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6" windowWidth="15156" windowHeight="5604"/>
  </bookViews>
  <sheets>
    <sheet name="Hoja1" sheetId="1" r:id="rId1"/>
    <sheet name="Hoja2" sheetId="2" r:id="rId2"/>
    <sheet name="Hoja3" sheetId="3" r:id="rId3"/>
  </sheets>
  <externalReferences>
    <externalReference r:id="rId4"/>
  </externalReferences>
  <definedNames>
    <definedName name="_xlnm._FilterDatabase" localSheetId="0" hidden="1">Hoja1!$A$4:$K$1149</definedName>
    <definedName name="_xlnm.Print_Area" localSheetId="0">Hoja1!#REF!</definedName>
  </definedNames>
  <calcPr calcId="145621"/>
</workbook>
</file>

<file path=xl/calcChain.xml><?xml version="1.0" encoding="utf-8"?>
<calcChain xmlns="http://schemas.openxmlformats.org/spreadsheetml/2006/main">
  <c r="D874" i="1" l="1"/>
  <c r="C874" i="1"/>
  <c r="B874" i="1"/>
  <c r="D873" i="1"/>
  <c r="C873" i="1"/>
  <c r="B873" i="1"/>
  <c r="D871" i="1"/>
  <c r="C871" i="1"/>
  <c r="B871" i="1"/>
  <c r="D870" i="1"/>
  <c r="C870" i="1"/>
  <c r="B870" i="1"/>
  <c r="D869" i="1"/>
  <c r="C869" i="1"/>
  <c r="B869" i="1"/>
  <c r="D867" i="1"/>
  <c r="C867" i="1"/>
  <c r="B867" i="1"/>
  <c r="D857" i="1"/>
  <c r="C857" i="1"/>
  <c r="B857" i="1"/>
  <c r="D856" i="1"/>
  <c r="C856" i="1"/>
  <c r="B856" i="1"/>
  <c r="D853" i="1"/>
  <c r="C853" i="1"/>
  <c r="B853" i="1"/>
  <c r="D847" i="1"/>
  <c r="C847" i="1"/>
  <c r="B847" i="1"/>
  <c r="D844" i="1"/>
  <c r="C844" i="1"/>
  <c r="B844" i="1"/>
  <c r="K668" i="1"/>
  <c r="K656" i="1"/>
  <c r="K648" i="1"/>
  <c r="K643" i="1"/>
  <c r="D642" i="1"/>
  <c r="D641" i="1"/>
  <c r="K400" i="1" l="1"/>
  <c r="K394" i="1"/>
  <c r="K392" i="1"/>
  <c r="K390" i="1"/>
  <c r="K381" i="1"/>
  <c r="D235" i="1"/>
  <c r="D229" i="1"/>
  <c r="D228" i="1"/>
  <c r="D227" i="1"/>
  <c r="D226" i="1"/>
  <c r="D225" i="1"/>
  <c r="D224" i="1"/>
  <c r="D223" i="1"/>
  <c r="D222" i="1"/>
  <c r="D221" i="1"/>
  <c r="D220" i="1"/>
  <c r="D209" i="1"/>
  <c r="D204" i="1"/>
  <c r="D203" i="1"/>
  <c r="D202" i="1"/>
  <c r="D201" i="1"/>
  <c r="D195" i="1"/>
  <c r="D194" i="1"/>
  <c r="D193" i="1"/>
  <c r="D192" i="1"/>
  <c r="D191" i="1"/>
  <c r="D184" i="1"/>
  <c r="D183" i="1"/>
  <c r="D182" i="1"/>
  <c r="D176" i="1"/>
  <c r="D175" i="1"/>
  <c r="D174" i="1"/>
  <c r="D173" i="1"/>
  <c r="D172" i="1"/>
  <c r="D171" i="1"/>
  <c r="K48" i="1" l="1"/>
  <c r="K47" i="1"/>
  <c r="K43" i="1"/>
  <c r="K42" i="1"/>
  <c r="K40" i="1"/>
  <c r="K38" i="1"/>
  <c r="K36" i="1"/>
  <c r="K35" i="1"/>
  <c r="K34" i="1"/>
  <c r="K33" i="1"/>
  <c r="K31" i="1"/>
  <c r="K30" i="1"/>
  <c r="K29" i="1"/>
</calcChain>
</file>

<file path=xl/sharedStrings.xml><?xml version="1.0" encoding="utf-8"?>
<sst xmlns="http://schemas.openxmlformats.org/spreadsheetml/2006/main" count="9072" uniqueCount="2403">
  <si>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</si>
  <si>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</si>
  <si>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</si>
  <si>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</si>
  <si>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</si>
  <si>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</si>
  <si>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</si>
  <si>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</si>
  <si>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</si>
  <si>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</si>
  <si>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</si>
  <si>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</si>
  <si>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01 Tarapacá</t>
  </si>
  <si>
    <t>No Hay</t>
  </si>
  <si>
    <t>Orden de Servicio XXX</t>
  </si>
  <si>
    <t>JOSE MARIA SILVA SPENCER</t>
  </si>
  <si>
    <t>7.953.592-3</t>
  </si>
  <si>
    <t>Servicio de coffee break para 20 personas para el día 16/11/2015 con ocasión de visita del Sr. Fiscal Nacional a inmueble que albergará las dependencias de la Fiscalía Local de Iquique</t>
  </si>
  <si>
    <t>XIMENA CUIDAD VARELA</t>
  </si>
  <si>
    <t>13.640.464-4</t>
  </si>
  <si>
    <t>Orden de Compra XXX</t>
  </si>
  <si>
    <t xml:space="preserve">Adquisición de placa mural en acero inoxidable para salón auditorio en inmueble que albergará las dependencias de la Fiscalía Local de Iquique </t>
  </si>
  <si>
    <t>JUAN ENRIQUE DASTRES ZELADA</t>
  </si>
  <si>
    <t>5.163.399-7</t>
  </si>
  <si>
    <t>Contratación Directa</t>
  </si>
  <si>
    <t>Traslados desde y hacia aeropuerto para funcionaria de la Fiscalía Nacional (Sra. Maruzzella Paván)</t>
  </si>
  <si>
    <t xml:space="preserve">FERNANDO HUMBERTO MELIS MENESES </t>
  </si>
  <si>
    <t>4.935.752-4</t>
  </si>
  <si>
    <t xml:space="preserve">Publicación el día 08/11/2015 en Diario La Estrella de Iquique llamado a concurso público para 1 cargo de Abogado Asistente de Fiscal, Grado XI para la Fiscalía Local de Iquique </t>
  </si>
  <si>
    <t>EMPRESA PERIODISTICA EL NORTE S.A.</t>
  </si>
  <si>
    <t>84.295.700-1</t>
  </si>
  <si>
    <t>Servicio Básico</t>
  </si>
  <si>
    <t>Otro</t>
  </si>
  <si>
    <t>Consumo de agua potable Fiscalía Regional</t>
  </si>
  <si>
    <t>AGUAS DEL ALTIPLANO S.A.</t>
  </si>
  <si>
    <t>99.561.010-8</t>
  </si>
  <si>
    <t>Consumo de agua potable URAVIT</t>
  </si>
  <si>
    <t>Consumo de agua potable Fiscalía Local de Iquique</t>
  </si>
  <si>
    <t>Consumo de agua potable Fiscalía Local de Pozo Almonte</t>
  </si>
  <si>
    <t>Licitación Privada Mayor</t>
  </si>
  <si>
    <t xml:space="preserve">Habilitación de oficinas en Fiscalía Local de Alto Hospicio </t>
  </si>
  <si>
    <t xml:space="preserve">Provisión e instalación de equipo de aire acondicionado 9000 BTU en Fiscalía Regional. </t>
  </si>
  <si>
    <t>SERV. Y MANT. DANIELA ALFARO FIGUEROA E.I.R.L.</t>
  </si>
  <si>
    <t>76.533.483-7</t>
  </si>
  <si>
    <t>Adquisición de 5000 carpetas colgantes con logo institucional</t>
  </si>
  <si>
    <t>TALLERES GRÁFICOS SMIRNOW S.A.</t>
  </si>
  <si>
    <t>93.002.000-1</t>
  </si>
  <si>
    <t>Consumo de electricidad Fiscalía Regional</t>
  </si>
  <si>
    <t>ELIQSA</t>
  </si>
  <si>
    <t>96.541.870-9</t>
  </si>
  <si>
    <t>Consumo de electricidad URAVIT</t>
  </si>
  <si>
    <t xml:space="preserve">Consumo de electricidad Fiscalía Local de Iquique </t>
  </si>
  <si>
    <t>Consumo de electricidad Fiscalía Local de Alto Hospicio</t>
  </si>
  <si>
    <t>Consumo de electricidad Fiscalía Local de Pozo Almonte</t>
  </si>
  <si>
    <t xml:space="preserve">Papel de fotocopia para Fiscalía Local de Iquique </t>
  </si>
  <si>
    <t xml:space="preserve">LASERONE LTDA. </t>
  </si>
  <si>
    <t>77.687.190-7</t>
  </si>
  <si>
    <t>Franqueo convenido Fiscalía Regional</t>
  </si>
  <si>
    <t>EMPRESA DE CORREOS DE CHILE</t>
  </si>
  <si>
    <t>60.503.000-9</t>
  </si>
  <si>
    <t>Consumo de agua potable Fiscalía Local de Alto Hospicio</t>
  </si>
  <si>
    <t>19 pelucas solicitadas por URAVIT para caracterización.</t>
  </si>
  <si>
    <t>ELIZABETH DANIELA OSORIO CAPELLI</t>
  </si>
  <si>
    <t>15.660.884-K</t>
  </si>
  <si>
    <t>Servicio de coffee break para 45 personas para el día 27/11/2015 con ocasión de Cuenta Pública de Gestión de la Fiscalía Local de Alto Hospicio.</t>
  </si>
  <si>
    <t>XIMENA CIUDAD VARELA</t>
  </si>
  <si>
    <t>Contratación Directa (Exceptuada Aplicación Regl. Compras)</t>
  </si>
  <si>
    <t>Recarga de cupón electrónico de combustible (petróleo y gasolina 95 octanos)</t>
  </si>
  <si>
    <t>COMPAÑÍA DE PETROLEOS DE CHILE COPEC</t>
  </si>
  <si>
    <t>99.520.000-7</t>
  </si>
  <si>
    <t>9 pasajes aéreos nacionales y 2 cambios gestionados durante la  2da quincena de Octubre de 2015.</t>
  </si>
  <si>
    <t>LATAM AIRLINES S.A.</t>
  </si>
  <si>
    <t>89.862.200-2</t>
  </si>
  <si>
    <t>3 pasajes aéreos nacionales gestionados durante la 1ra quincena de Noviembre de 2015.</t>
  </si>
  <si>
    <t>INFORME MENSUAL DE COMPRAS Y CONTRATACIONES (LEY DE TRANSPARENCIA) MINISTERIO PÚBLICO - NOVIEMBRE DE 2015</t>
  </si>
  <si>
    <t>No Aplica</t>
  </si>
  <si>
    <t>Orden de Compra</t>
  </si>
  <si>
    <t>Compra material oficina y aseo para FL Calama</t>
  </si>
  <si>
    <t>PROVEEDORES INTEGRALES PRISA S.A</t>
  </si>
  <si>
    <t>96.556.940-5</t>
  </si>
  <si>
    <t>Material Oficina y Aseo para FL Antofagasta</t>
  </si>
  <si>
    <t>Compra materiales de aseo y oficina para FL Taltal</t>
  </si>
  <si>
    <t>Compra resma oficio</t>
  </si>
  <si>
    <t>Compra Materiales de oficina para Fiscalia Regional</t>
  </si>
  <si>
    <t>Compra de material de oficina y aseo para FL Antofagasta</t>
  </si>
  <si>
    <t>Compra materiales de oficina y aseo FL Calama</t>
  </si>
  <si>
    <t>Compra tacos calendarios para Fiscalia Local Antofagasta</t>
  </si>
  <si>
    <t>SUCESION FRANCISCO GOMEZ SAEZ Y CIA LTDA</t>
  </si>
  <si>
    <t>80.414.200-2</t>
  </si>
  <si>
    <t>Compra tacos calendarios para Fiscalía Regional y Locales</t>
  </si>
  <si>
    <t>Compra carpetas colgantes</t>
  </si>
  <si>
    <t>DIMERC S.A.</t>
  </si>
  <si>
    <t>96.670.840-9</t>
  </si>
  <si>
    <t>Compra materiales de aseo y oficina para Fiscalia Local Tocopilla</t>
  </si>
  <si>
    <t xml:space="preserve">Tarjetas de presentación </t>
  </si>
  <si>
    <t>SOC. COMERCIAL EL SALITRE LTDA.</t>
  </si>
  <si>
    <t>79.638.870-6</t>
  </si>
  <si>
    <t xml:space="preserve">Compra pendrive y batería celular </t>
  </si>
  <si>
    <t>SS. Y REPRESENTACIONES PINMANIA LTDA.</t>
  </si>
  <si>
    <t>78.347.580-4</t>
  </si>
  <si>
    <t>Orden de Servicio</t>
  </si>
  <si>
    <t>Confección llave vehículo institucional del Fiscal Regional</t>
  </si>
  <si>
    <t>SOCIEDAD DE REPUESTOS RODAR LTDA</t>
  </si>
  <si>
    <t>79.609.330-7</t>
  </si>
  <si>
    <t>Factura</t>
  </si>
  <si>
    <t>Traslado de correspondencia</t>
  </si>
  <si>
    <t>6.0503.000-9</t>
  </si>
  <si>
    <t>2-FR Nº 761</t>
  </si>
  <si>
    <t>SOCIEDAD DE ARQUITECTURA E INGENIERIA LT</t>
  </si>
  <si>
    <t>76.135.147-9</t>
  </si>
  <si>
    <t>Mantención sistema acceso vehicular Fiscalia Local Antofagasta y Calama</t>
  </si>
  <si>
    <t>CARLOS IGNACIO VALENZUELA PIZARRO</t>
  </si>
  <si>
    <t>19.951.238-2</t>
  </si>
  <si>
    <t>Mantención equipo generador Fiscalia Local Antofagasta y Calama</t>
  </si>
  <si>
    <t>LUREYE GENERACIÓN S.A.</t>
  </si>
  <si>
    <t>93.141.000-8</t>
  </si>
  <si>
    <t>2-FR Nº 799</t>
  </si>
  <si>
    <t>GYPS SERVICIOS MINEROS LIMITADA</t>
  </si>
  <si>
    <t>76.174.168-3</t>
  </si>
  <si>
    <t>2-FR Nº 801</t>
  </si>
  <si>
    <t>CRISTIAN MILLA CHEPILLO</t>
  </si>
  <si>
    <t>12.801.643-0</t>
  </si>
  <si>
    <t>2-FR Nº 823</t>
  </si>
  <si>
    <t>Pintura interior Fiscalia Regional</t>
  </si>
  <si>
    <t>GUILLERMO OLIVARES ROJO</t>
  </si>
  <si>
    <t>5.730.217-8</t>
  </si>
  <si>
    <t>Provisión e instalación de sistema de control de acceso puerta</t>
  </si>
  <si>
    <t>2-FR Nº 835</t>
  </si>
  <si>
    <t>Pintura exterior e interior FL Calama</t>
  </si>
  <si>
    <t>ALFREDO LOPEZ OYARZO CONSTRUCCIONES E.I.</t>
  </si>
  <si>
    <t>76.154.941-3</t>
  </si>
  <si>
    <t>Mantención sistema impulsión de agua Fiscalia Local Antofagasta</t>
  </si>
  <si>
    <t>SOC. FRANKE LIMITADA</t>
  </si>
  <si>
    <t>76.074.630-4</t>
  </si>
  <si>
    <t>Publicación de aviso concurso público administrativo recepción</t>
  </si>
  <si>
    <t>EMPRESA PERIODISTICA EL NORTE S.A</t>
  </si>
  <si>
    <t>Contratación Directa (exceptuada aplicación Regl.Compra)</t>
  </si>
  <si>
    <t>Pasaje aéreo para funcionarios en comisión de servicio</t>
  </si>
  <si>
    <t>LATAM AIRLINES GROUP S.A</t>
  </si>
  <si>
    <t>SKY AIRLINE S A</t>
  </si>
  <si>
    <t>88.417.000-1</t>
  </si>
  <si>
    <t>CARLOS SEGUNDO GAETE CASTILLO</t>
  </si>
  <si>
    <t>7505436-k</t>
  </si>
  <si>
    <t>Evaluación psicológica para suplencia administrativo Fiscalía Local Antofagasta</t>
  </si>
  <si>
    <t>ADS CONSULTORES LTDA</t>
  </si>
  <si>
    <t>76.690.120-4</t>
  </si>
  <si>
    <t>Evaluación psicoloboral  Fiscal adjunto - Fiscalía Local Antofagasta</t>
  </si>
  <si>
    <t>Licitación Publica</t>
  </si>
  <si>
    <t>FN Nº 1715/2015</t>
  </si>
  <si>
    <t>Boleta Honorario</t>
  </si>
  <si>
    <t xml:space="preserve">Pericia psicológica </t>
  </si>
  <si>
    <t>CLAUDIA PATRICIA WEBER CASTILLO</t>
  </si>
  <si>
    <t>12.841.464-9</t>
  </si>
  <si>
    <t>Compra sillas para comedor de Fiscalía Local de Antofagasta</t>
  </si>
  <si>
    <t>SILLAS Y SILLAS S.A.</t>
  </si>
  <si>
    <t>76.038.442-9</t>
  </si>
  <si>
    <t>Compra de 02 sillas administrativas para RRHH</t>
  </si>
  <si>
    <t>MOBILIARIA VALENZUELA LTDA</t>
  </si>
  <si>
    <t>76.188.328-3</t>
  </si>
  <si>
    <t>Compra Notebook HP para Fiscalía Local de Tocopilla</t>
  </si>
  <si>
    <t>SOC. NORTHTECH LTDA</t>
  </si>
  <si>
    <t>76.948.720-4</t>
  </si>
  <si>
    <t>Compra parlantes Unidad de Gestión e Informática</t>
  </si>
  <si>
    <t>Servicios Básicos</t>
  </si>
  <si>
    <t>Servicio eléctrico periodo Noviembre 2015  - Fiscalía Regional, Antofagasta, Calama, Tocopilla</t>
  </si>
  <si>
    <t>EMPRESA ELÉCTRICA DE ANTOFAGASTA S.A..</t>
  </si>
  <si>
    <t>96.541.920-9</t>
  </si>
  <si>
    <t>Consumo agua potable Noviembre 2015 - Fiscalía Regional, Locales Calama, Tocopilla y Taltal.</t>
  </si>
  <si>
    <t>AGUAS DE ANTOFAGASTA S.A.</t>
  </si>
  <si>
    <t>99.540.870-8</t>
  </si>
  <si>
    <t>02 Antofagasta</t>
  </si>
  <si>
    <t>Mantencion y reparacion techo Fiscalia Local Antofagasta</t>
  </si>
  <si>
    <t>Mantencion y reparacion techo Fiscalia Local Tocopilla</t>
  </si>
  <si>
    <t>Mantencion y reparacion techo Fiscalia Regional</t>
  </si>
  <si>
    <t>EMELAT S.A.</t>
  </si>
  <si>
    <t>87.601.500-5</t>
  </si>
  <si>
    <t>Pago de Compromisos de Consumo de Electricidad para la Fiscalía Regional Nic Nº9397315 periodo del 29/10/2015 al 26/11/2015, (Noviembre 3.048 KW)</t>
  </si>
  <si>
    <t>Servicio telefónico fijo ubicado en el Tribunal Oral en lo penal, Nº de teléfono 52-2214789, cliente 739879500, periodo Noviembre 2015.</t>
  </si>
  <si>
    <t>TELEFONICA CHILE S.A.</t>
  </si>
  <si>
    <t>90.635.000-9</t>
  </si>
  <si>
    <t>Gasto de Agua Potable periodo 30/09/2015 (lec 1.587) al 30/10/2015 (lec 1.601), Nº de Servicio 609623-9 correspondiente a la Fiscalía Local de Caldera (14 M3)</t>
  </si>
  <si>
    <t>AGUAS CHAÑAR S.A..</t>
  </si>
  <si>
    <t>99.542.570-K</t>
  </si>
  <si>
    <t>Gasto de Agua Potable periodo 08/10/2015 (953 M3) al 07/11/2015 (970 M3), Nº de Servicio 129472-5 correspondiente a la Fiscalía Local de Vallenar (17 M3)</t>
  </si>
  <si>
    <t>Gasto de Agua Potable periodo 05/10/2015 (2770 M3) al 04/11/2015 (2798 M3), Nº de Servicio 151767-8 correspondiente a la Fiscalía Local de Freirina (28 M3)</t>
  </si>
  <si>
    <t>Gasto de Agua Potable periodo 15/10/2015 (1913 m3) al 14/11/2015 (1923 m3), Nº de Servicio 318353-K correspondiente a la Fiscalía Local de Chañaral (10 M3)</t>
  </si>
  <si>
    <t>Gasto de Agua Potable periodo 15/10/2015 (2086 m3) al 14/11/2015 (2090 m3), Nº de Servicio 321748-5 correspondiente a la Fiscalía Local de Diego de Almagro (4 M3)</t>
  </si>
  <si>
    <t>Gasto de Agua Potable periodo 06/10/2015 (lec 4.202)  al 05/11/2015 (lec. 4.219), Nº de Servicio 182525-9 correspondiente a la Fiscalía Regional de Atacama (17 M3)</t>
  </si>
  <si>
    <t>Gasto de Agua Potable periodo 07/10/2015 (165 M3) al 06/11/2015 (210 M3), Nº de Servicio 58128-3 correspondiente a la Fiscalía Local de Copiapó (45 M3)</t>
  </si>
  <si>
    <t>Trafico Telefónico no SLM periodo Julio a septiembre 2015</t>
  </si>
  <si>
    <t>ENTEL TELEFONIA LOCAL S.A.</t>
  </si>
  <si>
    <t>96.697.410-9</t>
  </si>
  <si>
    <t>Renta mensual enlaces y telefonía fija octubre 2015</t>
  </si>
  <si>
    <t>FN N° 885</t>
  </si>
  <si>
    <t>Traslado de enlace de telecomunicaciones para la F.L. de Diego de Almagro a nuevas dependencias,  debido a catástrofe natural ocurrida el 25 de marzo del 2015. Autorizado por resolución FN/MP Nº 885/2015.</t>
  </si>
  <si>
    <t>Manteles solicitados por Administradora de Fiscalía Local de Vallenar, Sr. Carolina Tabilo.</t>
  </si>
  <si>
    <t>FALABELLA RETAIL S.A.</t>
  </si>
  <si>
    <t>77.261.280-k</t>
  </si>
  <si>
    <t>Adquisición de tarjetas de navidad para uso de la Fiscalía Regional y Fiscalías Locales de la región de Atacama.</t>
  </si>
  <si>
    <t>FUNDACION COANIQUEM</t>
  </si>
  <si>
    <t>72.095.000-6</t>
  </si>
  <si>
    <t>Calendarios de escritorio 2016 para los Fiscales y Funcionarios de la Fiscalía de Atacama.</t>
  </si>
  <si>
    <t>IMP.Y PUB. ISABEL SANCHEZ REYES E.I.R.L.</t>
  </si>
  <si>
    <t>76.927.530-4</t>
  </si>
  <si>
    <t>Tarjetas de presentación  para Fiscal, Administrador y abogado ayudante de la Fiscalía Local de Chañaral , para Director Ejecutivo Regional y Administradora F.L. Freirina (200 por funcionario - 1000 en total).</t>
  </si>
  <si>
    <t>Taco calendario para Fiscales y funcionarios de la Fiscalía de Atacama.</t>
  </si>
  <si>
    <t>COMERCIAL RED OFFICE LIMITADA</t>
  </si>
  <si>
    <t>77.012.870-6</t>
  </si>
  <si>
    <t>Agenda 2016 y Bolígrafo.</t>
  </si>
  <si>
    <t>COMERCIAL LOS INCAS LTDA.</t>
  </si>
  <si>
    <t>78.320.420-7</t>
  </si>
  <si>
    <t>3-DER N° 8</t>
  </si>
  <si>
    <t>Adquisición de Carpetas Institucionales de causa para el uso de las F.Ls. de la Región de Atacama, autorizado por Resolución DER N° 08/2015. Se solicitan en formato idéntico al anterior, sin ningún tipo de impresión.</t>
  </si>
  <si>
    <t>TALLERES GRAFICOS SMIRNOW S.A.</t>
  </si>
  <si>
    <t>Materiales de oficina en complemento de la compra para el trimestre final del 2015.</t>
  </si>
  <si>
    <t>Materiales de oficina para la F. Local de Diego de Almagro mes de Noviembre 2015.</t>
  </si>
  <si>
    <t>Materiales de aseo y oficina para el primer cuatrimestre 2016, para la Fiscalía Local de Freirina.</t>
  </si>
  <si>
    <t>Materiales de oficina y aseo para la Fiscalía Local de Chañaral, para el primer cuatrimestre 2016.</t>
  </si>
  <si>
    <t>Visores porta leyenda para las Fiscalías Locales de la Región de Atacama primer cuatrimestre 2016.</t>
  </si>
  <si>
    <t xml:space="preserve"> Materiales de oficina para la Fiscalía Local de Diego de Almagro, para el primer cuatrimestre 2016.</t>
  </si>
  <si>
    <t>Materiales de oficina para la Fiscalía Local de Vallenar para el primer cuatrimestre 2016.</t>
  </si>
  <si>
    <t>Materiales de aseo y oficina para la Fiscalía Regional de Atacama.</t>
  </si>
  <si>
    <t>CD-R y DVD-R para las Fiscalías Locales de la Región de Atacama, primer cuatrimestre 2016.</t>
  </si>
  <si>
    <t>Adquisición de Baterías externas para celulares, para Fiscales y Funcionarios de Fiscalía de la Región de Atacama.</t>
  </si>
  <si>
    <t>AKKUARIOS S.A.</t>
  </si>
  <si>
    <t>77.552.510-k</t>
  </si>
  <si>
    <t xml:space="preserve">Orden de Servicio </t>
  </si>
  <si>
    <t>Mantención de 30.000 kilómetros vehículo fiscal, patente DXYF-36.</t>
  </si>
  <si>
    <t>CALLEGARI E HIJOS LTDA.</t>
  </si>
  <si>
    <t>84.916.800-2</t>
  </si>
  <si>
    <t>Servicio de fumigación para las dependencias del edificio de la Fiscalía Loca de Vallenar.</t>
  </si>
  <si>
    <t>NELSON IBARRA PALACIOS</t>
  </si>
  <si>
    <t>6.649.135-8</t>
  </si>
  <si>
    <t>Servicio de fumigación para las dependencias de la Fiscalía Local de Copiapó.</t>
  </si>
  <si>
    <t>CONTROL DE PLAGAS HIDALGO Y ROD. LTDA</t>
  </si>
  <si>
    <t>76.245.499-8</t>
  </si>
  <si>
    <t>Servicio de fumigación para las dependencias de la Fiscalía Regional de Atacama.</t>
  </si>
  <si>
    <t>Ariel Guzmán, participación en "Curso Protección de la Victima en el Derecho Internacional de los Derechos Humanos" a efectuarse los días 17 y 18 de noviembre en la ciudad de Santiago.</t>
  </si>
  <si>
    <t>ÁNGELA GISELA KUHNOW FAJARDO</t>
  </si>
  <si>
    <t>5.044.709-K</t>
  </si>
  <si>
    <t>Julio Artigas - Juan Andres Shertzer, participación en "Seminario Internacional en Responsabilidad Penal Adolecente y Delitos Violentos" a realizado los días 11 y 12 de noviembre en la ciudad de Santiago.</t>
  </si>
  <si>
    <t>Claudio Boza, relator para "Taller de Perfeccionamiento en Atención de Usuarios" dirigida a Fiscales y Funcionarios de la Región de Atacama, a realizado los días 18,19 y 20 de Noviembre en el marco del plan regional de capacitación 2015.</t>
  </si>
  <si>
    <t>Transporte de 3 vehículos desde corrales municipales de Vallenar hasta DICREP Copiapó para su remate.</t>
  </si>
  <si>
    <t>DIMA ANTONIO NUÑEZ BRICEÑO</t>
  </si>
  <si>
    <t>12.005.652-2</t>
  </si>
  <si>
    <t>Servicio de traslado para funcionarios, para participar en la actividad "Trekinng Familiar Cerro Bramador" en el marco del programa preventivo de Drogas 2015, a desarrollarse el día sábado 21 de noviembre.</t>
  </si>
  <si>
    <t>E.ALONSO CASTILLO HIDALGO CIA.LTDA.</t>
  </si>
  <si>
    <t>50.413.920-4</t>
  </si>
  <si>
    <t>Renovación Servicio por 8 suscripciones de Diario Chañarcillo,  FL Copiapó, Vallenar, Freirina, Caldera, FR, DER, URAVIT y Periodista, fechas de caducidad todas ellas 31/12/2016.</t>
  </si>
  <si>
    <t>SOC. EDITORA Y PERIOD. EL CHAÑAR LTDA.</t>
  </si>
  <si>
    <t>78.177.490-1</t>
  </si>
  <si>
    <t>Renovación suscripción anual Diario el Atacama, periodo 2016, Fiscalía Regional (2), F.L. de Copiapó (1) y F.L. Chañaral (1).</t>
  </si>
  <si>
    <t>Renovación suscripción DIARIO EL MERCURIO, para la Fiscalía Regional y Locales de Copiapó, Freirina, Vallenar y Caldera, por el periodo 2016.</t>
  </si>
  <si>
    <t>EMPRESA EL MERCURIO S.A.P.</t>
  </si>
  <si>
    <t>90.193.000-7</t>
  </si>
  <si>
    <t>Servicio por suscripciones a Diario La Tercera para el Fiscal Regional de Atacama, periodo 2016.</t>
  </si>
  <si>
    <t>PROMOSERVICE S.A.</t>
  </si>
  <si>
    <t>96.669.790-3</t>
  </si>
  <si>
    <t>Servicio de coffe Breack para actividad de capacitación regional "Ley de Control de Armas" a realizarse el día 5 de noviembre, capacitación dirigida a Fiscales y Abogados Ayudantes de la Fiscalía de Atacama.</t>
  </si>
  <si>
    <t>VIVIANA TERESA LOPEZ FLORES</t>
  </si>
  <si>
    <t>9.115.754-3</t>
  </si>
  <si>
    <t xml:space="preserve"> Servicio de Coffe Breack, actividad "Optimización Atención de Usuarios" en el marco del Plan de Capacitación Regional, a efectuarse los días 18, 19, y 20 de noviembre en dependencias de la ACHS.</t>
  </si>
  <si>
    <t>Hospedaje para relator Claudio Boza V. de "Taller de Perfeccionamiento en Atención de Usuarios" a efectuarse los días 18,19 y 20 de noviembre en el salón de la ACHS, en el marco del Plan Regional de Capacitación 2015.</t>
  </si>
  <si>
    <t>COMERCIAL OASIS DE ATACAMA LTDA.</t>
  </si>
  <si>
    <t>76.006.523-4</t>
  </si>
  <si>
    <t>Relator para actividad taller "PERFECCIONAMIENTO EN ATENCIÓN DE USUARIOS" a efectuarse los días 18,19 y 20 de noviembre en el marco del Plan Regional de Capacitación 2015.</t>
  </si>
  <si>
    <t>CLAUDIO RODRIGO BOZA VASQUEZ</t>
  </si>
  <si>
    <t>13.191.821-6</t>
  </si>
  <si>
    <t>Servicio de Evaluaciones psicolaborales del cargo de Auxiliar Administrativo Suplente de la Fiscalía Local de Copiapó, correspondiente a 3 Evaluaciones.</t>
  </si>
  <si>
    <t>AVANZA RECLUTAMIENTO &amp; SELECCION LTDA</t>
  </si>
  <si>
    <t>76.008.458-1</t>
  </si>
  <si>
    <t>Servicio de Evaluaciones psicolaborales del cargo de Abogado Asistente Suplente de la Fiscalía Local de Copiapó, correspondiente a 3 Evaluaciones realizadas en el mes de octubre.</t>
  </si>
  <si>
    <t>EMP. DE LIMP. DE EDIF RES Y NO RES. MARC</t>
  </si>
  <si>
    <t>76.304.262-6</t>
  </si>
  <si>
    <t>Servicio de traducción Chino Mandarín - Español, para participación en juicio causa RUC: 1301062940-8, según contrato fecha 16 de septiembre 2015 y anexo de contrato con fecha 29 de septiembre 2015.</t>
  </si>
  <si>
    <t>REPR. TURISTICAS Y COM. ASIA REPS LTDA.</t>
  </si>
  <si>
    <t>77.600.970-9</t>
  </si>
  <si>
    <t>Servicio de Coffe Breack para Cuenta Publica de la Fiscalía Local de Freirina, participación del Sr. Fiscal Regional y Fiscal Nacional, a realizarse el día 10 de noviembre 2015.</t>
  </si>
  <si>
    <t>SERVICIOS INTEGRALES COPAYAPU SPA</t>
  </si>
  <si>
    <t>76.540.366-9</t>
  </si>
  <si>
    <t>Servicio de Coffe Breack para Cuenta Publica de la Fiscalía Local de Vallenar, participación del Sr. Fiscal Regional y autoridades locales, a realizarse el día 25 de noviembre 2015.</t>
  </si>
  <si>
    <t>Servicio Asistencia a juicio oral BH 135. Fiscalía Local de Copiapó, Fiscal Christian Gonzalez Carriel.</t>
  </si>
  <si>
    <t>KATIA MARABOLI GALLMEYER</t>
  </si>
  <si>
    <t>15.830.232-2</t>
  </si>
  <si>
    <t>Servicio Asistencia a juicio oral BH 136, Fiscalía Local de Vallenar, Fiscal Roberto Robledos Burrows</t>
  </si>
  <si>
    <t>03 Atacama</t>
  </si>
  <si>
    <t>Guía en actividad recreativa enmarcada en el Programa de Prevención de Consumo de Drogas y Alcohol 2015, a realizarse el 21 de noviembre del 2015.</t>
  </si>
  <si>
    <t>Energía eléctrica periodo 11/10/2015 al 11/11/2015, Nº de Cliente 9363547 correspondiente a Fiscalía Local de Freirina (790 KWT)</t>
  </si>
  <si>
    <t>Energía eléctrica periodo 17/09/2015 al 19/10/2015, Nº de Cliente 9362742, correspondiente a Fiscalía Local de Diego de Almagro (Oficina Nueva) (644KWh)</t>
  </si>
  <si>
    <t>Electricidad para la Fiscalía Local de Copiapó Nic Nº9395841 periodo del 29/09/2015 al 28/10/2015 (Octubre 3.240 KW)</t>
  </si>
  <si>
    <t>Electricidad para la Fiscalía Local de Copiapó Nic Nº9395841 periodo del 29/10/2015 al 26/11/2015 (Noviembre 3.720 KW)</t>
  </si>
  <si>
    <t>Energía eléctrica periodo 27/10/2015 al 24/11/2015, Nº de Cliente 9452185, correspondiente a Fiscalía Local de Vallenar (51 KWT )</t>
  </si>
  <si>
    <t>Energía eléctrica periodo 10/10/2015 al 10/11/2015, Nº de Cliente 9348935 correspondiente a Fiscalía Local de Chañaral  (695 KWh)</t>
  </si>
  <si>
    <t>Electricidad para la Fiscalía Regional Nic Nº9397315 periodo del 29/09/2015 al 28/10/2015, (Octubre 3.096 KW).</t>
  </si>
  <si>
    <t>Valija Comercial y Franqueo convenido para la Fiscalía, mes de  Octubre 2015.</t>
  </si>
  <si>
    <t>Contratación directa</t>
  </si>
  <si>
    <t>17-FN Nº 2105</t>
  </si>
  <si>
    <t>Contratación Directa por un período de 12 meses por el Servicio de Mantención de Ascensores para las Fiscalías Locales de La Serena, Coquimbo y Fiscalía Regional.</t>
  </si>
  <si>
    <t>TRANSVE S.A.</t>
  </si>
  <si>
    <t>96.802.280-6</t>
  </si>
  <si>
    <t>04-DER Nº 822</t>
  </si>
  <si>
    <t>O/Servicio</t>
  </si>
  <si>
    <t>Reposición de Estructura de Cubierta y Mantención de Soporte de Equipos de Climatización de la Fiscalía Regional y Local de La Serena.</t>
  </si>
  <si>
    <t>HUGO MIRANDA GARRIDO</t>
  </si>
  <si>
    <t>7.502.370-7</t>
  </si>
  <si>
    <t>Mantención de Equipos de Aire Acondicionado Fiscalía Local de Combarbalá.</t>
  </si>
  <si>
    <t>TOMAS CERDA YAÑEZ CONSTRUCCIONES E.I.R.L</t>
  </si>
  <si>
    <t>76.143.387-3</t>
  </si>
  <si>
    <t>O/Compra</t>
  </si>
  <si>
    <t>Compra de Tarjetas de Navidad para Fiscalías de la IV Región.</t>
  </si>
  <si>
    <t>MARCELO JESUS TAPIA AVALOS</t>
  </si>
  <si>
    <t>13.018.765-K</t>
  </si>
  <si>
    <t>Compra de etiquetas para Carpetas de Causa de las Fiscalías de la IV Región.</t>
  </si>
  <si>
    <t>FAVACOM AUTOADHESIVOS S.A.</t>
  </si>
  <si>
    <t>99.559.050-6</t>
  </si>
  <si>
    <t>Compra de Horno Microondas para Fiscalía Local de La Serena.</t>
  </si>
  <si>
    <t>GUILLERMO AHUMADA S.A.</t>
  </si>
  <si>
    <t>86.847.300-2</t>
  </si>
  <si>
    <t>Compra de Cajas Plásticas para las Fiscalías de la IV Región.</t>
  </si>
  <si>
    <t>04-DER Nº 870</t>
  </si>
  <si>
    <t>Compra de 11.600 Carpetas de Causa Amarillas, para Stock de las Fiscalías de la IV Región.</t>
  </si>
  <si>
    <t>BARRA ZAMBRA IMPRESORES LTDA.</t>
  </si>
  <si>
    <t>76.216.845-6</t>
  </si>
  <si>
    <t>04-FR Nº 032</t>
  </si>
  <si>
    <t>Mantención de Extintores para Fiscalía Local de Andacollo.</t>
  </si>
  <si>
    <t>ARTICULOS DE SEGURIDAD WILUG LTDA.</t>
  </si>
  <si>
    <t>79.894.400-2</t>
  </si>
  <si>
    <t>Diseño y Diagramación de Memoria de Gestión Fiscalía Regional.</t>
  </si>
  <si>
    <t>CRISTIAN MATEO RIOS ATENAS</t>
  </si>
  <si>
    <t>13.018.358-1</t>
  </si>
  <si>
    <t>Licitación Pública</t>
  </si>
  <si>
    <t>Compra de Pasajes La Serena - Santiago - La Serena, para Jefe UGI, quien asiste a Ceremonia de Cambio de Mando de Fiscalía Nacional.</t>
  </si>
  <si>
    <t>TURISMO COCHA S.A.</t>
  </si>
  <si>
    <t>81.821.100-7</t>
  </si>
  <si>
    <t>Compra de Pasajes La Serena - Santiago - La Serena, para Jefe RR.HH, quien asiste a Ceremonia de Cambio de Mando de Fiscalía Nacional.</t>
  </si>
  <si>
    <t>Contratación Directa (Exceptuada del Regl. Compras)</t>
  </si>
  <si>
    <t>Compra de Pasajes La Serena - Santiago - La Serena, para Administrador de FL. de Ovalle, quien asiste a Jornada de Levantamiento TIC.</t>
  </si>
  <si>
    <t>LATAM AIRLINES GROUP S.A.</t>
  </si>
  <si>
    <t>Confección de placa de bronce con logo.</t>
  </si>
  <si>
    <t>GRABADOS ROBERTO MARTINEZ VERDUGO E.I.R.L</t>
  </si>
  <si>
    <t>76.031.529-K</t>
  </si>
  <si>
    <t>Compra de Pasajes La Serena - Santiago - La Serena, para Fiscal jefe de Ovalle, quien quien asiste a Jornada de Levantamiento TIC.</t>
  </si>
  <si>
    <t>Compra de Pasajes La Serena - Santiago - La Serena, para Profesional UGI, quien quien asiste a Jornada de Levantamiento TIC.</t>
  </si>
  <si>
    <t>Compra de Pasajes La Serena - Santiago - La Serena, para Fiscal jefe de Ovalle, quien viaja a Jornada de Levantamiento TIC.</t>
  </si>
  <si>
    <t>Compra de Pasajes La Serena - Santiago - La Serena, para Administrador de FL. de Ovalle, quien viaja a Prestar Apoyo en Levantamiento TIC.</t>
  </si>
  <si>
    <t>Compra de Pasajes La Serena - Santiago - La Serena, para Profesional UGI, quien viaja a Jornada de Levantamiento TIC.</t>
  </si>
  <si>
    <t>Provisión e Instalación de lámparas fluorescentes en la Fiscalía Local de La Serena y oficina de Atención de las Compañías.</t>
  </si>
  <si>
    <t>ALFONSO ARTURO GAYOSO ANACONA</t>
  </si>
  <si>
    <t>8.257.644-4</t>
  </si>
  <si>
    <t>Suministro e instalación de Cortinas Roller en Fiscalía Local de Illapel.</t>
  </si>
  <si>
    <t>ATELIER DECORACION Y DISEÑO LTDA.</t>
  </si>
  <si>
    <t>76.461.325-2</t>
  </si>
  <si>
    <t>04-FR Nº 888</t>
  </si>
  <si>
    <t>Servicio de Habilitación de Equipos de Climatización para Fiscalía Local de La Serena y Coquimbo.</t>
  </si>
  <si>
    <t>04-FR Nº 889</t>
  </si>
  <si>
    <t>Reposición de alfombra en edificio de la Fiscalía Regional y Local de La Serena.</t>
  </si>
  <si>
    <t>DECORA HOGAR SPA</t>
  </si>
  <si>
    <t>76.392.153-0</t>
  </si>
  <si>
    <t>04 Coquimbo</t>
  </si>
  <si>
    <t>No aplica</t>
  </si>
  <si>
    <t>Boleta</t>
  </si>
  <si>
    <t xml:space="preserve">Consumo de luz Fiscalia Local de Casablanca, periodo de facturación del 25/09/2015 al 26/10/2015 </t>
  </si>
  <si>
    <t>ENERGIA DE CASABLANCA S.A</t>
  </si>
  <si>
    <t>96.766.110-4</t>
  </si>
  <si>
    <t xml:space="preserve">Consumo de agua potable Fiscalia Local de Limache, periodo de facturación del 23/09/2015 al 22/10/2015 </t>
  </si>
  <si>
    <t>ESVAL S.A.</t>
  </si>
  <si>
    <t>76.000.739-0</t>
  </si>
  <si>
    <t xml:space="preserve">Consumo de Agua de Fiscalía Local de Los Andes, periodo desde 15/09/2015 al 15/10/2015 </t>
  </si>
  <si>
    <t>Consumo de agua de Fiscalía Local de Viña del Mar,  periodo 16/09/2015 al 16/10/2015.</t>
  </si>
  <si>
    <t xml:space="preserve">Consumo de electricidad de Fiscalía Local de La Calera, periodo 15/09/2015 al 16/10/2015. </t>
  </si>
  <si>
    <t>CHILQUINTA ENERGIA S.A.</t>
  </si>
  <si>
    <t>96.813.520-1</t>
  </si>
  <si>
    <t xml:space="preserve">Consumo de electricidad de Fiscalía Local de Los Andes, periodo 15/09/2015 al 16/10/2015. </t>
  </si>
  <si>
    <t>Orden de compra</t>
  </si>
  <si>
    <t>Adquisición de artículos de cafetería para atención de autoridades - Gabinete Fiscal Regional</t>
  </si>
  <si>
    <t>Convenio Marco ( Chilecompras)</t>
  </si>
  <si>
    <t>FN/MP N° 410</t>
  </si>
  <si>
    <t>Adquisición de materiales de oficina : compra de resmas tamaño oficio para las Fiscalías Locales</t>
  </si>
  <si>
    <t>EMPRESA DISTRIBUIDORA DE PAPELES Y CARTONES S.A.</t>
  </si>
  <si>
    <t>88.566.900-K</t>
  </si>
  <si>
    <t>Orden de servicios</t>
  </si>
  <si>
    <t>Contratación de servicio de desinsectado para la Fiscalía Local de Viña del Mar</t>
  </si>
  <si>
    <t>MAURICIO ARRIOLA OLMOS INGENIERIA EIRL</t>
  </si>
  <si>
    <t>76.260.032-3</t>
  </si>
  <si>
    <t>Evaluación Pericial psicológica</t>
  </si>
  <si>
    <t>GIOVANNA CAROLINA ARANCIBIA PARRA</t>
  </si>
  <si>
    <t>9.639.027-0</t>
  </si>
  <si>
    <t>FRANCISCA ITURRA ENEI</t>
  </si>
  <si>
    <t>14.583.738-3</t>
  </si>
  <si>
    <t>Consumo de electricidad de Fiscalía Local de Limache, periodo 18/09/2015 al 16/10/2015</t>
  </si>
  <si>
    <t>Consumo de electricidad de Fiscalía Local de Villa Alemana, periodo desde 25/09/2015 al 24/10/2015</t>
  </si>
  <si>
    <t>Consumo de electricidad de Fiscalía Local de San Antonio, periodo 19/08/2015 al 22/09/2015</t>
  </si>
  <si>
    <t>Adquisición de materiales de aseo : compra de toallas de papel para las Fiscalías Locales</t>
  </si>
  <si>
    <t>DISTRIBUIDORA Y COMERCIAL MEIK LIMITADA</t>
  </si>
  <si>
    <t>76.287.661-2</t>
  </si>
  <si>
    <t>LORETO SOLANGE STAPLEFIELD SEPULVEDA</t>
  </si>
  <si>
    <t>11.722.103-2</t>
  </si>
  <si>
    <t>Contratación de servicio de remodelación de comedor de la Fiscalía Local de Valparaíso</t>
  </si>
  <si>
    <t>PABLO GUERRERO CUTIÑO</t>
  </si>
  <si>
    <t>15.293.573-0</t>
  </si>
  <si>
    <t>Contratación de servicio de mantenimiento de techumbre de edificio que alberga a la Fiscalía Regional y Fiscalía Local de Valparaíso</t>
  </si>
  <si>
    <t>CONSTRUCTORA ALEKO SPA</t>
  </si>
  <si>
    <t>76.252.421-5</t>
  </si>
  <si>
    <t>Contratación de servicio de mantención y habilitación de espacios en edificio que alberga a la Fiscalía Local de Los Andes</t>
  </si>
  <si>
    <t>CONST. Y MANT. DEL VALLE  LUIS ARANDA EIRL</t>
  </si>
  <si>
    <t>76.539.821-5</t>
  </si>
  <si>
    <t>Contratación de servicio de arriendo de salón y coffe break - Reunión de Fiscales Jefes</t>
  </si>
  <si>
    <t>GASTRONOMICA VISIONARIO LTDA.</t>
  </si>
  <si>
    <t>76.237.533-8</t>
  </si>
  <si>
    <t>Consumo de electricidad de Fiscalía Local de Quintero, periodo 22/09/2015 al 23/10/2015 .</t>
  </si>
  <si>
    <t xml:space="preserve">Consumo de Agua de Fiscalía Local de Quintero, periodo 25/09/2015 al 26/10/2015 </t>
  </si>
  <si>
    <t xml:space="preserve">Consumo de agua potable Fiscalia Local de La Ligua, periodo de facturación del 25/09/2015 al 26/10/2015 </t>
  </si>
  <si>
    <t xml:space="preserve">Consumo de Agua de Fiscalía Local de Quillota, periodo 25/09/2015 al 26/10/2015 </t>
  </si>
  <si>
    <t>Consumo de electricidad de Fiscalía Local Petorca, periodo desde 03/10/2015 al 03/11/2015</t>
  </si>
  <si>
    <t>COMPAÑÍA NACIONAL DE FUERZA ELECTRICA S.A.</t>
  </si>
  <si>
    <t>91.143.000-2</t>
  </si>
  <si>
    <t>Adquisición de equipamiento - habilitación de comedor de la Fiscalia Regional.</t>
  </si>
  <si>
    <t>COMERCIAL COMPARO LIMITADA</t>
  </si>
  <si>
    <t>76.290.943-K</t>
  </si>
  <si>
    <t>Adquisición de mobiliario - habilitación de comedor de la Fiscalia Regional.</t>
  </si>
  <si>
    <t>JULIO ZUMAETA GONZALEZ Y CIA LTDA</t>
  </si>
  <si>
    <t>78.942.720-8</t>
  </si>
  <si>
    <t>Contratación de servicio de mantención de reja perimetral de la Fiscalía Local de Quilpué</t>
  </si>
  <si>
    <t>LUIS ABRAHAM SILVA FLORES</t>
  </si>
  <si>
    <t>11.832.981-3</t>
  </si>
  <si>
    <t xml:space="preserve">Provisión e instalación de equipos de alta eficiencia para la Fiscalía Regional </t>
  </si>
  <si>
    <t xml:space="preserve">Contratación de servicio de mantención de edificio que alberga a la Fiscalía Local de Limache - Mejoras de evacuación de aguas lluvias y loza en sector acceso </t>
  </si>
  <si>
    <t>Consumo de electricidad de Fiscalía Local de Isla de Pascua, periodo 30/09/2015 al 02/11/2015</t>
  </si>
  <si>
    <t>AGRICOLA Y SERVICIOS ISLA DE PASCUA LTDA</t>
  </si>
  <si>
    <t>87.634.600-1</t>
  </si>
  <si>
    <t>Consumo de agua de Fiscalía Local de San Felipe, periodo desde 30/09/2015 al 30/10/2015</t>
  </si>
  <si>
    <t xml:space="preserve">Consumo de electricidad Fiscalia Local de Quilpue.entre el periodo del 29/09/2015 al 28/10/2015, </t>
  </si>
  <si>
    <t>Consumo electricidad  de Fiscalia Regional y Fiscalía Local de Valparaíso, periodo desde el 30/09/2015 al 28/10/2015</t>
  </si>
  <si>
    <t>05- DER N° 23</t>
  </si>
  <si>
    <t>Contrato</t>
  </si>
  <si>
    <t>Adquisición e instalación de cámaras de seguridad, DVR, UPS y monitor para CCTV en la Fiscalía Local de Casablanca</t>
  </si>
  <si>
    <t>MB MEGHABITE TELECOM Y REDES LTDA.</t>
  </si>
  <si>
    <t>Adquisición de alarmas personales con batería - recepciones de Fiscalías Locales y Fiscalía Regional</t>
  </si>
  <si>
    <t>ELECTRONICA CASA ROYAL LIMITADA</t>
  </si>
  <si>
    <t>83.030.600-5</t>
  </si>
  <si>
    <t>Adquisición de materiales : compra de materiales para repisa de la Fiscalía Regional</t>
  </si>
  <si>
    <t>COOPERATIVA SOCOMADE LTDA.</t>
  </si>
  <si>
    <t>81.482.800-K</t>
  </si>
  <si>
    <t>Adquisición de materiales : lámina de tela de PVC impresa 1.2x2.7mt ( ceremonia primera piedra)</t>
  </si>
  <si>
    <t>PRODUCCIONES DIGITALES S.A.</t>
  </si>
  <si>
    <t>76.037.746-5</t>
  </si>
  <si>
    <t>Servicio de correos de Fiscalía Regional y Fiscalías Locales, mes de Octubre 2015</t>
  </si>
  <si>
    <t>Compra de disco duro para la Fiscalía Regional ( 1 Tb ) para la Fiscalía Local de Valparaíso</t>
  </si>
  <si>
    <t>REDES Y ARTICULOS COMP. DRIVERS PCS LTDA</t>
  </si>
  <si>
    <t>76.121.434-9</t>
  </si>
  <si>
    <t>Compra de dos discos duro para la Fiscalía Regional ( 2 Tb )  - Unidad de Gestión e Informática</t>
  </si>
  <si>
    <t>SERVICOM COMPUTACION LIMITADA</t>
  </si>
  <si>
    <t>77.451.560-7</t>
  </si>
  <si>
    <t>Adquisición de materiales de oficina para las Fiscalías Locales y Fiscalía Regional</t>
  </si>
  <si>
    <t>Convenio Marco ( chilecompras)</t>
  </si>
  <si>
    <t>Compra de 02 hornos eléctricos para FL de Valparaíso</t>
  </si>
  <si>
    <t>Contratación de servicio de arriendo de carpas e implementos para "Ceremonias de colocación  de primera piedra" - Fiscalías Locales de Viña del Mar y Quilpué</t>
  </si>
  <si>
    <t>ASESORIA EMPRESARIAL Y GESTION HERNAN EN</t>
  </si>
  <si>
    <t>76.120.851-9</t>
  </si>
  <si>
    <t xml:space="preserve">Contratación de servicio de mantención y reparación de cortinas metálicas en edificio que alberga a la Fiscalía Regional y Local de Valparaiso </t>
  </si>
  <si>
    <t>JUAN MOISES JAMETT RIOS</t>
  </si>
  <si>
    <t>6.405.037-0</t>
  </si>
  <si>
    <t>Contratación de servicio de coffee -  "Ceremonias de colocación  de primera piedra" - Fiscalías Locales de Viña del Mar y Quilpué</t>
  </si>
  <si>
    <t>VERONICA DEL C. PARDO CISTERNAS</t>
  </si>
  <si>
    <t>12.024.614-5</t>
  </si>
  <si>
    <t xml:space="preserve">Consumo de agua potable Fiscalia Local Casablanca, periodo de facturación del 14/10/2015 al 12/11/2015 </t>
  </si>
  <si>
    <t>Consumo de electricidad de Fiscalía Local de Quillota, periodo desde 30/09/2015 al 28/10/2015</t>
  </si>
  <si>
    <t xml:space="preserve">Consumo de agua Oficina de Atención Petorca,periodo desde 09/10/2015 al 10/11/2015. </t>
  </si>
  <si>
    <t>Consumo de electricidad de Fiscalía Local Viña del Mar, periodo desde 17/10/2015 al 16/11/2015</t>
  </si>
  <si>
    <t>Consumo de electricidad de Fiscalía Local de San Felipe, periodo desde 13/09/2015 al 13/10/2015.</t>
  </si>
  <si>
    <t>Consumo de agua de Fiscalía Local de Villa Alemana,  periodo desde 09/10/2015 al 10/11/2015.</t>
  </si>
  <si>
    <t>Consumo de Agua de Fiscalía Local de San Antonio, periodo desde 09/10/2015 al 10/11/2015.</t>
  </si>
  <si>
    <t>Consumo de Agua de Fiscalía Local de Valparaiso y Fiscalía Regional, periodo desde 09/10/2014 al 10/11/2015.</t>
  </si>
  <si>
    <t>Consumo de Agua de Fiscalía Local de Quilpué, periodo desde 14/10/2014 al 12/11/2015.</t>
  </si>
  <si>
    <t>Servicio envío de correspondencia, Fiscalía Local de Los Andes y Fiscalía Regional, Octubre 2015.</t>
  </si>
  <si>
    <t>CHILEXPRESS S.A.</t>
  </si>
  <si>
    <t>96.756.430-3</t>
  </si>
  <si>
    <t>Adquisición de materiales  -cable de audio solicitados por la Unidad de Gestión e Informática</t>
  </si>
  <si>
    <t>MALCOLM LUPAYANTE GONZALEZ</t>
  </si>
  <si>
    <t>76.499.710-7</t>
  </si>
  <si>
    <t>05- DER N° 25</t>
  </si>
  <si>
    <t>Adquisición y distribución de carpetas institucionales para las Fiscalías Locales</t>
  </si>
  <si>
    <t>BARRA ZAMBRA IMPRESORES LIMITADA</t>
  </si>
  <si>
    <t>Contratación de servicio de mantención de edificio que alberga a la Fiscalía Local de Quilpué: Fabricación de tabique e instalación de puertas</t>
  </si>
  <si>
    <t>Contratación de servicio de mantención de edificio que alberga a la Fiscalía Local de La Ligua: Reparación de celosías de fachada</t>
  </si>
  <si>
    <t>CONST. Y MANT. DEL VALLE  LUIS ARANDA EI</t>
  </si>
  <si>
    <t>Contratación de servicio de mantención de edificio que alberga a la Fiscalía Local de Casablanca: pintura, cambio de alfombras y otros</t>
  </si>
  <si>
    <t>ING.ELECT. ANTONIO SALINAS CORREA EIRL</t>
  </si>
  <si>
    <t>76.083.726-1</t>
  </si>
  <si>
    <t>Consumo de electricidad de Fiscalía Local La Ligua, periodo desde 16/10/2015 al 13/11/2015</t>
  </si>
  <si>
    <t>Contratación de servicio de desratizado y desinsectado en Fiscalias Locales de Viña del Mar, Valparaíso, Casablanca y San Antonio.</t>
  </si>
  <si>
    <t>AGROSERVICIOS CAPURRO S.P.A.</t>
  </si>
  <si>
    <t>76.470.297-2</t>
  </si>
  <si>
    <t>Contratación de servicio de desratizado y desinsectado en Fiscalias Locales de Limache, Villa Alemana y Quilpué</t>
  </si>
  <si>
    <t>Contratación de servicio de desratizado y desinsectado de FL de Quintero, Quillota, La Calera y La Ligua</t>
  </si>
  <si>
    <t>AS. IND. Y PROD. DE LIMP. FABIOLA RIQUELME</t>
  </si>
  <si>
    <t>76.149.122-3</t>
  </si>
  <si>
    <t>Contratación de servicio de desratizado y desinsectado de Fiscalias locales de San Felipe y Los Andes</t>
  </si>
  <si>
    <t>PATRICIA EUGENIA PEREIRA AVILA</t>
  </si>
  <si>
    <t>7.988.068-K</t>
  </si>
  <si>
    <t>Publicación de llamado a concurso público</t>
  </si>
  <si>
    <t>EMPRESA EL MERCURIO DE VALPARAISO S.A.P.</t>
  </si>
  <si>
    <t>96.705.640-5</t>
  </si>
  <si>
    <t>Contratación de servicio de reparación y mantención de caja fuerte de la Fiscalía Local de Limache</t>
  </si>
  <si>
    <t>COMERCIAL BLUE SKY LTDA.</t>
  </si>
  <si>
    <t>77.547.210-3</t>
  </si>
  <si>
    <t>Renovación anual de suscripciones de Diario El Observador</t>
  </si>
  <si>
    <t>EMPRESA PERIODISTICA EL OBSERVADOR LTDA.</t>
  </si>
  <si>
    <t>79.557.640-1</t>
  </si>
  <si>
    <t>Renovación anual de suscrpción de Diario El Mercurio de Valparaíso, La Estrella y El Lider - Fiscalías Locales y Fiscalía Regional</t>
  </si>
  <si>
    <t>Adquisición de materiales de aseo para las Fiscalías Locales y Fiscalía Regional</t>
  </si>
  <si>
    <t>SURTI VENTAS S.A.</t>
  </si>
  <si>
    <t>76.462.500-5</t>
  </si>
  <si>
    <t>Adquisición de materiales de aseo para las Fiscalías Locales y Fiscalía Regional - compra de papel higiénico</t>
  </si>
  <si>
    <t>Compra de reproductor de DVD para Fiscalia Local de San Felipe</t>
  </si>
  <si>
    <t>05 Valparaíso</t>
  </si>
  <si>
    <t>Contratación Directa (Exceptuada Aplic. Regl. Compras)</t>
  </si>
  <si>
    <t>Nº Servicio 4251999</t>
  </si>
  <si>
    <t>Servicio Eléctrico Oficina Auxiliar Litueche consumo mes de NOVIEMBRE</t>
  </si>
  <si>
    <t>CGE DISTRIBUCIÓN S.A.</t>
  </si>
  <si>
    <t>99.513.400-4</t>
  </si>
  <si>
    <t>Nº Servicio 3207778</t>
  </si>
  <si>
    <t>Servicio Eléctrico Oficina Auxiliar Peralillo consumo mes de  NOVIEMBRE</t>
  </si>
  <si>
    <t>Nº Servicio  1508102, 2786411, 1508114, 2769232, 1508079, 2767337.</t>
  </si>
  <si>
    <t>Servicio Eléctrico Edificio Fiscalía Regional y Local Rancagua consumo mes de OCTUBRE Y NOVIEMBRE</t>
  </si>
  <si>
    <t>Nº Servicio 2787429</t>
  </si>
  <si>
    <t>Servicio Eléctrico Edificio Fiscalía Local San Fernando consumo mes de  OCTUBRE</t>
  </si>
  <si>
    <t>Nº Servicio</t>
  </si>
  <si>
    <t>Servicio Eléctrico Edificio Fiscalía Local Santa Cruz consumo mes de  OCTUBRE</t>
  </si>
  <si>
    <t>Nº Servicio 2784519</t>
  </si>
  <si>
    <t>Servicio Eléctrico Fiscalía Local  Graneros consumo mes de OCTUBRE</t>
  </si>
  <si>
    <t>Nº Servicio 2000392-8</t>
  </si>
  <si>
    <t>Servicio de Agua Potable Fiscalía Local de Rengo Consumo mes de  OCTUBRE</t>
  </si>
  <si>
    <t>EMPRESA SERVICIOS SANITARIOS ESSBIO S.A</t>
  </si>
  <si>
    <t>76.833.300-9</t>
  </si>
  <si>
    <t>Nº Servicio 1942551-7</t>
  </si>
  <si>
    <t>Servicio de Agua Potable Fiscalía Local de Peralillo Consumo mes de  OCTUBRE</t>
  </si>
  <si>
    <t>Nº Servicio 60112765-2</t>
  </si>
  <si>
    <t>Servicio de Agua Potable Fiscalía Local de Pichilemu Consumo mes de  OCTUBRE</t>
  </si>
  <si>
    <t>Nº Servicio 4264495-1 
4264502-8 1160294-0</t>
  </si>
  <si>
    <t>Servicio de Agua Potable Fiscalía Local de San Vicente Consumo mes de OCTUBRE</t>
  </si>
  <si>
    <t xml:space="preserve">Nº Servicio 1492514-7 </t>
  </si>
  <si>
    <t>Servicio de Agua Potable Fiscalía Local de San Fernando Consumo mes de  OCTUBRE</t>
  </si>
  <si>
    <t>Nº Servicio 1565957</t>
  </si>
  <si>
    <t>Servicio Eléctrico Edificio Fiscalía Local San Vicente consumo mes de  OCTUBRE</t>
  </si>
  <si>
    <t xml:space="preserve">Nº Servicio 1367613-5; 1367620-8; 1367627-5; 1367655-0; 1367662-3; 1367669-0; 1367676-3; 1367606-2; 1367634-8; 1367641-0; 1367648-8; </t>
  </si>
  <si>
    <t>Servicio de Agua Potable Fiscalía Regional y Fiscalía Local de Rancagua Consumo mes de  OCTUBRE</t>
  </si>
  <si>
    <t>Nº Servicio 1500452-5</t>
  </si>
  <si>
    <t>Servicio de Agua Potable Fiscalía Local de Santa Cruz Consumo mes de  OCTUBRE</t>
  </si>
  <si>
    <t>Nº Servicio 2784989, 2785018, 2785024, 2785030, 2785000, 2785006, 2784994, 2785012,
2784983</t>
  </si>
  <si>
    <t>Servicio Eléctrico Fiscalía Local Rengo consumo mes de  OCTUBRE</t>
  </si>
  <si>
    <t>Nº Servicio 2136766-4</t>
  </si>
  <si>
    <t>Servicio de Agua Potable  Fiscalía Local de Graneros Consumo mes de  OCTUBRE</t>
  </si>
  <si>
    <t>06-DER N°141</t>
  </si>
  <si>
    <t>Confección de estanterías metálicas para la bodega de especies de la FL Rancagua.</t>
  </si>
  <si>
    <t>MAURICIO VALDENEGRO POLANCO E.I.R.L.</t>
  </si>
  <si>
    <t>76.105.587-9</t>
  </si>
  <si>
    <t>Adquisición de cámaras de seguridad</t>
  </si>
  <si>
    <t>PRODUCTOS ELECTRONICOS LTDA.</t>
  </si>
  <si>
    <t>79.645.420-2</t>
  </si>
  <si>
    <t>Adquisición de repuestos desodorante ambiental</t>
  </si>
  <si>
    <t>SERVICIO DE DESMONTAJE, TRASLADO Y ENSAMBLE DE ESTANTERIAS METALICAS.</t>
  </si>
  <si>
    <t>Adquisición de antenas para televisores</t>
  </si>
  <si>
    <t>EASY S.A.</t>
  </si>
  <si>
    <t>96.671.750-5</t>
  </si>
  <si>
    <t>Contratación Directa (Exceptuado Aplicación Regl. Compras)</t>
  </si>
  <si>
    <t xml:space="preserve">Pasajes Santiago-Temuco-Santiago IDA 09/11/15 vuelo LA239 REGRESO 10/11/15 vuelo LA236. </t>
  </si>
  <si>
    <t xml:space="preserve">Servicio de instalación de TV 55". </t>
  </si>
  <si>
    <t>JUAN EDUARDO TORRES VILCHES</t>
  </si>
  <si>
    <t>8.126.950-5</t>
  </si>
  <si>
    <t>FN N° 1715</t>
  </si>
  <si>
    <t>Pericia psicológica ruc 1500807xxx-x Fiscalía Rancagua.</t>
  </si>
  <si>
    <t>VERONICA LILIANA ALIAGA LATORRE</t>
  </si>
  <si>
    <t>15.806.999-7</t>
  </si>
  <si>
    <t>UF 6</t>
  </si>
  <si>
    <t>Pericia psicológica ruc 1500933xxx-x Fiscalía Rancagua.</t>
  </si>
  <si>
    <t xml:space="preserve">Pericia psicológica ruc 1501015xxx-x Fiscalía Graneros. </t>
  </si>
  <si>
    <t xml:space="preserve">Pericia psicológica ruc 1501022xxx-x Fiscalía Rancagua. </t>
  </si>
  <si>
    <t>PAMELA KARINA STAPPUNG GONZALEZ</t>
  </si>
  <si>
    <t>11.880.415-5</t>
  </si>
  <si>
    <t xml:space="preserve">Pericia psicológica ruc 1501040xxx-x Fiscalía Rancagua. </t>
  </si>
  <si>
    <t xml:space="preserve">Pericia psicológica ruc 1500485xxx-x Fiscalía Rancagua. </t>
  </si>
  <si>
    <t xml:space="preserve">Pericia psicológica ruc 1501011xxx-x Fiscalía Rancagua. </t>
  </si>
  <si>
    <t xml:space="preserve">Pericia psicológica ruc 1501031xxx-x  Oficina Auxiliar Peralillo. </t>
  </si>
  <si>
    <t xml:space="preserve">Pericia psicológica ruc 1500789xxx-x Fiscalía Rancagua. </t>
  </si>
  <si>
    <t xml:space="preserve">Pericia psicológica ruc 1501020xxx-x Fiscalía Santa Cruz. </t>
  </si>
  <si>
    <t xml:space="preserve">Pericia psicológica ruc 1401177xxx-x Fiscalía Rancagua. </t>
  </si>
  <si>
    <t>SANDRA GENOVEVA FUENZALIDA LIZANA</t>
  </si>
  <si>
    <t>14.050.129-8</t>
  </si>
  <si>
    <t xml:space="preserve">Pericia psicológica ruc 1500943xxx-x Fiscalía Rancagua. </t>
  </si>
  <si>
    <t>Cambio de itinerario por viaje a Temuco a Diligencias de Investigación.</t>
  </si>
  <si>
    <t>Adquisición de 3 radios</t>
  </si>
  <si>
    <t>SODIMAC S. A.</t>
  </si>
  <si>
    <t>96.792.430-k</t>
  </si>
  <si>
    <t>Pericia psicológica ruc 1500988xxx-x Fiscalía Rancagua.</t>
  </si>
  <si>
    <t>06-FR N°148</t>
  </si>
  <si>
    <t xml:space="preserve">Pericia social ruc 1501020xxx-x Fiscalía Santa Cruz. </t>
  </si>
  <si>
    <t>DANIELA ANDREA CASTRO FLORES</t>
  </si>
  <si>
    <t>14.123.357-2</t>
  </si>
  <si>
    <t>06-FR N°147</t>
  </si>
  <si>
    <t xml:space="preserve">Pericia social ruc 1500789xxx-x Fiscalía Rancagua. </t>
  </si>
  <si>
    <t>FRANCISCA VANESSA BANDA MIRANDA</t>
  </si>
  <si>
    <t>15.125.340-7</t>
  </si>
  <si>
    <t>Adquisición de jabón. Compra realizada a través del portal Chilecompra OC  697057-53-CM15</t>
  </si>
  <si>
    <t>Compra de materiales de oficina.   Compra realizada a través del portal Chilecompra OC 697057-54-CM15</t>
  </si>
  <si>
    <t>DISTRIBUIDORA VERGIO S.A.</t>
  </si>
  <si>
    <t>96.972.190-2</t>
  </si>
  <si>
    <t>Compra de materiales de oficina.  Compra realizada a través del portal Chilecompra OC 697057-55-CM15</t>
  </si>
  <si>
    <t>COMERCIAL 3 ARIES LIMITADA</t>
  </si>
  <si>
    <t>76.061.008-9</t>
  </si>
  <si>
    <t>Compra de materiales de oficina. Compra realizada a través del portal Chilecompra OC 697057-56-CM15</t>
  </si>
  <si>
    <t>Adquisición de materiales de oficina.  Compra realizada a través del portal Chilecompra OC 697057-57-CM15</t>
  </si>
  <si>
    <t>COM. PAPELES Y CARTONES CORDILLERA LTDA.</t>
  </si>
  <si>
    <t>77.599.020-1</t>
  </si>
  <si>
    <t>Adquisición de resmas</t>
  </si>
  <si>
    <t>Adquisición de cajas plasticas. Compra realizada a través del portal Chilecompra OC 697057-58-CM15</t>
  </si>
  <si>
    <t>RODRIGO JORGE RUIZ RODRIGO</t>
  </si>
  <si>
    <t>7.034.236-7</t>
  </si>
  <si>
    <t>Adquisición de CD's. Compra realizada a través del portal Chilecompra OC 697057-59-CM15</t>
  </si>
  <si>
    <t>Adquisición de cartridge. Compra realizada a través del portal Chilecompra OC 697057-60-CM15</t>
  </si>
  <si>
    <t>CARLOS ALBERTO PALMA Y OTROS LIMITADA</t>
  </si>
  <si>
    <t>76.596.570-5</t>
  </si>
  <si>
    <t>Adquisición de pendrives</t>
  </si>
  <si>
    <t>COMERCIALIZADORA SP DIGITAL LTDA.</t>
  </si>
  <si>
    <t>76.799.430-3</t>
  </si>
  <si>
    <t>Instalación de equipamiento en auditorio Fiscalía Regional</t>
  </si>
  <si>
    <t>SOCIEDAD ELECTRYMOTICA LTDA.</t>
  </si>
  <si>
    <t>76.236.788-2</t>
  </si>
  <si>
    <t>Aduqisición de portacredenciales. Compra realizada a través del portal Chilecompra OC 697057-61-CM15</t>
  </si>
  <si>
    <t>IDENTICARD S.A.</t>
  </si>
  <si>
    <t>96.750.760-1</t>
  </si>
  <si>
    <t>06-FR N°150</t>
  </si>
  <si>
    <t>Pericia social ruc 1501031xxx-x Oficina Auxiliar Peralillo.</t>
  </si>
  <si>
    <t>Adquisición de limpiapies tipo Nomad</t>
  </si>
  <si>
    <t>SIGIFREDO RIVERA PINUER</t>
  </si>
  <si>
    <t>5.922.007-1</t>
  </si>
  <si>
    <t>Servicio de reparación cámara retroceso vehículo institucional</t>
  </si>
  <si>
    <t>INDUMOTORA ONE S.A.</t>
  </si>
  <si>
    <t>79.567.420-9</t>
  </si>
  <si>
    <t>06-DER N°153</t>
  </si>
  <si>
    <t xml:space="preserve">Adquisición de carpetas de causas para las fiscalías locales de la VI regiión. </t>
  </si>
  <si>
    <t>IMPRENTA MOLINET, CRUZ Y CIA. LTDA.</t>
  </si>
  <si>
    <t>76.073.863-8</t>
  </si>
  <si>
    <t>Servicio de desarme de estanterías de madera, colgadores metálicos de bicicleta, retiro de escombros</t>
  </si>
  <si>
    <t>OBRAS Y SERV YASNA CAROLINE CABEZAS EIRL</t>
  </si>
  <si>
    <t>76.408.058-0</t>
  </si>
  <si>
    <t>Recarga tarjeta de combustible</t>
  </si>
  <si>
    <t>COMPAÑIA DE PETROLEOS DE CHILE COPEC S.A</t>
  </si>
  <si>
    <t>Instalación de TV en comedor y retiro de 2 cámaras tipo domo.</t>
  </si>
  <si>
    <t xml:space="preserve">Servicio de pintura y reparaciones menores en bodega de especies de la Fl Rancagua. </t>
  </si>
  <si>
    <t>Servicio de retiro de logotipo metálico en frontis de edificio y adhesivos en 10 ventanales 1er piso</t>
  </si>
  <si>
    <t xml:space="preserve">Publicación aviso licitación pública habilitación de oficinas en el edificio de la Fiscalía Regional. Compra realizada a través del portal Chilecompra OC 697057-63-CM15 </t>
  </si>
  <si>
    <t>Servicio de retiro de felpas en puertas de acceso edificio Fiscalía Regional y Local Rancagua.</t>
  </si>
  <si>
    <t>ANODITE S.A.</t>
  </si>
  <si>
    <t>81.408.300-4</t>
  </si>
  <si>
    <t>Distorcionador de Voz procesador vocal Boss VE-20.</t>
  </si>
  <si>
    <t>COMERCIAL  E IMPORTADORA AUDIOMUSICA SPA</t>
  </si>
  <si>
    <t>96.579.920-6</t>
  </si>
  <si>
    <t>06-FR N°149</t>
  </si>
  <si>
    <t>Adquisición de resmas de papel  carta y oficio</t>
  </si>
  <si>
    <t>DIST. DE PAPELES INDUSTRIALES  S.A.</t>
  </si>
  <si>
    <t>93.558.000-5</t>
  </si>
  <si>
    <t xml:space="preserve">Pericia psicológica ruc 1501117xxx-x Fiscalía Rancagua. </t>
  </si>
  <si>
    <t>06-DER N°144</t>
  </si>
  <si>
    <t>Declara desierta licitación privada mayor para la confección de una cubierta para el área de estacionamientos de la Fiscalía Local de Pichilemu</t>
  </si>
  <si>
    <t>Renovación de contrato de arriendo del inmueble donde funciona la Oficina auxiliar de Litueche, por un año a partir del 01/03/2016</t>
  </si>
  <si>
    <t>VICTORIA DE LOS PLACERES FARÍAS RUBIO</t>
  </si>
  <si>
    <t>4.971.718-0</t>
  </si>
  <si>
    <t>UF 13,4 MENSUAL</t>
  </si>
  <si>
    <t>06-DER N°155</t>
  </si>
  <si>
    <t>Confección e instalación de cortinas tipo roller para las fiscalías locales de Rengo y Santa Cruz</t>
  </si>
  <si>
    <t>EMPRESAS INDENOR S.A.</t>
  </si>
  <si>
    <t>84.588.900-7</t>
  </si>
  <si>
    <t>06 Libertador Bernardo O'Higgins</t>
  </si>
  <si>
    <t>Convenio Marco (Chilecompra)</t>
  </si>
  <si>
    <t>Publicacion llamado a concurso 08/11/2015, F. Regional</t>
  </si>
  <si>
    <t>EMPRESA PERIODISTICA CURICO LTDA.</t>
  </si>
  <si>
    <t>81535500-8</t>
  </si>
  <si>
    <t>Pericia Privada Daño Emocional y Veracidad de Relato RUC  1500213464-8 FL Linares Fiscal Monica Cane</t>
  </si>
  <si>
    <t>IVANNA BATTAGLIA ALJARO</t>
  </si>
  <si>
    <t>10676258-9</t>
  </si>
  <si>
    <t>Atencion coffe break cuenta publica, F.L. Licanten</t>
  </si>
  <si>
    <t>CRISTIAN RETAMAL MALDONADO</t>
  </si>
  <si>
    <t>17442305-9</t>
  </si>
  <si>
    <t>Arriendo de fundas para sillas, F.L. Licanten</t>
  </si>
  <si>
    <t>COMPRA DE MATERIALES DE OFICINA</t>
  </si>
  <si>
    <t>PRISA S.A.</t>
  </si>
  <si>
    <t>96556940-5</t>
  </si>
  <si>
    <t>Compra de materiales de oficina, F.L. San Javier</t>
  </si>
  <si>
    <t>CONTRATACION DE SERVICIO DE COFFE BREAK PARA CUENTA PUBLICA DE FISCALIA LOCAL CONSTITUCION</t>
  </si>
  <si>
    <t>SOC. COM. D Y E LTDA.</t>
  </si>
  <si>
    <t>76330961-4</t>
  </si>
  <si>
    <t>MANTENCION DE EXTINTORES EN FISCALIA LOCAL DE LICANTEN</t>
  </si>
  <si>
    <t>URISEG EXTINTORES</t>
  </si>
  <si>
    <t>77348320-5</t>
  </si>
  <si>
    <t>FN Nº 1506/2012</t>
  </si>
  <si>
    <t>COMPARECENCIA A JUICIO ORAL</t>
  </si>
  <si>
    <t>10.676.258-9</t>
  </si>
  <si>
    <t>Licitación  Privada Mayor</t>
  </si>
  <si>
    <t>DER N°29/2015</t>
  </si>
  <si>
    <t>Compra de Carpetas Institucionales</t>
  </si>
  <si>
    <t>TALLERES GRAFICOS SMIRNOW S.A</t>
  </si>
  <si>
    <t>Contratacion Directa</t>
  </si>
  <si>
    <t>FR Nº 151/2015</t>
  </si>
  <si>
    <t>Contrata Servicio de Guardia Fiscalia Local Linares</t>
  </si>
  <si>
    <t>HELP SECURITY S.A</t>
  </si>
  <si>
    <t>99.503.010-1</t>
  </si>
  <si>
    <t>Evaluaciones sicolaborales, F. Regional</t>
  </si>
  <si>
    <t>INVERSIONES EN LINEA LTDA.</t>
  </si>
  <si>
    <t>76015173-4</t>
  </si>
  <si>
    <t>Servicio de coffe break, F. Regional</t>
  </si>
  <si>
    <t>GASTON REYES SILVA</t>
  </si>
  <si>
    <t>15530898-2</t>
  </si>
  <si>
    <t>COMPRA DE TIMBRES FISCALIA LOCAL DE SAN JAVIER</t>
  </si>
  <si>
    <t>TIMBRES E IMPRESOS ADIMEL LTDA.</t>
  </si>
  <si>
    <t>77156770-3</t>
  </si>
  <si>
    <t>Carga cupon electronico Bencina 95 Oct. y Diesel, F. Regional y Locales</t>
  </si>
  <si>
    <t>COPEC S.A.</t>
  </si>
  <si>
    <t>99520000-7</t>
  </si>
  <si>
    <t>FR Nº 152/2015</t>
  </si>
  <si>
    <t>Contracion Directa de Pianista Inaguracion Fiscalia Local Linares</t>
  </si>
  <si>
    <t>FELIPE ANDRES ORTIZ LOBOS</t>
  </si>
  <si>
    <t>15.746.724-7</t>
  </si>
  <si>
    <t>FR Nº 149/2015</t>
  </si>
  <si>
    <t>Contrata Servicio de Monitoreo de Alarma Fiscalia Local Linares</t>
  </si>
  <si>
    <t>CONSULTORIAS SERVICIOS Y SEGURIDAD LIMITADA</t>
  </si>
  <si>
    <t xml:space="preserve">76.050.680-K </t>
  </si>
  <si>
    <t>2,5 UF Mensual</t>
  </si>
  <si>
    <t>INASISTENCIA A PERICIA</t>
  </si>
  <si>
    <t>Cena de aniversario, F. Regional</t>
  </si>
  <si>
    <t>JUAN LUIS CONSTENLA VELOSO</t>
  </si>
  <si>
    <t>5165733-0</t>
  </si>
  <si>
    <t>Servicio arriendo de carpas inauguracion edificio, F.L. Linares</t>
  </si>
  <si>
    <t>MARIA VERGARA FUENTES</t>
  </si>
  <si>
    <t>9502451-3</t>
  </si>
  <si>
    <t>Servicio coffe break inauguración edificio, F.L. Linares</t>
  </si>
  <si>
    <t>COMERCIAL ARTUSEN LTDA.</t>
  </si>
  <si>
    <t>76324886-0</t>
  </si>
  <si>
    <t>COMPRA DE MATERIALES DE OFICINA PARA EL PRIMER CUATRIMIESTRE DEL AÑO 2016. FISCALIA LOCAL CONSTITUCI</t>
  </si>
  <si>
    <t>Papel fotocopia oficio y carta, F.L. Talca</t>
  </si>
  <si>
    <t>96670840-9</t>
  </si>
  <si>
    <t>Papel termico para totem, F.L. Curico</t>
  </si>
  <si>
    <t>PROYEXION S.A.</t>
  </si>
  <si>
    <t>96928760-9</t>
  </si>
  <si>
    <t>SERVICIO DE FUMIGACION Y DESRATIZACION FISCALIA LOCAL DE CAUQUENES</t>
  </si>
  <si>
    <t>ERWIN ZARZOZA RIVAS</t>
  </si>
  <si>
    <t>6576958-1</t>
  </si>
  <si>
    <t>Publicacion llamado a concurso 22/11/2015, F. Regional</t>
  </si>
  <si>
    <t>Suscripcion anual diario La Prensa, F. Regional y Curico</t>
  </si>
  <si>
    <t>Trabajos de pintura, F.L. Linares</t>
  </si>
  <si>
    <t>SERGIO MEJIAS CERDA</t>
  </si>
  <si>
    <t>9012772-1</t>
  </si>
  <si>
    <t>Revision y diagnostico plotter e impresora, F. Regional</t>
  </si>
  <si>
    <t>JOSE DIAZ POBLETE</t>
  </si>
  <si>
    <t>9272169-8</t>
  </si>
  <si>
    <t>MANTENCION ANUAL DE EXTINTORES</t>
  </si>
  <si>
    <t>GEOSEG TALCA</t>
  </si>
  <si>
    <t>76244928-5</t>
  </si>
  <si>
    <t>MANTENCIÓN DE 7 EXTINTORES FISCALÍA LOCAL DE CURICÓ</t>
  </si>
  <si>
    <t>Sumnistro de cortina roller, F.L. Linares</t>
  </si>
  <si>
    <t>COMERCIAL TOP ROLLER LTDA.</t>
  </si>
  <si>
    <t>76297385-5</t>
  </si>
  <si>
    <t>MANTENCION EXTINTORES FL SAN JAVIER</t>
  </si>
  <si>
    <t>SERVICIO DE DESINSECTACIÓN Y DESRATIZACIÓN, FISCALÍA LOCAL DE CURICO</t>
  </si>
  <si>
    <t>SAGA SERVICE LTDA.</t>
  </si>
  <si>
    <t>78789700-2</t>
  </si>
  <si>
    <t>BLOCK TALONARIOS DE AUDIENCIA, FISCALÍA DE CURICO</t>
  </si>
  <si>
    <t>SOC. DE COM. MARCAMPS LTDA.</t>
  </si>
  <si>
    <t>78878150-4</t>
  </si>
  <si>
    <t>COMPRA DE MATERIALES DE LIBRERIA PARA FISCALIA CAUQUENES</t>
  </si>
  <si>
    <t>DER N°30/2015</t>
  </si>
  <si>
    <t>Aislacion de Galpon interior Fiscalia Local San Javier</t>
  </si>
  <si>
    <t>CARLOS GARRIDO JAUREGUI</t>
  </si>
  <si>
    <t>11.676.329-K</t>
  </si>
  <si>
    <t>MANTENCION DE EXTINTORES FISCALIA LOCAL DE PARRAL</t>
  </si>
  <si>
    <t>GUIDO HERNANDEZ RETAMAL</t>
  </si>
  <si>
    <t>11176753-K</t>
  </si>
  <si>
    <t>MATERIALES DE LIBRERIA FISCALÍA LOCAL DE CURICO</t>
  </si>
  <si>
    <t>COMPRA DE ARTICULOS DE ASEO PARA FISCALIA LOCAL DE CAUQUENES</t>
  </si>
  <si>
    <t>COMPRA E MATERIALES DE OFICINA</t>
  </si>
  <si>
    <t>MATERIALES DE OFICINA FISCALÍA LOCAL DE CURICO</t>
  </si>
  <si>
    <t>Materiales de oficna, F.L. Linares</t>
  </si>
  <si>
    <t>Reparacion cortina metálica electrica, F.L. Curico</t>
  </si>
  <si>
    <t>VICTOR GUZMAN CASTRO</t>
  </si>
  <si>
    <t>11698644-2</t>
  </si>
  <si>
    <t>Taller capacitacion trabajo en equipo, F. Regional</t>
  </si>
  <si>
    <t>CONSULTORA SERH LTDA.</t>
  </si>
  <si>
    <t>76053147-2</t>
  </si>
  <si>
    <t>DER N°31/2015</t>
  </si>
  <si>
    <t>Adquisición e instalacion de Arcos de Metales Fiscalia Local Linares</t>
  </si>
  <si>
    <t>CHILE DETECTORES, SAN GABRIEL LTDA</t>
  </si>
  <si>
    <t>Servicio de retiro y traslado de elementos, F.L. Linares</t>
  </si>
  <si>
    <t>CONST. CRISTIAN CARREÑO E.I.R.L.</t>
  </si>
  <si>
    <t>76373561-3</t>
  </si>
  <si>
    <t>Señaleticas, F.L. Licantem</t>
  </si>
  <si>
    <t>GRAFICA COMERCIAL SPA</t>
  </si>
  <si>
    <t>76376999-2</t>
  </si>
  <si>
    <t>Taller de capacitacion estrategias de autocuidado, F. Regional</t>
  </si>
  <si>
    <t>MCS CONSULTORES S.A.</t>
  </si>
  <si>
    <t>76725960-3</t>
  </si>
  <si>
    <t>TIMBRES, DIFERENTES DIMENSIONES</t>
  </si>
  <si>
    <t>LIBRERIAS TUCAN S.A.</t>
  </si>
  <si>
    <t>76926330-6</t>
  </si>
  <si>
    <t>Tarjetas de navidad con sobre, F. Regional</t>
  </si>
  <si>
    <t>EDICIONES INFANTILES LTDA.</t>
  </si>
  <si>
    <t>77446620-7</t>
  </si>
  <si>
    <t>Publicacion llamado a concurso 29/11/2015, F. Regional</t>
  </si>
  <si>
    <t>Servicio de mudanza, F.L. Linares</t>
  </si>
  <si>
    <t>PEDRO SAAVEDRA MORALES</t>
  </si>
  <si>
    <t>14533869-7</t>
  </si>
  <si>
    <t>FN Nº 2184/2015</t>
  </si>
  <si>
    <t>Contratacion Directa Arreglo Ascensor Fiscalia Regional</t>
  </si>
  <si>
    <t>SOCIEDAD DE ASCENSORES  SCHINDLER (Chile) S.A.</t>
  </si>
  <si>
    <t>93.565.000-3</t>
  </si>
  <si>
    <t>Consumo de energia electrica Octubre 2015, F. L. Linares</t>
  </si>
  <si>
    <t>CGE DISTRIBUCION S.A.</t>
  </si>
  <si>
    <t>Consumo agua Potable Octubre 2015, F. L. Curico</t>
  </si>
  <si>
    <t>AGUAS NUEVO SUR MAULE</t>
  </si>
  <si>
    <t>96.963.440-6</t>
  </si>
  <si>
    <t>Consumo agua Potable Octubre 2015, F. L. Constitucion</t>
  </si>
  <si>
    <t>Consumo agua Potable Octubre 2015, F. L. Molina</t>
  </si>
  <si>
    <t>Consumo de energia electrica Octubre 2015, F.L. Constitucion</t>
  </si>
  <si>
    <t>Consumo de energia electrica Octubre 2015, F. L. Molina</t>
  </si>
  <si>
    <t>Consumo de energia electrica Octubre 2015, F.L. Cauquenes</t>
  </si>
  <si>
    <t>Consumo de energia electrica Octubre 2015, F.L. Licanten</t>
  </si>
  <si>
    <t>Consumo agua Potable Octubre 2015, F. L. Licanten</t>
  </si>
  <si>
    <t>Consumo agua Potable Octubre 2015, F. L. Linares</t>
  </si>
  <si>
    <t>Consumo de energia electrica Octubre 2015, F. Regional</t>
  </si>
  <si>
    <t>Consumo de energia electrica Octubre 2015, F. L. Talca</t>
  </si>
  <si>
    <t>Consumo de energia electrica Octubre 2015, F. L. Curico</t>
  </si>
  <si>
    <t>Consumo agua Potable Octubre 2015, F. L. Talca</t>
  </si>
  <si>
    <t>Consumo agua Potable Octubre 2015, F. L. Parral</t>
  </si>
  <si>
    <t>Consumo agua Potable Octubre 2015, F. Regional</t>
  </si>
  <si>
    <t>Consumo agua Potable Octubre 2015, F. L. Cauquenes</t>
  </si>
  <si>
    <t>Consumo agua Potable Octubre 2015, F. L. San Javier</t>
  </si>
  <si>
    <t>Consumo de energia electrica Octubre 2015, F. L. San Javier</t>
  </si>
  <si>
    <t>Consumo de energia electrica Octubre 2015, F.L. Parral</t>
  </si>
  <si>
    <t>Recepción de especies para destrucción, F. Regional</t>
  </si>
  <si>
    <t>RESAM S.A.</t>
  </si>
  <si>
    <t>99.537.670-9</t>
  </si>
  <si>
    <t>07 Maule</t>
  </si>
  <si>
    <t>Res.Der.N° 30</t>
  </si>
  <si>
    <t>Orden Compra</t>
  </si>
  <si>
    <t>Licitación Privada Mayor para la Adquisición de sillas Universitarias para  sala capacitación Fiscalia Chillán.</t>
  </si>
  <si>
    <t>MARINA ZUÑIGA GALLARDO</t>
  </si>
  <si>
    <t>6.590.359-8</t>
  </si>
  <si>
    <t>Orden Servicio</t>
  </si>
  <si>
    <t>Servicio de locución en cuenta pública Fiscalia Yumbel</t>
  </si>
  <si>
    <t>SERGIO MORALES LAGOS</t>
  </si>
  <si>
    <t>6.770.459-2</t>
  </si>
  <si>
    <t>Res.Der.N°32</t>
  </si>
  <si>
    <t>Licitación Privada Mayor, para la compra de Carpetas de Causas periodo año 2016.</t>
  </si>
  <si>
    <t>DAVID OMAR ROCHA MENDEZ</t>
  </si>
  <si>
    <t>7.837.121-8</t>
  </si>
  <si>
    <t>Servicio de coffe para capacitación Modificaciones Ley de Armas.</t>
  </si>
  <si>
    <t>BEATRIZ AGUILERA HAFNER</t>
  </si>
  <si>
    <t>8.604.954-6</t>
  </si>
  <si>
    <t>Servicio de coffe para Jueves 19 noviembre . Capacitación perfeccionamiento Monitores Internos.</t>
  </si>
  <si>
    <t>Compra de articulos pendrive grabados para regalo representación Fiscal Regional.</t>
  </si>
  <si>
    <t>HECTOR SALGADO AILLON</t>
  </si>
  <si>
    <t>9.415.117-1</t>
  </si>
  <si>
    <t>Compra de llaveros y piedra carbon .Representación a Autoridades Fiscal Regional.</t>
  </si>
  <si>
    <t>GASTON EDUARDO LORCA VIDAL</t>
  </si>
  <si>
    <t>9.762.898-K</t>
  </si>
  <si>
    <t>Servicio de coctel para cuenta Pública Fiscalia Yumbel</t>
  </si>
  <si>
    <t>PATRICIO ECHEVERRIA ROSAS</t>
  </si>
  <si>
    <t>9.851.490-2</t>
  </si>
  <si>
    <t>Evaluación Psicologica postulante administrativo Fiscalia Tome.</t>
  </si>
  <si>
    <t>ENZO GONZALO ARIAS ISLA</t>
  </si>
  <si>
    <t>12.208.016-1</t>
  </si>
  <si>
    <t>ASOCIACION CHILENA DE SEGURIDAD</t>
  </si>
  <si>
    <t>70.360.100-6</t>
  </si>
  <si>
    <t>Compra de 3_Trituradoreas  . Equipos plan de implementación Fiscalia Local de Chillán.</t>
  </si>
  <si>
    <t>VIVANET LTDA</t>
  </si>
  <si>
    <t>76.018.259-1</t>
  </si>
  <si>
    <t>Res.Der.N° 26</t>
  </si>
  <si>
    <t>Res Der 26</t>
  </si>
  <si>
    <t>Licitación Privada Mayor para la Habilitación  de sala de reuniones y mejores en habilitación Fiscalia Lebu.</t>
  </si>
  <si>
    <t>EMCO LTDA.</t>
  </si>
  <si>
    <t>76.065.100-1</t>
  </si>
  <si>
    <t>Res.Der.N° 25</t>
  </si>
  <si>
    <t>Res.Der 25</t>
  </si>
  <si>
    <t>Licitación Privada Mayor para la Habilitación  comedor y mejoras Fiscalia Tome</t>
  </si>
  <si>
    <t>Res.FR.N° 962</t>
  </si>
  <si>
    <t>Res.FR 962</t>
  </si>
  <si>
    <t>Licitación Pública mejoras Infraestructura Fiscalia Local de Coronel.</t>
  </si>
  <si>
    <t>24788616,24842815,24898429,24915830,24914540,25041571,3030063,3032893,3034873,3038821,3041629,3045167</t>
  </si>
  <si>
    <t>Servicio de consumo energía mes de Octubre Fiscalías Locales y Oficinas Atención Ministerio Público - Región del Bio Bio.</t>
  </si>
  <si>
    <t>EMPRESA ELECTRICA DE LA FRONTERA S.A.</t>
  </si>
  <si>
    <t>76.073.164-1</t>
  </si>
  <si>
    <t>Servicio de coffe para funcionarios participantes a capacitación Bases Técnicas para Audiencias Preliminares.</t>
  </si>
  <si>
    <t>BANQUETERIA PARRA Y CIA LTDA.</t>
  </si>
  <si>
    <t>76.105.333-7</t>
  </si>
  <si>
    <t>Reparación y Mantención de dos equipos de aire acondicionado Fiscalia Local de Yumbel.</t>
  </si>
  <si>
    <t>SOC.INST.EQ. Y AIRE ACOND.PUELCHE LTDA</t>
  </si>
  <si>
    <t>76.171.221-7</t>
  </si>
  <si>
    <t>Reparación de portón electrico Fiscalia Regional.</t>
  </si>
  <si>
    <t>MANT.Y SERV. ING. Y CONTRUCCION.LTDA.</t>
  </si>
  <si>
    <t>76.202.773-9</t>
  </si>
  <si>
    <t>Compra de par microfonos inalámbricos para nueva Sala de Reuniones Fiscalia Chillán.</t>
  </si>
  <si>
    <t>AUDIOMUNDO SPA</t>
  </si>
  <si>
    <t>76.281.608-3</t>
  </si>
  <si>
    <t>Compra de 1_Refrigerador Fensa No Frost Advantadge 8500T  . Para nuevo Edificio Fiscalia Chillán.</t>
  </si>
  <si>
    <t>COMERCIAL AGUSTIN LTDA.</t>
  </si>
  <si>
    <t>76.287.853-4</t>
  </si>
  <si>
    <t>Compra de dos estufas . Plan inversion 2015. Para Fiscalia Coronel.</t>
  </si>
  <si>
    <t>Compra de un LED,  para implementación Nueva Fiscalia Local de Chillán.</t>
  </si>
  <si>
    <t>TECNO SOLUTION SPA</t>
  </si>
  <si>
    <t>76.400.387-K</t>
  </si>
  <si>
    <t>Compra de cuatro LED 32 pulgadas ,  para implementación Nueva Fiscalia Chillán.</t>
  </si>
  <si>
    <t>ASESOR, DESARR E IMP. DE SOLUCIONES LTDA</t>
  </si>
  <si>
    <t>76.492.780-K</t>
  </si>
  <si>
    <t>Publicación aviso concurso público estamento auxiliar Fiscalia Local de Concepción.</t>
  </si>
  <si>
    <t>DIARIO EL SUR S.A.</t>
  </si>
  <si>
    <t>76.564.940-4</t>
  </si>
  <si>
    <t xml:space="preserve">Suscripción de Diarios Regionales para las Fiscalia Locales periódo año 2016. </t>
  </si>
  <si>
    <t>Servicio de Capacitación  para Monitores Internos Región Bio Bio.</t>
  </si>
  <si>
    <t>IRADE - CAPACITACION LIMITADA</t>
  </si>
  <si>
    <t>76.593.170-3</t>
  </si>
  <si>
    <t xml:space="preserve">Evaluaciones Psicológicas para estamentos Fiscales Adjuntos. </t>
  </si>
  <si>
    <t>SOC.MARTA AMESTICA BELMAR Y CIA.LTDA</t>
  </si>
  <si>
    <t>76.662.800-1</t>
  </si>
  <si>
    <t>Evaluación Psicologica para estamento auxiliar Fiscalia Loca Concepción.</t>
  </si>
  <si>
    <t>14295810,14328573,14376623,14417038,14417046,14435173,14472714,14472715,14673520,14673630,14673520,14673630,14712623,14738473,14804104,14838346,14420631,14435174,14629573,522892,524905,526335,538511</t>
  </si>
  <si>
    <t>Servicio de consumo agua mes de  Octubre Fiscalías Locales y Oficinas Atención Ministerio Público -Región del Bio Bio.</t>
  </si>
  <si>
    <t>Compra de 3 controles remoto para nuevo portón autómatico Fiscalia Chillán.</t>
  </si>
  <si>
    <t>FUENTES Y FIERRO ELECTRONICA LTDA.</t>
  </si>
  <si>
    <t>76.866.420-K</t>
  </si>
  <si>
    <t>Compra de 5 cajas por 2000 corchetes cada una de Corchetes Semi industriales para fiscalia Regional y Fiscalia Concepción.</t>
  </si>
  <si>
    <t>COMERCIAL E IMPORTADORA VIEYOR LIMITADA</t>
  </si>
  <si>
    <t>77.180.230-3</t>
  </si>
  <si>
    <t>Compra de 1 taladro eléctrico. Equipos para Implementación nueva Fiscalia Chillán.</t>
  </si>
  <si>
    <t>COMERCIAL PROMAC LIMITADA</t>
  </si>
  <si>
    <t>77.750.890-3</t>
  </si>
  <si>
    <t>Res.Der.N° 29</t>
  </si>
  <si>
    <t>Res Der 29</t>
  </si>
  <si>
    <t>Licitación Privada Mayor para la  Adquisición e Instalación de cortinas en Fiscalia Local de Coronel.</t>
  </si>
  <si>
    <t>KUHN Y HOCHBERGER LTDA.</t>
  </si>
  <si>
    <t>78.660.870-8</t>
  </si>
  <si>
    <t>Compra de par de parlantes para ser usados en Tribunales Fiscalia Local de Chillán.</t>
  </si>
  <si>
    <t>PERSONAL COMPUTER FACTORY S.A.</t>
  </si>
  <si>
    <t>78.885.550-8</t>
  </si>
  <si>
    <t>Suscripción anual Diario La Tribuna para la Fiscalia Local de Los Angeles.</t>
  </si>
  <si>
    <t>EMPRESA PERIODISTICA BIO BIO LTDA</t>
  </si>
  <si>
    <t>81.291.400-6</t>
  </si>
  <si>
    <t>Compra de mesa Comedor con 6 sillas para Casino Fiscalia Talcahuano.</t>
  </si>
  <si>
    <t>DIST. INDUSTRIAS NACIONALES S. A.</t>
  </si>
  <si>
    <t>82.982.300-4</t>
  </si>
  <si>
    <t>Suscripción Diario el Mercurio para Fiscalia Regional. Periódo año 2016</t>
  </si>
  <si>
    <t>Compra de 160 cupones vales de gas normal 15 kilos.Para funcionamiento año 2016</t>
  </si>
  <si>
    <t>ABASTIBLE S.A.</t>
  </si>
  <si>
    <t>91.806.000-6</t>
  </si>
  <si>
    <t>Suscripción anual Diario La Discusión para las Fiscalias de: Chillán, San Carlos , Yungay y Quirihue. Periódo año 2016.</t>
  </si>
  <si>
    <t>EMPRESA PERIODISTICA LA DISCUSION S.A.</t>
  </si>
  <si>
    <t>96.546.100-0</t>
  </si>
  <si>
    <t>Res.Der.N° 33</t>
  </si>
  <si>
    <t>Licitación Privada Mayor para la compra de Resmas Tamaño Oficio y Tamaño Carta para funcionamiento Fiscalias Locales primer semestre 2016.</t>
  </si>
  <si>
    <t>Compra de tres Proyectores . Equipos plan de implementación Fiscalia Chillán.</t>
  </si>
  <si>
    <t>COMPUTACION INTEGRAL S.A.</t>
  </si>
  <si>
    <t>96.689.970-0</t>
  </si>
  <si>
    <t>Servicio de correos y courrier mes de Octubre</t>
  </si>
  <si>
    <t>Compra de una galletera para Fiscalia Chillán.</t>
  </si>
  <si>
    <t>96.792.430-K</t>
  </si>
  <si>
    <t xml:space="preserve">Contratación Directa </t>
  </si>
  <si>
    <t>Compra de Petroleo y Gasolina 95 octanos para vehiculos Fiscalia Regional y Fiscalias Locales Región del Bio Bio.</t>
  </si>
  <si>
    <t>117296947,122068575,126046605,134065482,134181018,134684660,122068579,7363336,7447160,7450530,7451923</t>
  </si>
  <si>
    <t>31/11/2015</t>
  </si>
  <si>
    <t>Servicio de consumo energía mes de  Octubre Fiscalías Locales y Oficinas Atención Ministerio Público - Región del Bio Bio.</t>
  </si>
  <si>
    <t>Servicio envíos de Franqueos normales y certificados  mes de  Octubre Fiscalía Regional y Fiscalías Locales Región del Bio Bio.</t>
  </si>
  <si>
    <t>Servicio de Courier , Valija mes de  Octubre Fiscalías Locales y Fiscalía Regional</t>
  </si>
  <si>
    <t>Consumo de gas Fiscalía Local  Concepción mes  Octubre/Noviembre.</t>
  </si>
  <si>
    <t>GAS SUR</t>
  </si>
  <si>
    <t>96.853.490-4</t>
  </si>
  <si>
    <t>Res.Der.N° 28</t>
  </si>
  <si>
    <t>Licitación Privada Mayor para la Provisión e Instalación de Equipos Luminosos y Estanterias para la Fiscalia Local de Talcahuano.</t>
  </si>
  <si>
    <t>MARCELO JOSE VALDERRAMA NAVARRETE</t>
  </si>
  <si>
    <t>12.216.683-K</t>
  </si>
  <si>
    <t>Res.Der.N° 27</t>
  </si>
  <si>
    <t>Licitación Privada Mayor para la Provisión e Instalación de Estanterias para la Fiscalia Local de Cañete.</t>
  </si>
  <si>
    <t>Res.FR.N° 966</t>
  </si>
  <si>
    <t>Renueva contrato de arriendo de Inmueble Oficina Atención Nacimiento. Periodo de doce meses a contar del 01/03/2016. Reajuste semestral variación IPC.</t>
  </si>
  <si>
    <t>TECCIA IVONNE MORALES LEVANCINI</t>
  </si>
  <si>
    <t>5.754.908-4</t>
  </si>
  <si>
    <t>Res.FR.N° 967</t>
  </si>
  <si>
    <t>Renueva contrato de arriendo de Inmueble Oficina Atención Mulchen. Periodo de doce meses a contar del 01/04/2016. Reajuste semestral variación IPC.</t>
  </si>
  <si>
    <t>ANA ANANIAS ANANIAS</t>
  </si>
  <si>
    <t>3.966.792-4</t>
  </si>
  <si>
    <t>08 Bío Bío</t>
  </si>
  <si>
    <t>Servicios de coffe break para asistentes a las jornadas del Seminario Internacional organizado por la Fiscalía Regional</t>
  </si>
  <si>
    <t>Sylvia Bustos Díaz</t>
  </si>
  <si>
    <t>8.596.806-8</t>
  </si>
  <si>
    <t>FR Nº 340</t>
  </si>
  <si>
    <t>Alojamiento para relator del Seminario Internacional organizado por la Fiscalía Regional</t>
  </si>
  <si>
    <t>Talbot Hotels S.A.</t>
  </si>
  <si>
    <t>96.685.690-4</t>
  </si>
  <si>
    <t>FR Nº 335</t>
  </si>
  <si>
    <t>Alojamiento para relatores del Seminario Internacional organizado por la Fiscalía Regional</t>
  </si>
  <si>
    <t>Servicios Hoteleros y Turísticos S.A.</t>
  </si>
  <si>
    <t>96.841.280-9</t>
  </si>
  <si>
    <t>Ratificación de informe pericial en audiencia de Juicio Oral</t>
  </si>
  <si>
    <t>Evelyn Sepúlveda Martínez</t>
  </si>
  <si>
    <t>10.854.761-8</t>
  </si>
  <si>
    <t>Traslado de funcionarios a jornada de capacitación</t>
  </si>
  <si>
    <t>Alexander Berg Kroll</t>
  </si>
  <si>
    <t>8.148.859-2</t>
  </si>
  <si>
    <t>Peritaje para causa correspondiente a la Fiscalía Local de Collipulli</t>
  </si>
  <si>
    <t>FN/MP Nº 1944</t>
  </si>
  <si>
    <t>Provisión e instalación de variador de frecuencia para ascensor de la Fiscalía Regional</t>
  </si>
  <si>
    <t>Thyssenkrupp Elevadores S.A,.</t>
  </si>
  <si>
    <t>96.726.480-6</t>
  </si>
  <si>
    <t>Mantención vehículo institucional</t>
  </si>
  <si>
    <t>Alamos S.A. Distribuidora Automotríz</t>
  </si>
  <si>
    <t>96.527.870-2</t>
  </si>
  <si>
    <t>FR Nº 344</t>
  </si>
  <si>
    <t>Servicio de asesoría estructural para la Fiscalía Local de Angol</t>
  </si>
  <si>
    <t>Ingecal Ingenieros Calculistas Ltda.</t>
  </si>
  <si>
    <t>78.078.840-2</t>
  </si>
  <si>
    <t>Servicio de evaluación psicolaboral para cargo de la Fiscalía Local de Victoria</t>
  </si>
  <si>
    <t>Vidal y Pritzke Consultores Ltda</t>
  </si>
  <si>
    <t>76.415.005-8</t>
  </si>
  <si>
    <t>Arriendo de salón y servicio de coffe break para asistentes a jornada de trabajo de Equipo Directivo, Fiscales Jefes y Administradores</t>
  </si>
  <si>
    <t>Sociedad de Desarrollos de Montaña S.A.</t>
  </si>
  <si>
    <t>96.978.530-7</t>
  </si>
  <si>
    <t>Servicio de coffe break para asistentes a la ceremonia de lectura de la cuenta pública de la Fiscalía Local de Temuco</t>
  </si>
  <si>
    <t>Navarro &amp; Hildebrand Ltda.</t>
  </si>
  <si>
    <t>76.079.613-1</t>
  </si>
  <si>
    <t>Pasaje aéreo para fiscal en comisión de servicio, trayecto Temuco-Stgo.-Temuco</t>
  </si>
  <si>
    <t>Latam Airlines Group S.A.</t>
  </si>
  <si>
    <t>Pasaje aéreo para funcionaria en comisión de servicio, trayecto Temuco-Stgo.-Temuco</t>
  </si>
  <si>
    <t>Pasaje aéreo para funcionario en comisión de servicio, trayecto Temuco-Stgo.-Temuco</t>
  </si>
  <si>
    <t>FR Nº 359</t>
  </si>
  <si>
    <t>Traslados urbanos en el marco del Seminario Internacional organizado por la Fiscalía Regional</t>
  </si>
  <si>
    <t>Transportes Silvio Rigoni  E.I.R.L.</t>
  </si>
  <si>
    <t>76.322.524-0</t>
  </si>
  <si>
    <t>Servicio de atención para asistentes al Seminario Internacional organizado por la Fiscalía Regional</t>
  </si>
  <si>
    <t>Establecimientos Alimenticios La Pampa</t>
  </si>
  <si>
    <t>76.409.337-2</t>
  </si>
  <si>
    <t>FR Nº 358</t>
  </si>
  <si>
    <t>Provisión e instalación de cerradura eléctrica para el portón de acceso de la Fiscalía Local de Pitrufquén</t>
  </si>
  <si>
    <t>Sociedad de Servicios Computacionales Aska Ltda.</t>
  </si>
  <si>
    <t>77.088.350-4</t>
  </si>
  <si>
    <t>Mantención de jardines de la Fiscalía Local de Villarrica</t>
  </si>
  <si>
    <t>Ramón Puchi Muñoz</t>
  </si>
  <si>
    <t>4.385.584-0</t>
  </si>
  <si>
    <t>FR Nº 361</t>
  </si>
  <si>
    <t>Provisión e instalación de equipos de seguridad como medida de protección para fiscales</t>
  </si>
  <si>
    <t>Cia. De Telecomunicaciones Belltel Ltda.</t>
  </si>
  <si>
    <t>77.803.150-7</t>
  </si>
  <si>
    <t>FR Nº 360</t>
  </si>
  <si>
    <t>Mejoramiento en la iluminación perimetral de Fiscalías Locales de la región</t>
  </si>
  <si>
    <t>Servicio de coffe break para jornada de trabajo de la Fiscalía Regional</t>
  </si>
  <si>
    <t>Evelyn Huenulaf Beltran</t>
  </si>
  <si>
    <t>13.965.046-8</t>
  </si>
  <si>
    <t>Servicio de evaluación psicolaboral para cargo de la Fiscalía Regional de Tarapacá</t>
  </si>
  <si>
    <t>Servicio de evaluación psicolaboral para cargo de Fiscal Adjunto de la región</t>
  </si>
  <si>
    <t>Consultores Organizacionales Ltda.</t>
  </si>
  <si>
    <t>77.043.510-2</t>
  </si>
  <si>
    <t>Arriendo de salón para toma de prueba a postulantes del concurso de analista</t>
  </si>
  <si>
    <t>Hotelera Diego de Almagro Ltda.</t>
  </si>
  <si>
    <t>77.663.150-7</t>
  </si>
  <si>
    <t>Servicio de coffe break para asistentes a la ceremonia de lectura de la cuenta pública de la Fiscalía Local de Angol</t>
  </si>
  <si>
    <t>Carolina Márquez Fernández</t>
  </si>
  <si>
    <t>13.953.165-5</t>
  </si>
  <si>
    <t>FN/MP Nº 2000</t>
  </si>
  <si>
    <t>Reparación de oficinas de la Unidad de Administración y Finanzas de la Fiscalía Regional</t>
  </si>
  <si>
    <t>Ivan Maury Díaz</t>
  </si>
  <si>
    <t>9.826.456-6</t>
  </si>
  <si>
    <t>FN/MP Nº 1999</t>
  </si>
  <si>
    <t>Reparación del sistema de bombas impulsoras de agua de la Fiscalía Regional</t>
  </si>
  <si>
    <t>Trener Ingeniería e Inversiones Ltda.</t>
  </si>
  <si>
    <t>76.008.469-7</t>
  </si>
  <si>
    <t>Arriendo de salón y servicio de coffe break para asistentes a taller de capacitación</t>
  </si>
  <si>
    <t>Provisión e instalación de alfombra en la Fiscalía Local de Nueva Imperial</t>
  </si>
  <si>
    <t>Servicio de reparación electrica en la Fiscalía Local de Villarrica</t>
  </si>
  <si>
    <t>Juan Crovetto Osses</t>
  </si>
  <si>
    <t>11.128.602-7</t>
  </si>
  <si>
    <t>DER Nº 51</t>
  </si>
  <si>
    <t>Suministro e instalación de equipo de aire acondicionado para la Fiscalía Local de Pitrufquén</t>
  </si>
  <si>
    <t>Sociedad Comercial Climalider Ltda.</t>
  </si>
  <si>
    <t>76.216.746-8</t>
  </si>
  <si>
    <t>Reparación de televisor de la Fiscalía Local de Villarrica</t>
  </si>
  <si>
    <t xml:space="preserve">Etiquetas autoadhesivas para las carpetas de causas de las fiscalías de la región </t>
  </si>
  <si>
    <t>Comercial Grafimerk Ltda.</t>
  </si>
  <si>
    <t>78.896.110-3</t>
  </si>
  <si>
    <t>Adquisición de bloqueador solar para Fiscalía Regional</t>
  </si>
  <si>
    <t>Constructora, Inmobiliaria y Comercializadora Akcura Ltda.</t>
  </si>
  <si>
    <t>76.113.077-3</t>
  </si>
  <si>
    <t>Resmas de papel de impresión tamaño carta y oficio para Fiscalías de la región</t>
  </si>
  <si>
    <t>Comercial Redoffice Sur Ltda.</t>
  </si>
  <si>
    <t>77.806.000-0</t>
  </si>
  <si>
    <t>Porta-credenciales para uso de la unidad de Recursos Humanos de la Fiscalía Regional</t>
  </si>
  <si>
    <t>Comercial Roian Store Ltda.</t>
  </si>
  <si>
    <t>76.276.399-0</t>
  </si>
  <si>
    <t>Termos empotrados para las Kitchenette de la Fiscalía Regional</t>
  </si>
  <si>
    <t>Chilemat S.P.A.</t>
  </si>
  <si>
    <t>76.726.970-0</t>
  </si>
  <si>
    <t>Resmas de papel de impresión tamaño carta para las fiscalías de la región</t>
  </si>
  <si>
    <t>Adquisición de máquina contadora de monedas para la Fiscalía Local de Temuco</t>
  </si>
  <si>
    <t>Humberto Garetto e Hijos Ltda.</t>
  </si>
  <si>
    <t>81.771.100-6</t>
  </si>
  <si>
    <t>Caratulas de causas para fiscalías de la región</t>
  </si>
  <si>
    <t>Gráfica Neo Mundo Ltda.</t>
  </si>
  <si>
    <t>77.649.290-6</t>
  </si>
  <si>
    <t>Cámara fotográfica para uso de la Fiscalía Local de Traiguén</t>
  </si>
  <si>
    <t>Reifschneider S.A.</t>
  </si>
  <si>
    <t>96.999.950-1</t>
  </si>
  <si>
    <t>Hervidores eléctricos para la Fiscalía Regional</t>
  </si>
  <si>
    <t>Dimerc S.A.</t>
  </si>
  <si>
    <t>Resmas de papel impresión tamaño oficio para la Fiscalía Local de Temuco</t>
  </si>
  <si>
    <t>Cuadernillos para la unidad de Recursos Humanos</t>
  </si>
  <si>
    <t>Laura Robinson Bravo</t>
  </si>
  <si>
    <t>9.281.109-3</t>
  </si>
  <si>
    <t>Alargadores eléctricos para uso de la unidad de Recursos Humanos</t>
  </si>
  <si>
    <t>Sodimac S.A.</t>
  </si>
  <si>
    <t>Orden de Compra Manual</t>
  </si>
  <si>
    <t>Combustible para las camionetas institucionales de la región</t>
  </si>
  <si>
    <t>Compañía de Petroleos de Chile Copec S.A.</t>
  </si>
  <si>
    <t>Licitación privada menor</t>
  </si>
  <si>
    <t>Servicio de gasfiteria para reparación de baño de la Fiscalía Regional</t>
  </si>
  <si>
    <t>Samuel Molina Mejias</t>
  </si>
  <si>
    <t>8.571.109-1</t>
  </si>
  <si>
    <t>otro</t>
  </si>
  <si>
    <t>Consumo energía eléctrica Fiscalía Local de Carahue, periodo 22/09/2015 al 22/10/2015</t>
  </si>
  <si>
    <t>Empresa Eléctrica de la Frontera S.A.</t>
  </si>
  <si>
    <t>Consumo energía eléctrica Fiscalía Local de Victoria, periodo 16/09/2015 al 19/10/2015</t>
  </si>
  <si>
    <t>Consumo agua potable Fiscalía Local de Pitrufquén, periodo del 10/09/2015 al 10/10/2015</t>
  </si>
  <si>
    <t>Aguas Araucanía S.A.</t>
  </si>
  <si>
    <t>76.215.637-7</t>
  </si>
  <si>
    <t>Consumo energía eléctrica Fiscalía Local de Temuco y Fiscalía Regional, periodo 30/09/2015 al  29/10/2015</t>
  </si>
  <si>
    <t>CGE Distribución S.A.</t>
  </si>
  <si>
    <t>Consumo energía eléctrica Fiscalía Local de Villarrica, periodo del 01/10/2015 al 30/10/2015</t>
  </si>
  <si>
    <t>Consumo agua potable Fiscalía Local de Angol, periodo del 28/09/2015 al 28/10/2015</t>
  </si>
  <si>
    <t>Consumo agua potable Fiscalía Local de Victoria, periodo del 29/09/2015 al 29/10/2015</t>
  </si>
  <si>
    <t>Consumo agua potable Fiscalía Local de Collipulli, periodo del 29/09/2015 al 29/10/2015</t>
  </si>
  <si>
    <t>Consumo agua potable Fiscalía Local de Villarrica, periodo del 29/09/2015 al 29/10/2015</t>
  </si>
  <si>
    <t>Consumo energía eléctrica Fiscalía Local de Angol, periodo 02/10/2015 al 02/11/2015</t>
  </si>
  <si>
    <t>Consumo energía eléctrica Fiscalía Local de Collipulli, periodo 05/10/2015 al 03/11/2015</t>
  </si>
  <si>
    <t>Consumo energía eléctrica Fiscalía Local de Lautaro, periodo 02/10/2015 al 02/11/2015</t>
  </si>
  <si>
    <t>Recarga de gas para calefacción de la Fiscalía Local de Purén</t>
  </si>
  <si>
    <t>Empresas Lipigas S.A.</t>
  </si>
  <si>
    <t>96.928.510-k</t>
  </si>
  <si>
    <t>Recarga de gas para calefacción de la Fiscalía Local de Villarrica</t>
  </si>
  <si>
    <t>Consumo energía eléctrica Fiscalía Local de Nueva Imperial, periodo 07/10/2015 al 05/11/2015</t>
  </si>
  <si>
    <t>Consumo agua potable Fiscalía Local de Carahue, periodo del 02/10/2015 al 03/11/2015</t>
  </si>
  <si>
    <t>Consumo agua potable Fiscalía Local de Loncoche, periodo del 05/10/2015 al 04/11/2015</t>
  </si>
  <si>
    <t>Recarga de gas para calefacción de la Fiscalía Local de Curacautín</t>
  </si>
  <si>
    <t>Consumo energía eléctrica Fiscalía Local de Purén, periodo 09/10/2015 al 09/11/2015</t>
  </si>
  <si>
    <t>Consumo energía eléctrica Fiscalía Local de Curacautín, periodo 07/10/2015 al 05/11/2015</t>
  </si>
  <si>
    <t>Consumo agua potable Fiscalía Local de Purén, periodo del 05/10/2015 al 04/11/2015</t>
  </si>
  <si>
    <t>Consumo agua potable Fiscalía Local de Traiguén, periodo del 06/10/2015 al 05/11/2015</t>
  </si>
  <si>
    <t>Consumo agua potable Fiscalía Local de Temuco y Fiscalía Regional, periodo del 06/10/2015 al 05/11/2015</t>
  </si>
  <si>
    <t>Consumo agua potable Fiscalía Local de Curacautín, periodo del 09/10/2015 al 10/11/2015</t>
  </si>
  <si>
    <t>Consumo energía eléctrica Fiscalía Local de Pitrufquén, periodo del 02/10/2015 al 02/11/2015</t>
  </si>
  <si>
    <t>Servicio telefónico línea correspondiente a la Fiscalía Local de Villarrica, mes de octubre 2015</t>
  </si>
  <si>
    <t>Telefónica Chile S.A.</t>
  </si>
  <si>
    <t>Consumo energía eléctrica Fiscalía Local de Traiguén, periodo 15/10/2015 al 12/11/2015</t>
  </si>
  <si>
    <t>Consumo agua potable Fiscalía Local de Nueva Imperial, periodo del 08/10/2015 al 09/11/2015</t>
  </si>
  <si>
    <t>Recarga de gas para calefacción de la Fiscalía Local de Traiguén</t>
  </si>
  <si>
    <t>Gasco GLP S.A.</t>
  </si>
  <si>
    <t>96.568.740-8</t>
  </si>
  <si>
    <t>Servicio de franqueo convenido para las Fiscalías Locales de la región, mes de octubre 2015</t>
  </si>
  <si>
    <t>Empresa de Correos de Chile</t>
  </si>
  <si>
    <t>Consumo energía eléctrica Fiscalía Local de Victoria, periodo 19/10/2015 al 16/11/2015</t>
  </si>
  <si>
    <t>Servicio de franqueo convenido para la Fiscalía Local de Temuco, mes de octubre 2015</t>
  </si>
  <si>
    <t>Consumo energía eléctrica Fiscalía Local de Carahue, periodo 22/10/2015 al 19/11/2015</t>
  </si>
  <si>
    <t>Consumo agua potable Fiscalía Local de Pitrufquén, periodo del 10/10/2015 al 11/11/2015</t>
  </si>
  <si>
    <t>Servicio telefónico línea correspondiente a la Fiscalía Local de Temuco, mes de octubre 2015</t>
  </si>
  <si>
    <t>Servicio telefónico línea correspondiente a la Fiscalía Regional, mes de octubre 2015</t>
  </si>
  <si>
    <t>Servicio telefónico correspondiente a líneas de las alarmas de las Fiscalías de la Región, mes de octubre  2015</t>
  </si>
  <si>
    <t>Servicio de courier para la Fiscalía Local de Pucón, mes de octubre 2015</t>
  </si>
  <si>
    <t>Consumo agua potable Fiscalía Local de Loncoche, periodo del 15/10/2015 al 16/11/2015</t>
  </si>
  <si>
    <t>Consumo energía eléctrica Fiscalía Local de Loncoche, periodo 22/10/2015 al 19/11/2015</t>
  </si>
  <si>
    <t>Sociedad Austral de Electricidad S.A.</t>
  </si>
  <si>
    <t>76.073.162-5</t>
  </si>
  <si>
    <t>Renovación de Contrato</t>
  </si>
  <si>
    <t>FN/MP Nº 1942</t>
  </si>
  <si>
    <t>Renovación de contrato de distribución de correspondencia para la Fiscalía Local de Temuco, periodo 24-01-2016 al 23-01-2017</t>
  </si>
  <si>
    <t>Sergio Lleuful Hueichaleo</t>
  </si>
  <si>
    <t>6.718.956-6</t>
  </si>
  <si>
    <t>$1.300 y $1.500 por envío</t>
  </si>
  <si>
    <t>FR Nº 362</t>
  </si>
  <si>
    <t>Renovación de contrato de arriendo del inmueble que alberga a la Fiscalía Local de Carahue, periodo 11-12-2015 al 11-06-2016</t>
  </si>
  <si>
    <t>Sociedad Agricola, Ganadera y Forestal Río Damas Ltda.</t>
  </si>
  <si>
    <t>78.222.460-3</t>
  </si>
  <si>
    <t>UF 26 (mensual)</t>
  </si>
  <si>
    <t>09 Araucanía</t>
  </si>
  <si>
    <t>10 Los Lagos</t>
  </si>
  <si>
    <t>no aplica</t>
  </si>
  <si>
    <t xml:space="preserve">3 Notebook Lenovo </t>
  </si>
  <si>
    <t>Comercial Eccsa S.A.</t>
  </si>
  <si>
    <t>83.382.700-6</t>
  </si>
  <si>
    <t>10-DER N° 28</t>
  </si>
  <si>
    <t>35000 Carpetas para causas</t>
  </si>
  <si>
    <t>Talleres Gráficos Smirnow S.A.</t>
  </si>
  <si>
    <t>Compra de papel oficio y carta Equalit</t>
  </si>
  <si>
    <t>Compra papel higiénico y toalla de papel</t>
  </si>
  <si>
    <t>4 sillón ejecutivo</t>
  </si>
  <si>
    <t>Gunter Meyer Muebles SPA</t>
  </si>
  <si>
    <t>76.132.543-4</t>
  </si>
  <si>
    <t>1 sillón ejecutivo</t>
  </si>
  <si>
    <t>Compra 4 cajonera , 3 kárdex, 1 gabinete y 2 sillas de visitas</t>
  </si>
  <si>
    <t>Comercial Ebano Muebles Ltda.</t>
  </si>
  <si>
    <t>76.103.446-4</t>
  </si>
  <si>
    <t>Compra 1 cajonera, 2 kárdex, 2 gabinete con biblioteca</t>
  </si>
  <si>
    <t>Compra 1 neumático</t>
  </si>
  <si>
    <t>Cía.de Leasing Tattersal S.A.</t>
  </si>
  <si>
    <t>96.565.580-8</t>
  </si>
  <si>
    <t>Compra desinfectante, desodorante ambiental y jabón liquido</t>
  </si>
  <si>
    <t>Proveedores Integrales Prisa S.A.</t>
  </si>
  <si>
    <t>Compra de cafetera</t>
  </si>
  <si>
    <t>Compra de materiales de oficina</t>
  </si>
  <si>
    <t>Compra 200 cd, 200 dvd</t>
  </si>
  <si>
    <t>Compra 3 perforador industrial</t>
  </si>
  <si>
    <t>Compra 9 léctor código de barras</t>
  </si>
  <si>
    <t>Helpnet Ing.y Servicios de Rec.Humanos</t>
  </si>
  <si>
    <t>77.781.980-1</t>
  </si>
  <si>
    <t>2 Notebook HP</t>
  </si>
  <si>
    <t>Carlos Palma Rivera y Otros Ltda.</t>
  </si>
  <si>
    <t>15 disco duro externo 1TB</t>
  </si>
  <si>
    <t>Ing.y Const.Ricardo Rodríguez y Cía Ltda.</t>
  </si>
  <si>
    <t>89.912.300-k</t>
  </si>
  <si>
    <t>Compra de menaje para oficina</t>
  </si>
  <si>
    <t>Ferreterías Weitzler S.A.</t>
  </si>
  <si>
    <t>92.874.000-5</t>
  </si>
  <si>
    <t>Distribuidora Absa Ltda.</t>
  </si>
  <si>
    <t>79.668.170-5</t>
  </si>
  <si>
    <t>Compra de pellets F.Regional</t>
  </si>
  <si>
    <t>Comercial S Y T Ltda.</t>
  </si>
  <si>
    <t>76.222.439-9</t>
  </si>
  <si>
    <t>Videograbador Epson</t>
  </si>
  <si>
    <t>Compra de muebles infantiles</t>
  </si>
  <si>
    <t>Compra de timbres automático</t>
  </si>
  <si>
    <t>Samuel Brito Jorquera</t>
  </si>
  <si>
    <t>6.919.934-8</t>
  </si>
  <si>
    <t>9 UPS APC</t>
  </si>
  <si>
    <t>Magens S.A.</t>
  </si>
  <si>
    <t>76.271.597-K</t>
  </si>
  <si>
    <t>Compra 19 percheros con pedestal de madera</t>
  </si>
  <si>
    <t>Compra papel carta y oficio</t>
  </si>
  <si>
    <t>20 máquinas dispensador de agua</t>
  </si>
  <si>
    <t>Comercial Sodamontt Ltda.</t>
  </si>
  <si>
    <t>78.906.300-1</t>
  </si>
  <si>
    <t>1 timbre automático</t>
  </si>
  <si>
    <t>Compra de pellets para calefacción FL Osorno</t>
  </si>
  <si>
    <t>Eq.De Cal.Fernando Retamal E.I.R.L.</t>
  </si>
  <si>
    <t>76.301.066-K</t>
  </si>
  <si>
    <t xml:space="preserve">Compra 3 banderas chilena </t>
  </si>
  <si>
    <t>Empresa Rigoberto Ampuero E.I.R.L.</t>
  </si>
  <si>
    <t>76.373.407-2</t>
  </si>
  <si>
    <t>Compra 1 termo para agua caliente</t>
  </si>
  <si>
    <t>Compra de textos jurídicos</t>
  </si>
  <si>
    <t>Nicolás Contreras Rojas</t>
  </si>
  <si>
    <t>17.671.577-4</t>
  </si>
  <si>
    <t>Compra de papel carta y oficio</t>
  </si>
  <si>
    <t>3 frigobar Daewoo</t>
  </si>
  <si>
    <t>1 televisor Samsung 24"</t>
  </si>
  <si>
    <t>Dimarsa Ltda</t>
  </si>
  <si>
    <t>93.224.000-9</t>
  </si>
  <si>
    <t>Publicación concurso público 06-12-15 en los diarios Austral de Osorno, El Llanquihue de P.Montt y La Estrella de Chiloé. Cargo auxiliar FL Maullín</t>
  </si>
  <si>
    <t>Soc.Periodística Araucanía S.A.</t>
  </si>
  <si>
    <t>87.778.800-8</t>
  </si>
  <si>
    <t>Letrero "Aquí se construirá FL Hualaihué"</t>
  </si>
  <si>
    <t>Daniel Mora Sepúlveda</t>
  </si>
  <si>
    <t>9.854.322-8</t>
  </si>
  <si>
    <t>Servicio coffe break Reunión F.Regional, Fiscales Jefes y Carabineros</t>
  </si>
  <si>
    <t>Jaime Bahamonde Oyarzo</t>
  </si>
  <si>
    <t>9.869.717-9</t>
  </si>
  <si>
    <t>Modificar y reparar 2 kardex</t>
  </si>
  <si>
    <t>Comercial El Alamo Ltda.</t>
  </si>
  <si>
    <t>77.566.140-2</t>
  </si>
  <si>
    <t>Pasaje aéreo Santiago-P.Montt-Santiago del 21-12 al 22-12-15</t>
  </si>
  <si>
    <t>Turismo Cocha S.A.</t>
  </si>
  <si>
    <t>Pasaje aéreo P.Montt-Santiago-P.Montt del 04-12 al 04-12-2015</t>
  </si>
  <si>
    <t>Pasaje aéreo P.Montt-Santiago-P.Montt del 02-12 al 04-12-2015</t>
  </si>
  <si>
    <t>Pasaje aéreo P.Montt-Santiago-P.Montt del 02-12 al 05-12-2015</t>
  </si>
  <si>
    <t>Pasaje aéreo P.Montt-Santiago-P.Montt del 09-12 al 11-12-15</t>
  </si>
  <si>
    <t>Pasaje aéreo P.Montt-Santiago-Temuco 09-12 al 11-12-15</t>
  </si>
  <si>
    <t>Servicio coffe break Reunión FL Osorno</t>
  </si>
  <si>
    <t>Buena Ventura SPA</t>
  </si>
  <si>
    <t>76.561.498-8</t>
  </si>
  <si>
    <t>Compra de petróleo para camionetas</t>
  </si>
  <si>
    <t>Empresa Copec S.A.</t>
  </si>
  <si>
    <t>90.690.000-9</t>
  </si>
  <si>
    <t>Provisión e instalación de banqueta de hormigón y granito FL Osorno</t>
  </si>
  <si>
    <t>Andrés Salazar Rauque</t>
  </si>
  <si>
    <t>12.996.440-5</t>
  </si>
  <si>
    <t>Traslado equipo generador a FL Chaitén</t>
  </si>
  <si>
    <t>Soc.Comercial Americanos Ltda.</t>
  </si>
  <si>
    <t>76.002.980-7</t>
  </si>
  <si>
    <t>Traslado de funcionarios de P.Montt a Tribunal de P.Varas</t>
  </si>
  <si>
    <t>Julio Rivas Gutiérrez</t>
  </si>
  <si>
    <t>6.151.757-k</t>
  </si>
  <si>
    <t>Curso de trabajo en equipo FL P.Montt funcionarios y fiscales</t>
  </si>
  <si>
    <t>Turismo Aventura Patagonia Vertical Ltda.</t>
  </si>
  <si>
    <t>76.178.028-k</t>
  </si>
  <si>
    <t>Servicio de tranfer para funcionarios y fiscales  FL P.Montt</t>
  </si>
  <si>
    <t>Transportes Panitao S.A.</t>
  </si>
  <si>
    <t>76.458.544-5</t>
  </si>
  <si>
    <t>Reparación y pintura cerco FL P.Varas</t>
  </si>
  <si>
    <t>Luis Soto Levill</t>
  </si>
  <si>
    <t>10.200.160-5</t>
  </si>
  <si>
    <t xml:space="preserve">Servicio coffe break reunión UAJ F.Regional </t>
  </si>
  <si>
    <t>Pasaje aéreo P.Montt-Santiago-P.Montt del 15-12 al 19-12-2015</t>
  </si>
  <si>
    <t>Servicio coffe break reunión F.Regional con funcionarios</t>
  </si>
  <si>
    <t>Servicio coffe break Reunión Protocolo Hidrobiológicos</t>
  </si>
  <si>
    <t>Pago de multa por cambio de horario de pasaje</t>
  </si>
  <si>
    <t>Pago de multa por cambio de fecha de pasaje</t>
  </si>
  <si>
    <t>Servicio coffe break Capacitación Incendios Forestales</t>
  </si>
  <si>
    <t>Instalación punto de red FL P.Varas</t>
  </si>
  <si>
    <t>Celmira Aburto Hidalgo</t>
  </si>
  <si>
    <t>8.767.277-8</t>
  </si>
  <si>
    <t>Pasaj eaéreo P.Montt-Santiago-P.Montt del 16-12 al 19-12-15</t>
  </si>
  <si>
    <t>Publicación Licitación Pública de Aseo 20-12-2015</t>
  </si>
  <si>
    <t>Instalación cerco perimetral y letrero FL Hualaihué</t>
  </si>
  <si>
    <t>Hugo Zarabia Henríquez</t>
  </si>
  <si>
    <t>7.854.794-4</t>
  </si>
  <si>
    <t>Cierre bodega sexto piso F.Regional</t>
  </si>
  <si>
    <t>Mantención jardines FL Futaleufú</t>
  </si>
  <si>
    <t>Gustavo Santana Uribe E.I.R.L</t>
  </si>
  <si>
    <t>76.194.518-1</t>
  </si>
  <si>
    <t>Difor Chile S.A.</t>
  </si>
  <si>
    <t>96.918.300-5</t>
  </si>
  <si>
    <t>Reparación cubierta y otros FL P.Varas</t>
  </si>
  <si>
    <t>Compra de combustible para vehículos</t>
  </si>
  <si>
    <t>Empresas Copec S.A.</t>
  </si>
  <si>
    <t>10-FR N°96</t>
  </si>
  <si>
    <t>Servicios Integrados de Transportes</t>
  </si>
  <si>
    <t>96.500.950-7</t>
  </si>
  <si>
    <t>10-FR N°99</t>
  </si>
  <si>
    <t>Autoriza renovación de contrato arrendamiento de inmueble FL Quellón por 1 año a contar del 01-07-2016</t>
  </si>
  <si>
    <t>Alfredo Cárcamo Galindo</t>
  </si>
  <si>
    <t>2.029.488-4</t>
  </si>
  <si>
    <t>Consumo de electricidad FL Chaitén</t>
  </si>
  <si>
    <t>Edelaysen S.A.</t>
  </si>
  <si>
    <t>88.272.600-2</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</si>
  <si>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</si>
  <si>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</si>
  <si>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</si>
  <si>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</si>
  <si>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</si>
  <si>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</si>
  <si>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</si>
  <si>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</si>
  <si>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</si>
  <si>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</si>
  <si>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</si>
  <si>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Hualaihué</t>
  </si>
  <si>
    <t>Consumo de electricidad FL Castro</t>
  </si>
  <si>
    <t>Consumo de electricidad FL Los Muermos</t>
  </si>
  <si>
    <t>Consumo de agua FL Hualaihué</t>
  </si>
  <si>
    <t>Comité Agua Potable Rural Río Negro</t>
  </si>
  <si>
    <t>71.385.700-9</t>
  </si>
  <si>
    <t>Consumo de agua FL Castro</t>
  </si>
  <si>
    <t>Empresa de Servicios Sanitarios de Los Lagos S.A.</t>
  </si>
  <si>
    <t>96.579.800-5</t>
  </si>
  <si>
    <t>Consumo de agua FL Osorno</t>
  </si>
  <si>
    <t>Consumo de agua FL Ancud</t>
  </si>
  <si>
    <t>Consumo de agua FL P.Montt</t>
  </si>
  <si>
    <t>Consumo de agua FL R.Negro</t>
  </si>
  <si>
    <t>Consumo de agua FL Futalefú</t>
  </si>
  <si>
    <t>Consumo de agua FL Maullín</t>
  </si>
  <si>
    <t>Consumo de agua FL Calbuco</t>
  </si>
  <si>
    <t>Consumo de agua FL Quellón</t>
  </si>
  <si>
    <t>Consumo de agua FL Quinchao</t>
  </si>
  <si>
    <t>Consumo de agua FL Chaitén</t>
  </si>
  <si>
    <t>Consumo de agua FL P.Varas</t>
  </si>
  <si>
    <t>Consumo de agua F.Regional</t>
  </si>
  <si>
    <t>Consumo de agua FL Los Muermos</t>
  </si>
  <si>
    <t>Consumo de gas FL Hualaihué</t>
  </si>
  <si>
    <t>Abastible S.A.</t>
  </si>
  <si>
    <t>Consumo de gas FL Futaleufú</t>
  </si>
  <si>
    <t>Consumo de gas FL Castro</t>
  </si>
  <si>
    <t>Consumo de gas FL Ancud</t>
  </si>
  <si>
    <t>Consumo de gas FL Maullín</t>
  </si>
  <si>
    <t>Consumo de gas FL Chaitén</t>
  </si>
  <si>
    <t>Autoriza renovación contrato  servicio de custodia de 2 contenedores F.Regional</t>
  </si>
  <si>
    <t>Franqueo convenido,  consumo mes de octubre 2015</t>
  </si>
  <si>
    <t>Empresa de Correos de Chile S.A.</t>
  </si>
  <si>
    <t>Combustible para vehículo asignado a la Fiscalía Regional de Aysén</t>
  </si>
  <si>
    <t>Jaime René Carrillo Vera</t>
  </si>
  <si>
    <t>5.084.436-6</t>
  </si>
  <si>
    <t>Agua potable y alcantarillado Fiscalía Local  de Cisnes, periodo 23.09.15 al 22.10.15</t>
  </si>
  <si>
    <t>Aguas Patagonia de Aysén S.A.</t>
  </si>
  <si>
    <t>99.501.280-4</t>
  </si>
  <si>
    <t>Agua potable y alcantarillado Fiscalía Local  de Cochrane, periodo 24.09.15 al 23.10.15</t>
  </si>
  <si>
    <t>Agua potable (cargo fijo) Fiscalía Local  de Chile Chico, periodo 25.09.15 al 24.10.15</t>
  </si>
  <si>
    <t>Agua potable y alcantarillado Fiscalía Local  de Chile Chico, periodo 25.09.15 al 24.10.15</t>
  </si>
  <si>
    <t>Pasajes aéreos a Santiago para Director Ejecutivo Regional (M. Marcos) y Directivo (C. Valencia). Jo</t>
  </si>
  <si>
    <t>Pasajes aéreos a Santiago para Jefe URAVIT. Jornada de Trabajo Presencial equipo CoE Procesos</t>
  </si>
  <si>
    <t>Relatoría taller de trabajo en equipo para Fiscalías Locales de Chile Chico y Cochrane. Programa de Prevención Consumo Alcohol y Drogas.</t>
  </si>
  <si>
    <t>Karla Cristina González Vásquez</t>
  </si>
  <si>
    <t>16.975.116-1</t>
  </si>
  <si>
    <t>Arriendo de salón para Día de la Familia Fiscalía Regional de Aysén y Fiscalía Local de Coyhaique. Actividad del Programa de Prevención Consumo de Alcohol y Drogas.</t>
  </si>
  <si>
    <t>Mauricio Alberto Bahamonde Martínez</t>
  </si>
  <si>
    <t>13.410.897-5</t>
  </si>
  <si>
    <t>Pasajes aéreos a Santiago para Fiscal Adjunto Fiscalía Local de Cisnes. por Curso Derechos Humanos.</t>
  </si>
  <si>
    <t>Servicio de Peritaje</t>
  </si>
  <si>
    <t>Claudio Antonio Rodríguez Grez</t>
  </si>
  <si>
    <t>13.257.915-6</t>
  </si>
  <si>
    <t>Agua potable y alcantarillado Fiscalía Local  de Aysén, periodo 02.10.15 al 03.11.15</t>
  </si>
  <si>
    <t>Pasajes aéreos a Santiago para Sr. Fiscal Regional de Aysén. Asistir a Cambio de mando Fiscal Nacional.</t>
  </si>
  <si>
    <t>Pasajes aéreos a Santiago para Sr. Fiscal Regional de Aysén. Ceremonia Reconocimiento y Ceremonia Edificio Institucional.</t>
  </si>
  <si>
    <t>Pasajes aéreos a Santiago para Jefe URAVIT. Jornada de Trabajo Presencia equipo CoE Procesos.</t>
  </si>
  <si>
    <t>Pasajes aéreos a Santiago para Jefe URAVIT. Jornada de Trabajo Presencial equipo CoE Validación.</t>
  </si>
  <si>
    <t>Pasajes aéreos a Santiago para Director Ejecutivo Regional. Jornada Buenas Prácticas Laborales.</t>
  </si>
  <si>
    <t>Pasajes aéreos a Santiago para Director Ejecutivo Regional. Jornada de trabajo presencial, Equipo CoE Procesos.</t>
  </si>
  <si>
    <t xml:space="preserve">Orden de Compra </t>
  </si>
  <si>
    <t>Petróleo para caldera de Fiscalía Local de Cisnes.</t>
  </si>
  <si>
    <t>Carlos Biere Morales</t>
  </si>
  <si>
    <t>6.070.261-6</t>
  </si>
  <si>
    <t>Consumo energía eléctrica Fiscalía Regional y Fiscalía Local de Coyhaique, periodo 06/10/15 al 04/11/15.</t>
  </si>
  <si>
    <t>Empresa Eléctrica de Aysén S.A.</t>
  </si>
  <si>
    <t>FR N° 1990/2015</t>
  </si>
  <si>
    <t>Servicio de reparación de generador de electricidad de Fiscalía Regional Aysén y Fiscalía Local de Coyhaique.</t>
  </si>
  <si>
    <t>Juan Carlos Ríos Carvajal</t>
  </si>
  <si>
    <t>7.075.210-7</t>
  </si>
  <si>
    <t xml:space="preserve">Transbordo vehículo y pasajes barcaza Chile Chico - Ibáñez ida y vuelta, para Auxiliar Fiscalía Locales de Chile Chico. </t>
  </si>
  <si>
    <t>Soc. Marítima y Comercial SOMARCO Ltda.</t>
  </si>
  <si>
    <t>80.925.100-4</t>
  </si>
  <si>
    <t xml:space="preserve">Pasajes aéreos a Santiago para Directivo.  Jornada de trabajo presencial equipo CoE - </t>
  </si>
  <si>
    <t>Pasajes aéreos a Santiago para Directivo.  Jornada de trabajo presencial equipo CoE - Procesos.</t>
  </si>
  <si>
    <t>Arriendo de 03 horas ambulancia para actividad de Fiscalía Regional de Aysén.</t>
  </si>
  <si>
    <t>Empresa de Servicios Externos ACHS S.A.</t>
  </si>
  <si>
    <t>99.579.260-5</t>
  </si>
  <si>
    <t>Arriendo de local y servicio de coffee break para taller de trabajo en equipo para las Fiscalías Locales de Chile Chico y Cochrane.</t>
  </si>
  <si>
    <t>Ada Margot Gallardo Orellana</t>
  </si>
  <si>
    <t>7.654.814-5</t>
  </si>
  <si>
    <t>Servicio coffee break para actividad del Programa de Prevención de Consumo de Alcohol y Drogas Fisca</t>
  </si>
  <si>
    <t>Comercial Hidalgo y Antunez Ltda.</t>
  </si>
  <si>
    <t>76.396.622-4</t>
  </si>
  <si>
    <t>Insumos para coffee break "Habilidades Parentales Preventivas",  actividad del Programa de Prevención Alcohol y Drogas</t>
  </si>
  <si>
    <t>Mónica Ester Mella Vidal</t>
  </si>
  <si>
    <t>11.898.007-7</t>
  </si>
  <si>
    <t>Insumos para  "Dia de la Familia",  actividad del Programa de Prevención de Consumo de Alcohol y Drogas</t>
  </si>
  <si>
    <t xml:space="preserve">Animación Día de la Familia para Fiscalía Regional de Aysén y Fiscalía Local de Coyhaique, Programa </t>
  </si>
  <si>
    <t>Silvia de las Mercedes Martínez Jara</t>
  </si>
  <si>
    <t>7.484.620-3</t>
  </si>
  <si>
    <t>Renovación de contrato fruto de Licitación Privada Mayor</t>
  </si>
  <si>
    <t>FR N° 2019/2015</t>
  </si>
  <si>
    <t>Servicio de aseo para la Fiscalía Local de Cisnes.  Renovación de contrato por un año a/c  03/12/15,  monto máximo anual total $ 2.308.476.-</t>
  </si>
  <si>
    <t>Dominga Aurora Alvarado Becerra</t>
  </si>
  <si>
    <t>8.628.550-9</t>
  </si>
  <si>
    <t>Combustible para vehículos asignados a Fiscalía Regional de Aysén, cupón electrónico.</t>
  </si>
  <si>
    <t>Compañía de Petróleos de Chile COPEC S.A.</t>
  </si>
  <si>
    <t>Petróleo diesel para caldera de Fiscalía Local de Aysén.</t>
  </si>
  <si>
    <t>Servicentro Aysén Patagonia Ltda.</t>
  </si>
  <si>
    <t>76.295.154-1</t>
  </si>
  <si>
    <t>Servicio de traslado de petróleo para caldera de FL de Aysén (2.000 lts. app.).</t>
  </si>
  <si>
    <t>Pasajes aéreos Santiago - Coyhaique ida y vuelta para Perito.</t>
  </si>
  <si>
    <t xml:space="preserve">Adjquisición de 70 resmas papel tamaño carta, 325 resmas papel tamaño oficio para Fiscalía Regional </t>
  </si>
  <si>
    <t>Abastecedora del Comercio Ltda.</t>
  </si>
  <si>
    <t>84.348.700-9</t>
  </si>
  <si>
    <t>Materiales de oficina para Fiscalía Regional de Aysén.  O/C N° 697209-19-CM15 de fecha 20/11/2015 Chilecompra</t>
  </si>
  <si>
    <t>Materiales de aseo para Fiscalía Regional de Aysén.  O/C N° 697209--21-CM15 de fecha 20/11/2015 Chilecompra</t>
  </si>
  <si>
    <t>Materiales de aseo para Fiscalía Regional de Aysén.  O/C N° 697209--22-CM15 de fecha 20/11/2015 Chil</t>
  </si>
  <si>
    <t>Arriendo de salón, servicio de almuerzo y coffe break para funcionarios Fiscalías Locales de Chile Chico y Cochrane, Dia de la Familia, actividad del Programa de Prevención Consumo de Alcohol y Drogas.</t>
  </si>
  <si>
    <t>Por servicio telefonía fija, renta mensual, período octubre 2015.</t>
  </si>
  <si>
    <t>Entel Telefonía Local S.A.</t>
  </si>
  <si>
    <t>Servicio de alojamiento para Perito.</t>
  </si>
  <si>
    <t>Comercial Successo Ltda.</t>
  </si>
  <si>
    <t>79.605.490-5</t>
  </si>
  <si>
    <t>Cambio de fecha pasaje Sr. Pedro Salgado regresa el 04-12-2015.</t>
  </si>
  <si>
    <t>Capacitacion UCIEX día 11-12-2015; arriendo de salon y coffe break.</t>
  </si>
  <si>
    <t>Comercial Pura Patagonia Ltda.</t>
  </si>
  <si>
    <t>76.347.028-8</t>
  </si>
  <si>
    <t>11 Aysén</t>
  </si>
  <si>
    <t>Papel higiénico para URAVIT</t>
  </si>
  <si>
    <t>Iván Alejandro Saiter Muñoz</t>
  </si>
  <si>
    <t>8.696.081-8</t>
  </si>
  <si>
    <t>Toalla papel para URAVIT</t>
  </si>
  <si>
    <t>Dist.Alejandra Chávez Vidal EIRL</t>
  </si>
  <si>
    <t>52.004.020-k</t>
  </si>
  <si>
    <t>Rollos papel film para paletizar</t>
  </si>
  <si>
    <t>Com.Villa Verde Ltda.</t>
  </si>
  <si>
    <t>76.221.469-5</t>
  </si>
  <si>
    <t>Materiales de oficina para F.L.Porvenir</t>
  </si>
  <si>
    <t>Com.Redoffice Magallanes Ltda.</t>
  </si>
  <si>
    <t>78.307.990-9</t>
  </si>
  <si>
    <t>Materiales de oficina para fiscalía regional</t>
  </si>
  <si>
    <t>Marangunic Hnos. Ltda.</t>
  </si>
  <si>
    <t>80.586.800-7</t>
  </si>
  <si>
    <t>3 toner impresora HO Q 5949A negro Und.Informática</t>
  </si>
  <si>
    <t>Bernardo Aburto Villarroel y Cia.Ltda.</t>
  </si>
  <si>
    <t>78.968.230-5</t>
  </si>
  <si>
    <t>CD y DVD para Unidad de Informática</t>
  </si>
  <si>
    <t>4  mudadores para URAVIT</t>
  </si>
  <si>
    <t>Toalla interfoliada para URAVIT</t>
  </si>
  <si>
    <t>Texto Estatuto Administrativo interpretado</t>
  </si>
  <si>
    <t>Legal Publishing Chile Ltda.</t>
  </si>
  <si>
    <t>77.532..650-6</t>
  </si>
  <si>
    <t>Texto Desempeño por Competencias</t>
  </si>
  <si>
    <t>Guillermo Jara Deramond</t>
  </si>
  <si>
    <t>11.781.892-6</t>
  </si>
  <si>
    <t>Materiales para actividad Programa Preventivo Drogas 2015 día 21/11/15</t>
  </si>
  <si>
    <t>Insumos actividad Programa Preventivo Drogas dia 21/11/15</t>
  </si>
  <si>
    <t>Rendic Hnos.S.A.</t>
  </si>
  <si>
    <t>81.537.600-5</t>
  </si>
  <si>
    <t>Distribuidora Tío Rico Ltda.</t>
  </si>
  <si>
    <t>76.052.495-6</t>
  </si>
  <si>
    <t>Materiales de aseo para F.L.Porvenir</t>
  </si>
  <si>
    <t>Jaime Carvajal Ahumada</t>
  </si>
  <si>
    <t>10.975.455-2</t>
  </si>
  <si>
    <t>Materiales de aso para F.L.Porvenir</t>
  </si>
  <si>
    <t>José Vivar Aguilante</t>
  </si>
  <si>
    <t>5.117.044-k</t>
  </si>
  <si>
    <t>Aromatizadores para Fiscalía Regional</t>
  </si>
  <si>
    <t>Rosa Jimena Barría López</t>
  </si>
  <si>
    <t>7.341.606-k</t>
  </si>
  <si>
    <t>5.200 carpetas causa para fiscalías</t>
  </si>
  <si>
    <t>1.500 carátulas para fiscalías</t>
  </si>
  <si>
    <t>Servicios Gráficos moris Ltda.</t>
  </si>
  <si>
    <t>77.564.260-2</t>
  </si>
  <si>
    <t>150 tarjetas de navidad</t>
  </si>
  <si>
    <t>Fundación Coaniquem</t>
  </si>
  <si>
    <t>Cambio usuario pasaje Pta.Arenas/Pto.Montt/Pta.Arenas días 11  y 13/11/15 por comisión de servicio</t>
  </si>
  <si>
    <t>Pasaje Porvenir/Pta.Arenas/Porvenir día 13/11/15 y pasaje Porvenir/Pta.Arenas día 13/11/15  por comisión de servicio 2 funcionarios</t>
  </si>
  <si>
    <t>Aerovías DAP S.A.</t>
  </si>
  <si>
    <t>89.428.000-k</t>
  </si>
  <si>
    <t>Cambio fecha regreso comisión de servicio para día 14/11/2015</t>
  </si>
  <si>
    <t>Pasaje Pta.Arenas/Pto.Natales/Pta.Arenas día 10/11/2015 por comisión de servicio</t>
  </si>
  <si>
    <t>Buses Fernandez Ltda.</t>
  </si>
  <si>
    <t>77.492.710-7</t>
  </si>
  <si>
    <t>17-FN° 1715</t>
  </si>
  <si>
    <t>02-10-015</t>
  </si>
  <si>
    <t>Pericia psicológica 1500xxxxxx-x</t>
  </si>
  <si>
    <t>Eduardo Margoni A.</t>
  </si>
  <si>
    <t>8.932.356-8</t>
  </si>
  <si>
    <t xml:space="preserve">Pasaje Porvenir/Pta.Arenas día 10/11/15 por comisión de servicio </t>
  </si>
  <si>
    <t>Transbordadora Austral Broom S.A.</t>
  </si>
  <si>
    <t>82.074.900-6</t>
  </si>
  <si>
    <t>Pasaje Pta.Arenas/Porvenir día 12/11/15 por comisión de servicio</t>
  </si>
  <si>
    <t>Arriendo salón y 52 coffee break día 10 y 11/10/15 por programa preventivo de drogas</t>
  </si>
  <si>
    <t>Com.Successo Ltda.</t>
  </si>
  <si>
    <t>Pasaje Pta.Arenas/Porvenir día 13/11/15 por comisión de servicio funcionario</t>
  </si>
  <si>
    <t>Pasaje Porvenir/Pta.Arenas día 17/11/15   por comisión de servicio 2 funcionarios</t>
  </si>
  <si>
    <t>Cambio horario comisión de servicio para día 11/11/2015</t>
  </si>
  <si>
    <t>Pasaje Pta.Arenas/Pto.Natales/Pta.Arenas días 16 y 17/11/15 por comisión de servicio</t>
  </si>
  <si>
    <t>Trans.de Pasajeros Aquilino Silva y Cia.Ltda.</t>
  </si>
  <si>
    <t>76.496.700-3</t>
  </si>
  <si>
    <t xml:space="preserve">Pasaje Pta.Arenas/Porvenir día 18/11/15 por comisión de servicio </t>
  </si>
  <si>
    <t>Pasaje Pta.Arenas/Pto.Natales/Pta.Arenas día 19/11/2015 por comisión de servicio</t>
  </si>
  <si>
    <t>Pasaje Santiago/Pta.Arenas/Santiago 21 y 23/12/15</t>
  </si>
  <si>
    <t>Sky Airline S.A.</t>
  </si>
  <si>
    <t>Pasaje Pta.Arenas/Santiago/Pta.Arenas días 30/11 al 02/12/15  por comisión de servicio</t>
  </si>
  <si>
    <t>Pasaje Pta.Arenas/Santiago/Pta.Arenas días 30/11 al 01/12/15  por comisión de servicio</t>
  </si>
  <si>
    <t>Pasaje maritimo P.Arenas / Porvenir 26/11/15 por comisión de servicio</t>
  </si>
  <si>
    <t>Pasaje maritimo Porvenir/P.Arenas 27/11/15  por comisión de servicio</t>
  </si>
  <si>
    <t>Arriendo juegos inflables y otros para Programa Preventivo Drogas 2015</t>
  </si>
  <si>
    <t>Pamela Rossana España Guequen</t>
  </si>
  <si>
    <t>15.306.848-8</t>
  </si>
  <si>
    <t>Lavado manteles fiscalía local Punta Arenas</t>
  </si>
  <si>
    <t>Juana de Lourdes Cabero Huinao</t>
  </si>
  <si>
    <t>9.874.389-8</t>
  </si>
  <si>
    <t>Mantención extintores F.L.Pta.Arenas</t>
  </si>
  <si>
    <t>Alfredo González Stern</t>
  </si>
  <si>
    <t>6.215.788-7</t>
  </si>
  <si>
    <t xml:space="preserve">Pasaje Porvenir/Pta.Arenas día 25/11/15 por comisión de servicio </t>
  </si>
  <si>
    <t xml:space="preserve">Pasaje Pta.Arenas/Porvenir día 29/11/15 por comisión de servicio </t>
  </si>
  <si>
    <t xml:space="preserve">Pasaje Porvenir/Pta.Arenas día 26/11/15 por comisión de servicio </t>
  </si>
  <si>
    <t>12-FR N° 899</t>
  </si>
  <si>
    <t>Recarga 250 minutos para teléfono satelital asignado al fiscal regional</t>
  </si>
  <si>
    <t>Tesam Chile S.A.</t>
  </si>
  <si>
    <t>96.880.440-5</t>
  </si>
  <si>
    <t xml:space="preserve">Pasaje Pta.Arenas/Porvenir día 27/11/15 por comisión de servicio </t>
  </si>
  <si>
    <t xml:space="preserve">Pasaje Porvenir/Pta.Arenas día 01/12/15 por comisión de servicio </t>
  </si>
  <si>
    <t xml:space="preserve">Pasaje Pta.Arenas/Porvenir día 02/12/15 por comisión de servicio </t>
  </si>
  <si>
    <t>Cambio fecha retorno para el 03/12/15 por comisión de servicio</t>
  </si>
  <si>
    <t>Suscrición anual diario ocal para fiscalía regional y fiscalías locales periodo 2016</t>
  </si>
  <si>
    <t>La Prensa Austral Ltda.</t>
  </si>
  <si>
    <t>85.732.200-2</t>
  </si>
  <si>
    <t>Cambio cableado estac.F.L.Pta.Arenas y cambio 13 luminarias</t>
  </si>
  <si>
    <t>Krearq.cl y Cia.Ltda.</t>
  </si>
  <si>
    <t>76.462.548-k</t>
  </si>
  <si>
    <t xml:space="preserve">Pasaje Pta.Arenas/Porvenir día 01/12/15 por comisión de servicio </t>
  </si>
  <si>
    <t xml:space="preserve">Pasaje Porvenir/Pta.Arenas día 02/12/15 por comisión de servicio </t>
  </si>
  <si>
    <t>Pasaje Pta.Arenas/Santiago/Pta.Arenas días 15 al 18/12/15  por comisión de servicio</t>
  </si>
  <si>
    <t>Pasaje Pta.Arenas/Porvenir /Pta.Arenas día 15/12/2015 por comisión de servicio (2 funcionarios)</t>
  </si>
  <si>
    <t>12-FR N° 867</t>
  </si>
  <si>
    <t>Servicio sala cuna noviembre 2015 a mayo 2017</t>
  </si>
  <si>
    <t>Berta Mansilla Ojeda</t>
  </si>
  <si>
    <t>10.992.172-9</t>
  </si>
  <si>
    <t>Consumo electricidad Fiscalía Regional desde el   29/09/15 al 29/10/2015</t>
  </si>
  <si>
    <t>Edelmag S.A.</t>
  </si>
  <si>
    <t>88.221.200-9</t>
  </si>
  <si>
    <t>Consumo electricidad Fiscalía Local Pta.Arenas y URAVIT desde el   30/09/15 al 30/10/2015</t>
  </si>
  <si>
    <t>Consumo electricidad Fiscalía Local Puerto Natales  desde el   06/10/15 al 04/11/15</t>
  </si>
  <si>
    <t>Consumo electricidad Fiscalía Local Porvenir  desde el    08/10/15 al 09/11/15</t>
  </si>
  <si>
    <t>Servicio franqueo convenido Fiscalía Regionla y Fiscalía Local Pta.Arenas Octubre   2015</t>
  </si>
  <si>
    <t>Servicio franqueo convenido  Fiscalía Regional y Fiscalías Locales Octubre    2015</t>
  </si>
  <si>
    <t>Consumo agua potable  Fiscalía Regional desde el  06/10/15 al 05/11/15</t>
  </si>
  <si>
    <t>Aguas Magallanes S.A.</t>
  </si>
  <si>
    <t>76.215.628-8</t>
  </si>
  <si>
    <t>Consumo agua potable  Fiscalía Local Punta Arenas  desde el  09/10/15 al 10/11/15</t>
  </si>
  <si>
    <t>Consumo agua potable  Fiscalía Local Porvenir   desde el  09/10/15 al 10/11/15</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</si>
  <si>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</si>
  <si>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</si>
  <si>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</si>
  <si>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</si>
  <si>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</si>
  <si>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Consumo gas Fiscalía Local Porvenir  desde el 02/10/15 al 03/11/15</t>
  </si>
  <si>
    <t>Gasco S.A.</t>
  </si>
  <si>
    <t>90.310.000-1</t>
  </si>
  <si>
    <t>Consumo gas Fiscalía Local Pto.Natales  desde el  06/10/15 al 03/11/15</t>
  </si>
  <si>
    <t>Consumo gas Fiscalía F.L.Pta.Arenas</t>
  </si>
  <si>
    <t>12 Magallanes</t>
  </si>
  <si>
    <t>13 Metropolitana Centro Norte</t>
  </si>
  <si>
    <t>Contratación Directa Fruto de un Contrato</t>
  </si>
  <si>
    <t>Servicio de Desinsectación por nube en Bodegas Externas</t>
  </si>
  <si>
    <t>GENCO S.A.</t>
  </si>
  <si>
    <t>96.547.030-1</t>
  </si>
  <si>
    <t>Adquisición de Mobiliario para funcionarios proyecto Control de Armas</t>
  </si>
  <si>
    <t>JESUS GRACIA Y COMPAÑÍA LIMNITADA</t>
  </si>
  <si>
    <t>76.270.519-2</t>
  </si>
  <si>
    <t>Adquisición de Calzado de Seguridad (26) para funcionarios</t>
  </si>
  <si>
    <t>INGENIERÍA Y SEGURIDAD INDUSTRIAL KS LIMITADA</t>
  </si>
  <si>
    <t>76.488.070-6</t>
  </si>
  <si>
    <t>FR N° 107</t>
  </si>
  <si>
    <t>Servicio de Interpretación Inglés-Español para causa RUC 1500356976-1</t>
  </si>
  <si>
    <t>COMERCIAL E INDUSTRIAL ABSIDE S.A.</t>
  </si>
  <si>
    <t>79.776.350-0</t>
  </si>
  <si>
    <t>Servicio de Coffee Break para (51) personas por Jornada de Capacitación</t>
  </si>
  <si>
    <t>MARÍA DEL CARMEN PAIS ARAVENA</t>
  </si>
  <si>
    <t>4.010.476-3</t>
  </si>
  <si>
    <t>Adquisición de Ropa de Trabajo para Funcionarios</t>
  </si>
  <si>
    <t>COMERCIAL PALPUBLICIDAD LIMITADA</t>
  </si>
  <si>
    <t>76.242.011-2</t>
  </si>
  <si>
    <t>FR N° 109</t>
  </si>
  <si>
    <t xml:space="preserve">Servicio de Mantención y Reparación de Baño en Bodega Externa </t>
  </si>
  <si>
    <t>BODEGAS SAN FRANCISCO LIMITADA</t>
  </si>
  <si>
    <t>76.098.820-0</t>
  </si>
  <si>
    <t>FR N° 102</t>
  </si>
  <si>
    <t>Reparación de Mobiliarios en FL de Chacabuco</t>
  </si>
  <si>
    <t>SERGIO CASTILLO MERINO</t>
  </si>
  <si>
    <t>6.948.403-4</t>
  </si>
  <si>
    <t>FR N° 110</t>
  </si>
  <si>
    <t>Informe Pericial Causa RUC 1101207763-9</t>
  </si>
  <si>
    <t>SANHDRA VERGARA MARINOVIC</t>
  </si>
  <si>
    <t>12.858.891-4</t>
  </si>
  <si>
    <t>FR N° 111</t>
  </si>
  <si>
    <t>Arriendo de Salón y Servicios de Coffee Breaks para Actividad de Capacitación</t>
  </si>
  <si>
    <t>BANCO ESTADO</t>
  </si>
  <si>
    <t>97.030.000-7</t>
  </si>
  <si>
    <t>FR N° 112</t>
  </si>
  <si>
    <t>Interpretación en Lengua de Señas para Causas RUC 1500042076-7</t>
  </si>
  <si>
    <t>ALEJANDRO IBACACHE ESPINOZA</t>
  </si>
  <si>
    <t>9.877.613-3</t>
  </si>
  <si>
    <t>Adquisición de (55) Botellones de Agua Purificada para Stock</t>
  </si>
  <si>
    <t>MANANTIAL S.A.</t>
  </si>
  <si>
    <t>96.711.590-8</t>
  </si>
  <si>
    <t>Adquisición de (150) Cds Grabables para Stock</t>
  </si>
  <si>
    <t>PROVEEDORES INTEGRALES PRISA S.A.</t>
  </si>
  <si>
    <t>FR N° 108</t>
  </si>
  <si>
    <t>Adquisición de Implementos para salas de Uravit</t>
  </si>
  <si>
    <t>SODIMAC S.A.</t>
  </si>
  <si>
    <t>Flete por Adquisición de Implementos para salas de Uravit</t>
  </si>
  <si>
    <t>Adquisición de Materiales de Oficina y Aseo para el CJS</t>
  </si>
  <si>
    <t>Servicio de Flete de Especies a Destrucción</t>
  </si>
  <si>
    <t>NIBALDO REINOSO VARGAS</t>
  </si>
  <si>
    <t>7.936.078-3</t>
  </si>
  <si>
    <t>Servicio de Desayuno (27) por celebración del día de la secretaria</t>
  </si>
  <si>
    <t>IVENTO PRODUCCIONES SPA</t>
  </si>
  <si>
    <t>76.212.483-1</t>
  </si>
  <si>
    <t>FN N° 2048</t>
  </si>
  <si>
    <t>Adquisición de Licencias Programa ARCGIS</t>
  </si>
  <si>
    <t>ESRI CHILE S.A.</t>
  </si>
  <si>
    <t>76.504.980-6</t>
  </si>
  <si>
    <t>Adquisición de Licencias Programa SPSS</t>
  </si>
  <si>
    <t>AMSS SOLUCIONES ANALÍTICAS LIMITADA</t>
  </si>
  <si>
    <t>78.950.270-6</t>
  </si>
  <si>
    <t>FN/MP N°1955</t>
  </si>
  <si>
    <t>Servicio de Confección de Video para Cuenta Pública</t>
  </si>
  <si>
    <t>PUNTO NORTE COMUNICACIONES</t>
  </si>
  <si>
    <t>76.026.359-1</t>
  </si>
  <si>
    <t>FN/MP N°1715</t>
  </si>
  <si>
    <t>Informes Periciales (2) Causa RUC 1500157277-3</t>
  </si>
  <si>
    <t>ANDREA RUIZ HERRERA</t>
  </si>
  <si>
    <t>11.730.167-2</t>
  </si>
  <si>
    <t>FR N° 123</t>
  </si>
  <si>
    <t>KINESIOTERAPIA ZERO STRESS LIMITADA</t>
  </si>
  <si>
    <t>76.507.770-2</t>
  </si>
  <si>
    <t>FR N° 120</t>
  </si>
  <si>
    <t>Arriendo de Salón, Arriendo de Datashow y Servicios de Coffee Breaks para Actividad del Programa de Capacitación</t>
  </si>
  <si>
    <t>CENTRO CULTURAL EL ÁGORA S.A.</t>
  </si>
  <si>
    <t>76.158.768-4</t>
  </si>
  <si>
    <t>FR N° 106</t>
  </si>
  <si>
    <t>Servicio de Retapizado de Sillones Ejecutivos</t>
  </si>
  <si>
    <t>PEDRO LERDO DE TEJADA LOYOLA</t>
  </si>
  <si>
    <t>16.661.985-8</t>
  </si>
  <si>
    <t>Adquisición de (1.750) Bolsas de Basura para Custodia</t>
  </si>
  <si>
    <t>DISTRIBUIDORA CALEU LIMITADA</t>
  </si>
  <si>
    <t>79.556.040-8</t>
  </si>
  <si>
    <t>FN/MP N°2157</t>
  </si>
  <si>
    <t>Adquisición de Insumos para Mejora de Sala Gessel</t>
  </si>
  <si>
    <t>SERCATEL SPA</t>
  </si>
  <si>
    <t>76.515.131-7</t>
  </si>
  <si>
    <t>Adquisición de Cámara y Capturador de audio y video para mejora de Sala Gessel</t>
  </si>
  <si>
    <t>Servicio de Instalación y charla técnica por mejora de Sala Gessel</t>
  </si>
  <si>
    <t>Adquisición de Resmas de Papel para el CJS</t>
  </si>
  <si>
    <t xml:space="preserve">Otro </t>
  </si>
  <si>
    <t>Servicio de Electricidad Fiscalía Local de Chacabuco periodo 29/10/2015 al 27/11/2015</t>
  </si>
  <si>
    <t>EMPRESA ELÉCTRICA COLINA LTDA.</t>
  </si>
  <si>
    <t>96.783.910-8</t>
  </si>
  <si>
    <t>Servicio de Electricidad Centro de Justicia de Santiago - del 27/10/2015 al 25/11/2015</t>
  </si>
  <si>
    <t>CHILECTRA S.A.</t>
  </si>
  <si>
    <t>96.800.570-7</t>
  </si>
  <si>
    <t>Servicio de agua potable Zona se Seguridad de Tránsito del CJS Periodo 27/08/2015 al 29/10/2015</t>
  </si>
  <si>
    <t>AGUAS ANDINAS</t>
  </si>
  <si>
    <t>61.808.000-5</t>
  </si>
  <si>
    <t>Servicio de agua potable CJS Periodo 27/08/2015 al 29/10/2015</t>
  </si>
  <si>
    <t>Servicio de correspondencia rezago período Septiembre de 2015</t>
  </si>
  <si>
    <t xml:space="preserve">135484 - 138976  135990 </t>
  </si>
  <si>
    <t>Servicio de correspondencia período Octubre de 2015</t>
  </si>
  <si>
    <t>Servicio de (62) técnicas descontracturantes en Sillas (Programa Prevención de Drogas)</t>
  </si>
  <si>
    <t>Adquisición de (44) Cremas para Manos, (16) Protector Labial y (16) Bloqueadores Solares para uso custodios y funcionarios que se desempeñan al aire libre</t>
  </si>
  <si>
    <t>Servicio de coffee break para atención de autoridades asistentes a Cta. Pública 2015 de FL La Florida</t>
  </si>
  <si>
    <t>TOBAR Y BACHLER LIMITADA.</t>
  </si>
  <si>
    <t>78433850-9</t>
  </si>
  <si>
    <t>Servicio de interpretación español/inglés para Audiencia de fecha 18/11/2015</t>
  </si>
  <si>
    <t>GAEL VAHHAB MASROUR - HAMADANI</t>
  </si>
  <si>
    <t>14.608.688-8</t>
  </si>
  <si>
    <t>Adquisición de bolsas ziploc para custodias de especies</t>
  </si>
  <si>
    <t>PLASTICOS BIO BIO S.A</t>
  </si>
  <si>
    <t>89462400-0</t>
  </si>
  <si>
    <t>Adquisición de 450 botellones de agua purificada para proveer los mesese de noviembre y diciembre  de 2015</t>
  </si>
  <si>
    <t>Suministro e instalación de 2 persianas de aluminio en oficina custodia Fiscalía Local de Las Condes</t>
  </si>
  <si>
    <t>VENTA DE PERSIANAS DE ALUMINIO LIMITADA</t>
  </si>
  <si>
    <t>76346664-7</t>
  </si>
  <si>
    <t>Compra de 300 desodorantes ambientales para stock de los primeros meses del  2016</t>
  </si>
  <si>
    <t xml:space="preserve">Aviso de concurso </t>
  </si>
  <si>
    <t>Adquisición de 5 estaciones de trabajo en el Marco de implementación de  la Ley de Control de Armas</t>
  </si>
  <si>
    <t>IMPORTADORA OFFICENTER CHILE LTDA.</t>
  </si>
  <si>
    <t>77516780-7</t>
  </si>
  <si>
    <t xml:space="preserve">Adquisición de ropa de trabajo para los funcionarios de custodia de especies y custodia de carpetas </t>
  </si>
  <si>
    <t>SERVICIOS ACCION MARKETING LTDA</t>
  </si>
  <si>
    <t>76251372-2</t>
  </si>
  <si>
    <t>Compra de Materiales de Oficina</t>
  </si>
  <si>
    <t>INGEN S.A.</t>
  </si>
  <si>
    <t>89.807.500-1</t>
  </si>
  <si>
    <t>Compra de alcohol gel</t>
  </si>
  <si>
    <t>Adquisición de 5 kardex cuatro cajones, en el Marco de la implementación de la Ley de Control de Armas</t>
  </si>
  <si>
    <t>JESUS GRACIA Y COMPAÑIA LIMITADA</t>
  </si>
  <si>
    <t>76270519-2</t>
  </si>
  <si>
    <t>Licitacion Privada Menor</t>
  </si>
  <si>
    <t>Servicio de mantenimiento de reja perimetral en Edificio Vespucio.</t>
  </si>
  <si>
    <t>RAUL LUIS MENARES VIEYRA</t>
  </si>
  <si>
    <t>8408120-5</t>
  </si>
  <si>
    <t>Adquisición de 7 sillas de visita, en el Marco de la implementación de la Ley de Control de Armas</t>
  </si>
  <si>
    <t>GRAFICA PUBLICITARIA LTDA.</t>
  </si>
  <si>
    <t>Res FR/OR N° 67</t>
  </si>
  <si>
    <t>Suministro y reemplazo de botón de llamado de cabina ascensor N°2 Edificio La Florida</t>
  </si>
  <si>
    <t>FABRIMETAL S.A.</t>
  </si>
  <si>
    <t>85233500-9</t>
  </si>
  <si>
    <t>Servicio de pintado de oficina del área de Administracion de la Fiscalia Regional Oriente</t>
  </si>
  <si>
    <t>LUIS RUBIO QUINTANILLA</t>
  </si>
  <si>
    <t>10.265.615-6</t>
  </si>
  <si>
    <t>Reparación de Cortina de aluminio en Edificio La Florida</t>
  </si>
  <si>
    <t>ALUPROF HOGAR LIMITADA</t>
  </si>
  <si>
    <t>76179798-0</t>
  </si>
  <si>
    <t>Reparación e impermeabilización de pozo agua potable edificio Fiscalía Ñuñoa.</t>
  </si>
  <si>
    <t>JOEL TORRES Y COMPAÑIA LIMITADA</t>
  </si>
  <si>
    <t>76411020-K</t>
  </si>
  <si>
    <t>Compra de Materiales de Oficina, Resmas de Papel</t>
  </si>
  <si>
    <t>Retape de orificios de muro, retoques y pintura oficina Fiscal Regional</t>
  </si>
  <si>
    <t>Compras de timbres de Jefe Unidad Recursos Humanos</t>
  </si>
  <si>
    <t>TODO TIMBRE LIMITADA</t>
  </si>
  <si>
    <t>78951600-6</t>
  </si>
  <si>
    <t>Carga de combustibles, gasolina 95 octanos y Petroleo Diesel, con Cupón Electrónico</t>
  </si>
  <si>
    <t>99.520.000-5</t>
  </si>
  <si>
    <t xml:space="preserve">Suministro y recambio de 2 Quicios Hidráulicos en mampara </t>
  </si>
  <si>
    <t>ELVIRA CONTRERAS G. SERV DE MANT EMP IND</t>
  </si>
  <si>
    <t>76406318-K</t>
  </si>
  <si>
    <t>Servicio de destrucción de especies para las Fiscalías de La Florida y Peñalolen Macul</t>
  </si>
  <si>
    <t>K D M S.A.</t>
  </si>
  <si>
    <t>96.754.450-7</t>
  </si>
  <si>
    <t>Res. FR/OR N°68</t>
  </si>
  <si>
    <t>Servicio de instalación de 4 cámaras adicionales en perímetro del edificio de la Fiscalia Local de Ñuñoa</t>
  </si>
  <si>
    <t>SOC DE SERV Y CAP EN SEG. INTEGRAL LTDA</t>
  </si>
  <si>
    <t>77.165.540-8</t>
  </si>
  <si>
    <t>Reparación impermeabilización y cambio de membrana de costado Norte edificio Fiscalía Las Condes</t>
  </si>
  <si>
    <t>REMODELACIONES INTEGRALES LIMITADA</t>
  </si>
  <si>
    <t>78043400-7</t>
  </si>
  <si>
    <t>Adquisición de 1800 tarjetas de Navidad</t>
  </si>
  <si>
    <t>EDICIONES DREAM WORLD LTDA.</t>
  </si>
  <si>
    <t>77822320-1</t>
  </si>
  <si>
    <t>Compra de 100 Pach Cord  de 03 y 05 metros para Fiscalia Local de Ñuñoa</t>
  </si>
  <si>
    <t>MOVIL TELECOM LTDA.</t>
  </si>
  <si>
    <t>76583790-1</t>
  </si>
  <si>
    <t xml:space="preserve">Servicio de destrucción de especies </t>
  </si>
  <si>
    <t xml:space="preserve">Compra de Tacos Calendario 2016 </t>
  </si>
  <si>
    <t>Servicio de Grua Horquilla para movilizar y ordenas  64 vehículos dentro del aparcadero de Peñalolen</t>
  </si>
  <si>
    <t>SOC. COM. H Y R LTDA.</t>
  </si>
  <si>
    <t>76771960-4</t>
  </si>
  <si>
    <t>Pintura y retape en oficina jefe de Administración y Finanzas</t>
  </si>
  <si>
    <t>Cambio de ballast a 30 equipos de iluminación en edificio Vespucio</t>
  </si>
  <si>
    <t>Suministro e instalación de malla como sistema anti paloma y recambio de 3 cerraduras en baños en edificio de Las Condes</t>
  </si>
  <si>
    <t xml:space="preserve">Servicio de Sanitización, desinsectación y desratización en los 3 inmuebles de la Fiscalia Regional </t>
  </si>
  <si>
    <t>APLIC.,ING., ASE., Y CONS. EN CONTROL</t>
  </si>
  <si>
    <t>76431070-5</t>
  </si>
  <si>
    <t>Servicio de pintado de oficina asignada a Jefa de RR.HH</t>
  </si>
  <si>
    <t>Retape de grietas y pintura de Oficina Jefe URAVIT</t>
  </si>
  <si>
    <t>Res FN/MP N° 1672</t>
  </si>
  <si>
    <t>Mantención de impresora HP deskjet 5650 asignada a Fiscal Regional</t>
  </si>
  <si>
    <t xml:space="preserve">SOLUCIONES TECNOLOGICAS  </t>
  </si>
  <si>
    <t>76.314.214-0</t>
  </si>
  <si>
    <t>Servicio de snack para actividad de prevención de drogas</t>
  </si>
  <si>
    <t>ALEJANDRA PATRICIA FUENTES VALENZUELA</t>
  </si>
  <si>
    <t>10.312.301-1</t>
  </si>
  <si>
    <t>SOC GRANJA AGRICOLA EDUCACIONAL LIMITADA</t>
  </si>
  <si>
    <t>77051760-5</t>
  </si>
  <si>
    <t>FN/MP N° 2092</t>
  </si>
  <si>
    <t>Suministro e instalación de sistema control de carga en ascensor N°3 del edificio La Florida</t>
  </si>
  <si>
    <t xml:space="preserve">Compra de vasos plásticos de 200 C.C. para dispensadores de agua </t>
  </si>
  <si>
    <t>Compra de ballast para recambio y stock de bodega</t>
  </si>
  <si>
    <t>Agua Potable Edificio Vespucio,08/10 al 09/11</t>
  </si>
  <si>
    <t>AGUAS ANDINA S.A.</t>
  </si>
  <si>
    <t>Agua Potable Edificio Irarrázabal, 28/09 al 28/10</t>
  </si>
  <si>
    <t>Agua Potable Edificio Las Condes, 26/08 al 29/10</t>
  </si>
  <si>
    <t>AGUAS  CORDILLERA S. A.</t>
  </si>
  <si>
    <t>96.809.310-K</t>
  </si>
  <si>
    <t>Energía eléctrica Edificio San Jorge  22/10 al 20/11</t>
  </si>
  <si>
    <t>Energía eléctrica Edificio Los Militares 16/10 al 16/11</t>
  </si>
  <si>
    <t>Energía eléctrica Edificio Vespucio del 16/10 al 16/11</t>
  </si>
  <si>
    <t>Servicio de Correos Octubre Fiscalía Regional</t>
  </si>
  <si>
    <t>Servicio de Correos Octubre FL Las Condes</t>
  </si>
  <si>
    <t>Servicio de Correos Octubre FL Peñalolen Macul</t>
  </si>
  <si>
    <t>Servicio de Correos Octubre FL La Floridal</t>
  </si>
  <si>
    <t>Servicio de Correos Octubre (courier) FL La Floridal</t>
  </si>
  <si>
    <t>Servicio de Correos Octubre Ñuñoa</t>
  </si>
  <si>
    <t>Servicio de Correo Privado Octubre FL Las Condes</t>
  </si>
  <si>
    <t>CHILEPOST S.A.</t>
  </si>
  <si>
    <t>96.950.080-9</t>
  </si>
  <si>
    <t>Servicio de Correo Privado Octubre  FL Ñuñoa</t>
  </si>
  <si>
    <t>Servicio de Correo Privado Octubre  FL Peñalolen Macul</t>
  </si>
  <si>
    <t>Servicio de Correo Privado Ocrtubre  FL La Florida</t>
  </si>
  <si>
    <t>Servicio de Correo Privado Octubre  FL Flagrancia</t>
  </si>
  <si>
    <t>Servicio de Correo Privado Ocrubre Fiscalía Alta Complejidad</t>
  </si>
  <si>
    <t>Res FN/MP N°1715-2015</t>
  </si>
  <si>
    <t xml:space="preserve">1 Informe Pericial </t>
  </si>
  <si>
    <t>NORMA MARIA  MONSERRAT MOLINA MARTINEZ</t>
  </si>
  <si>
    <t>13.633.044-6</t>
  </si>
  <si>
    <t xml:space="preserve"> Res. DER N°005</t>
  </si>
  <si>
    <t>1 Ratificación a Juicio Oral</t>
  </si>
  <si>
    <t>FRANCISCO JAVIER ALVAREZ BELLO</t>
  </si>
  <si>
    <t>12.053.365-7</t>
  </si>
  <si>
    <t>14 Metropolitana Oriente</t>
  </si>
  <si>
    <t>Actividad extraprogramática para funcionarios de Fiscalia de Flagrancia, en el marco de actividades del Comité de Prevención de Drogas</t>
  </si>
  <si>
    <t>15-FR N° 126</t>
  </si>
  <si>
    <t>Contratación directa para cambio de bomba de agua potable N°2 de FL Puente Alto.  Resolución FR N°126 de fecha 06/11/2015.</t>
  </si>
  <si>
    <t>HIDRO AUTOMATIZACION LTDA.</t>
  </si>
  <si>
    <t>76.034.708-6</t>
  </si>
  <si>
    <t>15-FR N° 50</t>
  </si>
  <si>
    <t>Servicio de reparación de diez maletas. Resolución FR N°50 de fecha 01/06/2015 (Contratación Directa</t>
  </si>
  <si>
    <t>MIGUEL ANGEL ERICES ABURTO</t>
  </si>
  <si>
    <t>12.154.726-0</t>
  </si>
  <si>
    <t>15-FR N°130</t>
  </si>
  <si>
    <t>Servicio para traslado de Detector de Metáles en FL Puente Alto. Contratación directa Resolución FR N°130 de fecha 13/11/2015.</t>
  </si>
  <si>
    <t>LEONEL APARICIO SALIT GAJARDO</t>
  </si>
  <si>
    <t>9.765.193-0</t>
  </si>
  <si>
    <t>15-FR N° 136</t>
  </si>
  <si>
    <t>Compra de tarjeta de 100 minutos para teléfono satelital simcard 898709910416107680.</t>
  </si>
  <si>
    <t>TESAM CHILE S.A.</t>
  </si>
  <si>
    <t>Servicio de pericia social para víctima en causa RUC 1401037127-K.</t>
  </si>
  <si>
    <t>MARIA CRISTINA FORTTES GODOY</t>
  </si>
  <si>
    <t>6.275.406-0</t>
  </si>
  <si>
    <t>17-FN Nº 748</t>
  </si>
  <si>
    <t>Compra de materiales de oficina para FL Antinarcóticos. Chilecompra 696212-221-CM15.</t>
  </si>
  <si>
    <t>Compra de materiales de oficina para Bodega Gran Avenida. Chilecompra 696212-222-CM15.</t>
  </si>
  <si>
    <t>Compra de Tintas HP 27 para Bodega Gran Avenida. Chilecompra 696212-223-CM15. (Dolar estimado de $710)</t>
  </si>
  <si>
    <t>Compra de 40 block de apunte para RRHH para Capacitación "Actualización en Crimen Organizado". Chilecompra 696212-225-CM15.</t>
  </si>
  <si>
    <t>Compra de un rollo de manga plástica de 40cm para USAG San Miguel. Chilecompra 696212-224-CM15.</t>
  </si>
  <si>
    <t>HALES HNOS Y CIA. LTDA</t>
  </si>
  <si>
    <t>83.535.000-2</t>
  </si>
  <si>
    <t>Orden complementaria a OC 1515000220 por diferencia de $1. Chilecompra 696212-165-CM15.</t>
  </si>
  <si>
    <t>ING. Y CONSTR. RICARDO RODRIGUEZ Y CIA.</t>
  </si>
  <si>
    <t>Compra de materiales de oficina para FL TCMC. Chilecompra 696212-226-CM15.</t>
  </si>
  <si>
    <t>Aviso en diario El Mercurio por Llamado a Concurso Público junto con FR del Libertador B. O'Higgins.Chilecompra 696212-227-CM15.</t>
  </si>
  <si>
    <t>Compra de materiales de oficina para RRHH. Chilecompra 696212-228-CM15.</t>
  </si>
  <si>
    <t>Compra de materiales de oficina para GABINETE REGIONAL. Chilecompra 696212-229-CM15.</t>
  </si>
  <si>
    <t>Compra de un disco duro con capacidad 2TB solicitado en causa RUC 1410015478-2. Chilecompra  696212-230-CM15</t>
  </si>
  <si>
    <t>REPARACIONES BBCC LIMITADA</t>
  </si>
  <si>
    <t>76.376.530-k</t>
  </si>
  <si>
    <t>15-DER N° 134</t>
  </si>
  <si>
    <t>Servicio de mejoramiento de sistemas de Acceso y CCTV. Licitación Privada adjudicada mediante Resolución DER/FRMS N° 134 de fecha 24/11/2015.</t>
  </si>
  <si>
    <t>INFOCORP CHILE S.A.</t>
  </si>
  <si>
    <t>96.872.550-5</t>
  </si>
  <si>
    <t>Software de Control de Acceso. Licitación Privada adjudicada mediante Resolución DER/FRMS N° 134 de fecha 24/11/2015.</t>
  </si>
  <si>
    <t>15-DER N° 133</t>
  </si>
  <si>
    <t>Compra de carpetas de causas para la FRMS. Licitación Privada adjudicada mediante Resolución DER/FRMS N° 133 de fecha 24/11/2015.</t>
  </si>
  <si>
    <t>15-DER N° 132</t>
  </si>
  <si>
    <t>Suministro e instalación de Sistema de Detección de Incendios para bodega de especies de Pirámide. Licitación Privada adjudicada mediante Resolución DER/FRMS132 de fecha 24/11/2015.</t>
  </si>
  <si>
    <t>Licitación Privada Mayor
(Exceptuada del Regl. Compras)</t>
  </si>
  <si>
    <t>15-FR N° 282</t>
  </si>
  <si>
    <t xml:space="preserve">Servicio mensual de sala cuna para hijo de funcionaria de la FRMS, a contar del 19/10/2015 y hasta el 31/05/2017, ambas fechas inclusive, por un MONTO TOTAL de $6.595.900 exento de IVA. Matrícula $115.000 .- Costo Mensualidad $287.000 </t>
  </si>
  <si>
    <t>SOCIEDAD SALA CUNA Y JARDIN INFANTIL LITTLE BEE COLLEGE SPA</t>
  </si>
  <si>
    <t>77.253.740-9</t>
  </si>
  <si>
    <t>15-FR N° 283</t>
  </si>
  <si>
    <t>Servicio mensual de sala cuna para hijo de funcionaria de la FRMS, a contar del 02/11/2015 y hasta el 30/04/2017, ambas fechas inclusive, por un MONTO TOTAL de $5.816.000 exento de IVA. Matrícula $225.000 .- Costo Mensualidad $260.000</t>
  </si>
  <si>
    <t>JARDIN INFANTIL Y SALA CUNA LOPEZ NAVARRO LTDA</t>
  </si>
  <si>
    <t>76.219.545-3</t>
  </si>
  <si>
    <t>Servicio de salón, coffee y otros para Capacitación RRHH 2015 "Actualización en Crimen Organizado"</t>
  </si>
  <si>
    <t>ATTON VITACURA SPA</t>
  </si>
  <si>
    <t>76.184.673-6</t>
  </si>
  <si>
    <t>Compra de 10 credenciales de identificación para fiscales y funcionarios de la FRMS.</t>
  </si>
  <si>
    <t>MICROCONTROL CHILE S.A.</t>
  </si>
  <si>
    <t>99.591.380-1</t>
  </si>
  <si>
    <t>Servicio de reparación de lavaplatos en FL Violentos y FL Robos.</t>
  </si>
  <si>
    <t>Servicio de traslado de especies para destrucción, solicitado por Custodia Puente Alto.</t>
  </si>
  <si>
    <t>TRANMANES LTDA</t>
  </si>
  <si>
    <t>77.990.510-1</t>
  </si>
  <si>
    <t>Servicio de destrucción de especies solicitado por Custodia Puente Alto.</t>
  </si>
  <si>
    <t>Servicio de traslado de especies a DICREP para remate, solicitado por Custodia Puente Alto.</t>
  </si>
  <si>
    <t>Compra de dos máquinas contadoras y clasificadoras de monedas, para Custodia Puente Alto y Gran Avenida.</t>
  </si>
  <si>
    <t>IMP. Y EXPORT. DE PROD. TECNOLOGICOS S.A</t>
  </si>
  <si>
    <t>99.539.070-1</t>
  </si>
  <si>
    <t>Actividad para 40 participantes, "Tarde Recreativa Fiscalía Sur" contemplada en el Programa Preventi</t>
  </si>
  <si>
    <t>INMOB. E INVER. MENDEZ Y ALVAREZ LTDA</t>
  </si>
  <si>
    <t>77.240.310-0</t>
  </si>
  <si>
    <t>Servicio de gasfitería para reparación de baños públicos en FL Puente Alto.</t>
  </si>
  <si>
    <t>HUMBERTO LEONARDO PALAVECINO GAMBOA</t>
  </si>
  <si>
    <t>8.862.438-6</t>
  </si>
  <si>
    <t>Compra de 36 coffee break transportable tipo box para actividad del día 20/11/2015 contemplada en el</t>
  </si>
  <si>
    <t>JORGE BENIGNO OLEA QUINTANA</t>
  </si>
  <si>
    <t>6.380.712-5</t>
  </si>
  <si>
    <t>Suministro e instalación de 4 neumáticos 245/45 R18 ( MICHELIN PILOT SPORT 96Y) para vehículo instit</t>
  </si>
  <si>
    <t>SOC COMERCIALIZADORA KOALA LIMITADA</t>
  </si>
  <si>
    <t>77.829.660-8</t>
  </si>
  <si>
    <t>Servicio hotelero para capacitación "Actualización en Crimen Organizado" (cuarenta participantes), correspondiente a Programa de Formación 2015 de RRHH.</t>
  </si>
  <si>
    <t>HOTELERA CORDILLERA LUZ SPA</t>
  </si>
  <si>
    <t>76.360.678-3</t>
  </si>
  <si>
    <t>Servicio de relator para capacitación "Autocuidado para  atención de usuarios VIF y Delitos Sexuales</t>
  </si>
  <si>
    <t>GUILLERMO ABALOS BARROS</t>
  </si>
  <si>
    <t>10.581.849-1</t>
  </si>
  <si>
    <t>Orden complementaria a OS N°1515000232 de fecha 14/10/2015. Se realizaron  tres viajes con un costo mínimo por destrucción de $26.005.</t>
  </si>
  <si>
    <t>Compra de 55 coffee break transportable tipo box para actividad del día 27/11/2015 contemplada en el</t>
  </si>
  <si>
    <t xml:space="preserve">Compra de 400 tarjetas de navidad para Fiscal Regional. </t>
  </si>
  <si>
    <t>PROVIDENCIA S.A</t>
  </si>
  <si>
    <t>96.665.690-5</t>
  </si>
  <si>
    <t xml:space="preserve">Aumento de 15 participantes en actividad "Tarde Recreativa Fiscalía Sur" contemplada en el Programa </t>
  </si>
  <si>
    <t>Compra de 8 timbres solicitados por FL Puente Alto, FL Robos con Fuerza, y Unidad de Asesoría Jurídica</t>
  </si>
  <si>
    <t>LIBRERIA Y TIMBRES CHILE SPA</t>
  </si>
  <si>
    <t>76.125.128-7</t>
  </si>
  <si>
    <t>17-FN Nº 1506</t>
  </si>
  <si>
    <t>Compra de 130 cajas Storbox para Bodega GA. Solicitadas en Septiembre 2015.</t>
  </si>
  <si>
    <t>STORBOX S.A.</t>
  </si>
  <si>
    <t>96.700.620-3</t>
  </si>
  <si>
    <t>17-FN Nº 1885</t>
  </si>
  <si>
    <t>Servicio de evaluación psicolaboral para estamento PROFESIONAL (x1).</t>
  </si>
  <si>
    <t>FUCHS Y ASOCIADOS LIMITADA</t>
  </si>
  <si>
    <t>79.689.060-6</t>
  </si>
  <si>
    <t>Servicio de evaluación psicolaboral para estamento ADMINISTRATIVO (x5).</t>
  </si>
  <si>
    <t>CONSULTORIA E INVESTIGACION EN RRHH SPA</t>
  </si>
  <si>
    <t>76.580.320-9</t>
  </si>
  <si>
    <t>Orden complementaria a OS N°1515000229 de fecha 09/10/2015 por diferencia en valor UF.</t>
  </si>
  <si>
    <t>BGM CONSULTORES ASOCIADOS LTDA</t>
  </si>
  <si>
    <t>77.277.220-3</t>
  </si>
  <si>
    <t>Orden complementaria a OS N°1515000227 de fecha 06/10/2015 por diferencia en valor UF.</t>
  </si>
  <si>
    <t>Pago de Servicios Básicos</t>
  </si>
  <si>
    <t>Electricidad Puente Alto - Mes de Noviembre</t>
  </si>
  <si>
    <t>EMPRESA ELECTRICA PUENTE ALTO LIMITADA</t>
  </si>
  <si>
    <t>80.313.300-K</t>
  </si>
  <si>
    <t>Electricidad Gran Avenida 3814 - Mes de Noviembre</t>
  </si>
  <si>
    <t>Electricidad Gran Avenida 3840 - Mes de Noviembre</t>
  </si>
  <si>
    <t>Electricidad Pirámide - Mes de Noviembre</t>
  </si>
  <si>
    <t>Agua Gran Avenida 3814 - Mes de Noviembre</t>
  </si>
  <si>
    <t>AGUAS ANDINAS S.A.</t>
  </si>
  <si>
    <t>Agua Gran Avenida 3840 - Mes de Noviembre</t>
  </si>
  <si>
    <t>Agua Pirámide - Mes de Noviembre</t>
  </si>
  <si>
    <t>Agua Puente Alto - Mes de Noviembre</t>
  </si>
  <si>
    <t>15 Metropolitana Sur</t>
  </si>
  <si>
    <t>16 Metropolitana Occidente</t>
  </si>
  <si>
    <t>Res. FN N°748/2012</t>
  </si>
  <si>
    <t>25.05.2012</t>
  </si>
  <si>
    <t>Material de Oficina para el Edificio de Bandera, según compra autorizada por Res. FN Nº 748 de 25.05.2012. Convenio Marco del sistema Chilecompra.</t>
  </si>
  <si>
    <t>COMERCIAL OFFICHILE SPA</t>
  </si>
  <si>
    <t>76.019.175-2</t>
  </si>
  <si>
    <t>Res. FN N°1956/20015</t>
  </si>
  <si>
    <t>09.11.2015</t>
  </si>
  <si>
    <t>Muebles empotrados para Sala de Reuniones del 6° piso del edificio de Bandera 655. Contratación Directa autorizada por Resolución FN N° 1956 de fecha 09.11.2015.</t>
  </si>
  <si>
    <t>MOLINA MUEBLES SPA</t>
  </si>
  <si>
    <t>76.429.428-9</t>
  </si>
  <si>
    <t>Material de Oficina  para el Edificio Bandera, según compra autorizada por Res. FN Nº 748 de 25.05.2012. Convenio Marco del sistema Chilecompra.</t>
  </si>
  <si>
    <t>Compra de 3 "UPS APC 900VA POWER-SAVING BACK PRO".</t>
  </si>
  <si>
    <t>40 Agendas "Día de la Secretaria" (LPM).</t>
  </si>
  <si>
    <t>SOC. COM. LIBRERIAS COLON LTDA.</t>
  </si>
  <si>
    <t>79.690.360-0</t>
  </si>
  <si>
    <t>Material de Oficina para el Edificio Bandera, según compra autorizada por Res. FN Nº 748 de 25.05.2012. Convenio Marco del sistema Chilecompra.</t>
  </si>
  <si>
    <t>Insumos "Comité de Drogas y Consumo de Alcohol".</t>
  </si>
  <si>
    <t>Renovación fruto de una Contratación Directa</t>
  </si>
  <si>
    <t>Res. FR (4) N°73/2015</t>
  </si>
  <si>
    <t>18.02.2015</t>
  </si>
  <si>
    <t>Provisión y Programación de Tarjetas de Acceso al CJS.</t>
  </si>
  <si>
    <t>SOC.CONCESIONARIA C.DE JUSTICIA DE STGO.</t>
  </si>
  <si>
    <t>99.557.380-6</t>
  </si>
  <si>
    <t>Adquisición de Tarjeta de Acceso al estacionamiento del CJS.</t>
  </si>
  <si>
    <t>Res. FN/MP N°1715/2015</t>
  </si>
  <si>
    <t>2.10.2015</t>
  </si>
  <si>
    <t>Peritaje, de la F.L. de San Bernardo.</t>
  </si>
  <si>
    <t>VERONICA ANDREA GOMEZ RAMIREZ</t>
  </si>
  <si>
    <t>6.385.807-2</t>
  </si>
  <si>
    <t>Servicio de interpretación de lenguaje de señas para imputado sordo mudo. en la F.L. de Talagante.</t>
  </si>
  <si>
    <t>ANDREA FABIANA GONZALEZ VERGARA</t>
  </si>
  <si>
    <t>9.829.233-0</t>
  </si>
  <si>
    <t>Taller de sublimación en madera " Comité Prevención de Drogas y Alcohol".</t>
  </si>
  <si>
    <t>IVONNE DEL CARMEN GALAZ FAUNDEZ</t>
  </si>
  <si>
    <t>10.794.789-2</t>
  </si>
  <si>
    <t>ANDREA DEL CARMEN RUIZ HERRERA</t>
  </si>
  <si>
    <t>Analisis de 5 muestras de pericias de oro, FL Pudahuel. Valor Dólar día 30.11.2015 $712, costo total 5 muestras US$725+IVA.</t>
  </si>
  <si>
    <t>GEOASSAY LTDA.</t>
  </si>
  <si>
    <t>76.040.561-2</t>
  </si>
  <si>
    <t>Arriendo carpa cuenta Publica Pudahuel.</t>
  </si>
  <si>
    <t>CARPAS SALAZAR-JARA LTDA.</t>
  </si>
  <si>
    <t>76.067.733-7</t>
  </si>
  <si>
    <t>Res. FR(4) N°497/2015</t>
  </si>
  <si>
    <t>05.11.2015</t>
  </si>
  <si>
    <t>Contratación directa Resolución FR(4) N°497/2015 de fecha 05.11.2015, por el servicio de provisión y cambio de llave de equipo hidropack del sistema de agua potable del edificio de calle Bandera N° 655, Santiago.</t>
  </si>
  <si>
    <t>JORGE HUMBERTO QUINTANILLA AREVALO, EQ.</t>
  </si>
  <si>
    <t>76.093.265-5</t>
  </si>
  <si>
    <t>Res. FN/MP N°1988/2015</t>
  </si>
  <si>
    <t>11.11.2015</t>
  </si>
  <si>
    <t>Contratación Directa, Res. FN/MP N°1988/2015, 11.11.2015, Ejecución de un Radier para la FL de Melipilla.</t>
  </si>
  <si>
    <t>SOCIEDAD VICHUQUEN SERVICIOS S A</t>
  </si>
  <si>
    <t>76.101.264-9</t>
  </si>
  <si>
    <t>Res. FN/MP N°2094/2015</t>
  </si>
  <si>
    <t>23.11.2015</t>
  </si>
  <si>
    <t>Contratación directar Res.FN/MP N°2094/2015 de fecha 23.11.2015, por el servicio de provisión y reparación del sistema de climatización de la Fiscalía lcoal de San Bernardo.</t>
  </si>
  <si>
    <t>COMERCIAL SERV. TEC. DE AIRES LTDA.</t>
  </si>
  <si>
    <t>76.148.249-1</t>
  </si>
  <si>
    <t>Documento de Compra y N°</t>
  </si>
  <si>
    <t>Consumo de Agua potable de la F.L. de Curacavi periodo del 26.08.2015 al 27.10.2015.</t>
  </si>
  <si>
    <t>Res. FN/MP N°1185/2015</t>
  </si>
  <si>
    <t>20.06.2015</t>
  </si>
  <si>
    <t>Evaluaciones Psicolaborales cuatro Profesionales (Total UF 16), UF de referencia del 01.11.2015 a $ 25.494,15.</t>
  </si>
  <si>
    <t>EVALUACIONES &amp; DESARROLLO ORGANIZACIONAL</t>
  </si>
  <si>
    <t>76.588.490-K</t>
  </si>
  <si>
    <t>Pasajes Aereos Santiago-Temuco-Santiago para Solange Huerta y Antonio Marangunic, segun Res. DER 284/15 y 505/15, con motivo de Seminario IX Region 15 años de la RPP.</t>
  </si>
  <si>
    <t>Servicio de TV Cable correspondiente al periodo 10.11.2015 al 09.12.2015 de Edificio Bandera 655.</t>
  </si>
  <si>
    <t>DIRECTV CHILE TELEVISION LTDA</t>
  </si>
  <si>
    <t>87.161.100-9</t>
  </si>
  <si>
    <t>Servicio de TV Cable correspondiente al periodo 16.11.2015 al 15.12.2015 de F.L. de Curacavi.</t>
  </si>
  <si>
    <t>Consumo de electricidad de edificio Bandera 655 periodo del 19.10.2015 al 16.11.2015.</t>
  </si>
  <si>
    <t>Consumo de electricidad de edificio Tte. Cruz 770 del periodo del 25.10.2015 al 26.11.2015.</t>
  </si>
  <si>
    <t>Consumo de electricidad de la F.L. de Talagante del periodo del 30.09.2015 al 29.10.2015.</t>
  </si>
  <si>
    <t>Consumo de electricidad de la F.L. de San Bernardo del periodo del 01.10.2015 al 30.10.2015.</t>
  </si>
  <si>
    <t>Consumo de electricidad de la F.L. de Curacavi del periodo del 01.10.2015 al 30.10.2015.</t>
  </si>
  <si>
    <t>Consumo de agua potable de edificio Bandera 655 del periodo del  23.09.2015 al 23.10.2015.</t>
  </si>
  <si>
    <t>Consumo de Agua potable de la F.L. de San Bernardo periodo del 08.10.2015 al 09.11.2015.</t>
  </si>
  <si>
    <t>Consumo de Agua potable de la F.L. de Melipilla periodo del 16.10.2015 al 13.11.2015.</t>
  </si>
  <si>
    <t>Consumo de Agua potable de edificio Tte. Cruz 770 periodo del 14.10.2015 al 13.11.2015.</t>
  </si>
  <si>
    <t>Consumo de electricidad de la F.L. de Melipilla del periodo del 01.10.2015 al 28.10.2015. N° de cliente 4062501.</t>
  </si>
  <si>
    <t>Consumo de electricidad de la F.L. de Melipilla del periodo del 02.10.2015 al 02.11.2015. N° cliente 3003443.</t>
  </si>
  <si>
    <t>Servicio de Coffee Break para 20 personas por Reunión de implementación y gestión de cambio a realizarse en Fiscalía Nacional día martes 03 de noviembre de 2015.</t>
  </si>
  <si>
    <t>Lisette Álvarez Alquinta (Delicias Lis)</t>
  </si>
  <si>
    <t>9.343.496-K</t>
  </si>
  <si>
    <t>FN/MP N°111</t>
  </si>
  <si>
    <t xml:space="preserve">Pasaje aéreo nacional Sr. Luis Quiroga Escobar. Santiago/Punta Arenas/ Santiago. Del 16 al 18/11/2015. Por Jornada de Trabajo en Fiscalía Local. </t>
  </si>
  <si>
    <t xml:space="preserve">Pasaje aéreo nacional Sr. Álex González Lizana. Santiago/Punta Arenas/ Santiago. Del 16 al 18/11/2015. Por Jornada de Trabajo en Fiscalía Local. </t>
  </si>
  <si>
    <t xml:space="preserve">Impresión y diseño de 3 pendones en roller de 1 mt x 2 mts. Con logo, 2 pendones en roller de 1 mt x 2 mts. Con nombre de unidades especializadas. 1 impresión de pendones en roller de 1,20 mt. X 2 mts con logos twitter punto de prensa. </t>
  </si>
  <si>
    <t>Bertha Pita Cerdan</t>
  </si>
  <si>
    <t>21.289.543-1</t>
  </si>
  <si>
    <t>FN/MP N°1231</t>
  </si>
  <si>
    <t>Contratación de servicios hoteleros para Jornada Unidad Especializada de Responsabilidad Penal Adolescente, a realizarse los días 11 y 12 de noviembre en Hotel Talbot. Arriendo por 2 días de Salón Verde A + B, 100 servicios de Coffee break alternativa 1, 100 servicios de coffee break alternativa 2, 100 servicios de coffee break alternativa 3, 2 días arriendo de notebook y 2 días papelógrafo.</t>
  </si>
  <si>
    <t xml:space="preserve">Pasaje aéreo internacional Sr. Marcelo Contreras Rojas. Santiago/Mérida-México/ Santiago. Del 05 al 11/12/2015. Por participación en Grupo de Trabajo de Apoyo Operativo de Gafilat y en la cuenta al Pleno de los avances generados por dicho grupo. </t>
  </si>
  <si>
    <t>Taller de Gestión del Cambio a realizarse días 03 y 12 de noviembre de 2015.</t>
  </si>
  <si>
    <t>Silvana Rodríguez Muga</t>
  </si>
  <si>
    <t>13.333.853-5</t>
  </si>
  <si>
    <t>2 Taller para secretarias de Fiscalía Nacional de Herramientas para la adaptación al cambio y reinvención. En 3 jornadas, los días 23, 25 y 30 de noviembre de 2015.</t>
  </si>
  <si>
    <t>Mirta Paredes Huerta</t>
  </si>
  <si>
    <t>7.107.290-8</t>
  </si>
  <si>
    <t>FN/MP N°1789</t>
  </si>
  <si>
    <t>Arriendo por 12 meses de base de datos cartográfica "Strett Map Premium for ArcGIS" a partir del 1 de noviembre de 2015.</t>
  </si>
  <si>
    <t>Pasaje aéreo nacional Sr. Álvaro Kraemer Cisterna. Santiago/Puerto Montt/ Santiago. Del 11 al 13/11/2015. Por Talleres sensibilización - fortalecimiento por División de Estudios.</t>
  </si>
  <si>
    <t>FN/MP N°1931</t>
  </si>
  <si>
    <t xml:space="preserve">Servicio de Reinstalación y reparación de Software e interfaz de sistema de control de asistencia de la Fiscalía Nacional. </t>
  </si>
  <si>
    <t>Soluciones de Seguridad Limitada</t>
  </si>
  <si>
    <t>76.261.480-4</t>
  </si>
  <si>
    <t>Pasaje aéreo nacional Sr. Mauricio Fernández Montalbán. Temuco/Santiago. Día 11/11/2015. Por participación en seminario 15 años de la reforma procesal penal en FR. De la Araucanía.</t>
  </si>
  <si>
    <t>Pasaje aéreo nacional Sr. Juan Olivares Pérez. Balmaceda/Santiago. Día 07/11/2015. Acompaña a FN a ceremonia en Villa O'Higgins y visita FL de Chile Chico.</t>
  </si>
  <si>
    <t>Pasaje aéreo nacional Sr. Sabas Chahuán Sarrás. Balmaceda/Santiago. Día 07/11/2015. Asiste a ceremonia en Villa O'Higgins y visita FL de Chile Chico.</t>
  </si>
  <si>
    <t>Contratación Directa Exceptuada Reglamento de Compras</t>
  </si>
  <si>
    <t>Compra de 18 Galvanos de madera de raulí de 45 x 30 x 2 cms de espesor con aplicación con logo de Fiscalía en metal calado y cromado. Por premiación Espíritu de Servicio de Fiscalía.</t>
  </si>
  <si>
    <t>Amanda SPA</t>
  </si>
  <si>
    <t>76.050.242-1</t>
  </si>
  <si>
    <t>Autoriza Pago</t>
  </si>
  <si>
    <t>FN/MP N°1946</t>
  </si>
  <si>
    <t>Implementación de máquinas y equipos para interpretación simultánea, para Seminario realizado por UCIEX.</t>
  </si>
  <si>
    <t>Producciones Círculo Play Ltda.</t>
  </si>
  <si>
    <t>76.284.094-4</t>
  </si>
  <si>
    <t>FN/MP N° 111</t>
  </si>
  <si>
    <t>Pasaje aéreo nacional Sr. Alejandro Bozzi Acuña. Santiago/Puerto Montt/Santiago. Día 13/11/2015. Por Taller de Fortalecimiento TCMC.</t>
  </si>
  <si>
    <t>FN/MP Nº 410</t>
  </si>
  <si>
    <t xml:space="preserve">Compra de 600 resmas de oficio marca Equalit para Stock. </t>
  </si>
  <si>
    <t>Comercializadora Exportadora e Importadora C Y M S.A.</t>
  </si>
  <si>
    <t>78.278.530-3</t>
  </si>
  <si>
    <t>FN/MP N°410</t>
  </si>
  <si>
    <t>Roland Vorwerk y Cía. Ltda.</t>
  </si>
  <si>
    <t>78.178.530-K</t>
  </si>
  <si>
    <t>Charla Fundamentación de Sanciones Responsabilidad Penal Adolescente y determinación de penas. Día 12 de noviembre de 2015.</t>
  </si>
  <si>
    <t>Francisco Maldonado Fuentes</t>
  </si>
  <si>
    <t>12.231.738-2</t>
  </si>
  <si>
    <t>FN/MP N°1933</t>
  </si>
  <si>
    <t>Contratación de los servicios de construcción, implementación y soporte de un nuevo sistema informático de apoyo a los nuevos procesos.</t>
  </si>
  <si>
    <t>Adexus S.A.</t>
  </si>
  <si>
    <t>96.580.060-3</t>
  </si>
  <si>
    <t>FN/MP N°1916</t>
  </si>
  <si>
    <t>Servicio de Mantención Adaptativa del Sistema Informático SIAU.</t>
  </si>
  <si>
    <t>Integración e Innovación Tecnológica Xintec Ltda.</t>
  </si>
  <si>
    <t>76.017.995-7</t>
  </si>
  <si>
    <t>FN/MP N°1965</t>
  </si>
  <si>
    <t>Contratación del servicio de alojamiento por una noche para expositores extranjeros en Seminario de la U_RPA el 11 de noviembre de 2015, Sres. Charboneau y Hemmerling.</t>
  </si>
  <si>
    <t>SC (Andina) Inc. Agencia en Chile</t>
  </si>
  <si>
    <t>59.005.440-2</t>
  </si>
  <si>
    <t>Contratación del servicio de Interpretación Simultánea del idioma inglés al español + el arriendo de los equipos pertinentes, para relatoría del expositor Sr. Charboneau en Seminario de la U_RPA el 11 de noviembre en Hotel Holiday Inn Express de Santiago.</t>
  </si>
  <si>
    <t xml:space="preserve">20 Servicios de Coffee Break. Para curso de Extintores para el Programa de Capacitación del Comité Paritario día 11/11/2015. </t>
  </si>
  <si>
    <t>9.343.496-k</t>
  </si>
  <si>
    <t>Servicio de Interpretación Simultánea al idioma Portugués por realización de Seminario Internacional Delincuencia Organizada Trasnacional en América Latina, realizado en la facultad de Derecho de la Universidad de Chile. Servicio prestado el 24/08/2015.</t>
  </si>
  <si>
    <t>Sandra Hagemann</t>
  </si>
  <si>
    <t>4.317.739-7</t>
  </si>
  <si>
    <t>Compra de 3 Galvanos con fondo de terciopelo, con logo en relieve. Placa para grabar dedicatoria, en caja individual. Para entrega de reconocimiento PPI.</t>
  </si>
  <si>
    <t>Juan Enrique Dastres Zelada</t>
  </si>
  <si>
    <t>Pasaje aéreo nacional Sr. Sabas Chahuán Sarrás, Santiago/Iquique/Santiago, 15 al 16 de noviembre de 2015. Preinauguración Edificio Fiscalía Regional.</t>
  </si>
  <si>
    <t>Pasaje aéreo nacional Sr. Danilo Bastías H, Santiago/Iquique/Santiago, 15 al 16 de noviembre de 2015. Preinauguración Edificio Fiscalía Regional.</t>
  </si>
  <si>
    <t>Pasaje aéreo nacional Sr. Pablo Rodríguez Ormazabal, Santiago/Temuco/Concepción/Santiago, 17 al 20 de noviembre de 2015. Proyecto carpeta investigativa digital.</t>
  </si>
  <si>
    <t>Pasaje aéreo nacional Sra. Paulina Ávila Barros. Santiago/Concepción/Santiago. Día 20/11/2015. Por proyecto carpeta Investigativa Digital.</t>
  </si>
  <si>
    <t>Pasaje aéreo nacional Sra. Paula Baeza Quintana. Santiago/Temuco/Santiago. Del 17 al 19/11/2015. Por proyecto carpeta Investigativa Digital.</t>
  </si>
  <si>
    <t xml:space="preserve">Pasaje aéreo nacional Sr. Enzo Osorio Salvo. Santiago/Concepción/Santiago. Del 19 al 20/11/2015. Por proyecto carpeta Investiga Digital. </t>
  </si>
  <si>
    <t>Pasaje aéreo nacional Sr. Adolfo Aravena Sepúlveda. Santiago/Concepción/Santiago. Día 09/12/2015. Por Sistema de Análisis Criminal.</t>
  </si>
  <si>
    <t>Compra de 20 alargadores de corriente marca MARISIO, de 6 posiciones.</t>
  </si>
  <si>
    <t>Comercializadora de Productos de Aseo RENHET SPA</t>
  </si>
  <si>
    <t>76.268.728-3</t>
  </si>
  <si>
    <t>Compra de 5 telones para videoproyector, marca Kensington Quarter, con Trípode VT70, de 1,78 x 1,78 metros.</t>
  </si>
  <si>
    <t>Computación Integral S.A.</t>
  </si>
  <si>
    <t>Pasaje aéreo nacional Sr. Claudio Ramírez Nuñez. Santiago/Concepción/Santiago. Día 09/12/2015. Por Sistema de Análisis Criminal.</t>
  </si>
  <si>
    <t>Pasaje aéreo nacional Sr. Raúl Abarzúa Peña, Santiago/Valdivia/Santiago, 08 al 09 de diciembre de 2015. Implementación Convenio Ley de Drogas.</t>
  </si>
  <si>
    <t>Pasaje aéreo internacional Sra. Tatiana Esquivel. Santiago/Buenos Aires-Ezeiz/Buenos Aires/Santiago. Del 20 al 27 de noviembre de 2015.</t>
  </si>
  <si>
    <t>Pasaje aéreo internacional Sr. Alejandro Litman. Santiago/Buenos Aires-Ezeiz/Buenos Aires/Santiago. Del 20 al 27 de noviembre de 2015.</t>
  </si>
  <si>
    <t>60 Servicios de coffee break para actividad de la Unidad de Capacitación con secretarias de la Fiscalía Nacional. Días 19 y 23 de noviembre, para jornada am. y pm. en ambos días.</t>
  </si>
  <si>
    <t>Pasaje aéreo nacional Sra. Ximena Loreto Chong. Santiago/Iquique/Santiago. Del 25 al 26/11/2015. Por toma de declaraciones en causa RUC 1410025253-9.</t>
  </si>
  <si>
    <t>Pasaje aéreo nacional Sr. Cristian Farfan Menares. Santiago/Concepción/ Santiago. Día 09/12/2015. Por Sistema de Análisis Criminal.</t>
  </si>
  <si>
    <t>FN/MP Nº 930</t>
  </si>
  <si>
    <t xml:space="preserve">Servicios por traducción de Requerimiento al idioma Inglés RUC: 1510005866-6 Fiscalía Regional Centro Norte - Ministerio Público de Chile, para Fiscal José Morales Opazo.  </t>
  </si>
  <si>
    <t>Irene De Marchi Zaharija</t>
  </si>
  <si>
    <t>7.190.721-k</t>
  </si>
  <si>
    <t>Arriendo de vehículo sedán Hyundai Accent para uso de Pablo Rodriguez quien sostendrá reuniones en las Regiones de La Araucanía y Bio Bio. Retiro del vehículo el martes 17/11 en aeropuerto de Temuco y devolución el viernes 20/11 en aeropuerto de Concepción. Total 3 días arriendo.</t>
  </si>
  <si>
    <t>Vehículos de Renta Limitada</t>
  </si>
  <si>
    <t>89.135.000-7</t>
  </si>
  <si>
    <t>Compra de ventilador Airolite, Pedestal V16P6-A1.</t>
  </si>
  <si>
    <t>Sociedad Comercial A M W LTDA.</t>
  </si>
  <si>
    <t>77.714.930-K</t>
  </si>
  <si>
    <t>Compra directa</t>
  </si>
  <si>
    <t>FN/MP N°1990</t>
  </si>
  <si>
    <t xml:space="preserve">Compra de 10 cerraduras especiales para puertas. </t>
  </si>
  <si>
    <t>Jorge Arismendi Barros</t>
  </si>
  <si>
    <t>5.275.683-9</t>
  </si>
  <si>
    <t>Pasaje aéreo nacional Sra. Maruzzella Pavan. Santiago/Valdivia/ Santiago. Día 09 al 10 de diciembre de 2015. Reunión DA-MOP. (cambio itinerario, se da en parte de pago boleto anterior)</t>
  </si>
  <si>
    <t>Pasaje aéreo nacional Sra. María Elena Leiva, Santiago/Valdivia/ Santiago. Día 09 al 10 de diciembre de 2015. Reunión DA-MOP. (cambio itinerario, se da en parte de pago boleto anterior)</t>
  </si>
  <si>
    <t>Pasaje aéreo nacional Sr. Jorge Abbott Charme, Santiago/La Serena/ Santiago. Día 03 de diciembre de 2015. Asiste a Corte de Apelaciones de La Serena en su calidad de Fiscal Nacional recientemente asumido.</t>
  </si>
  <si>
    <t>Servicio de Coffee Break jornada am. y jornada pm. para Reuniones Levantamientos TIC. Días 18, 19 y 20 de noviembre.</t>
  </si>
  <si>
    <t xml:space="preserve">AKY Foodservice Ltda. </t>
  </si>
  <si>
    <t>76.342.213-5</t>
  </si>
  <si>
    <t xml:space="preserve">Contratación de Servicios Hoteleros para Jornada de Capacitación de Secretarias de la Fiscalía Nacional, día miércoles 25 de noviembre de 2015 en Hotel Torremayor en Stgo. 30 servicios de coffee break jornada am y pm para 15 personas. Arriendo de Amplificación, Arriendo de LCD, Arriendo de Notebook, Arriendo de Salón. </t>
  </si>
  <si>
    <t>Hotel TorreMayor S.A.</t>
  </si>
  <si>
    <t>99.502.730-5</t>
  </si>
  <si>
    <t>Servicio de banquetería por ceremonia de presentación de la "Memoria de Atención y Protección de Víctimas y Testigos 2007 - 2015" y entrega de reconocimiento de "Espíritu de Servicio, Fiscalía de Chile" Día 23/11/2015.</t>
  </si>
  <si>
    <t>María del Carmen País Aravena</t>
  </si>
  <si>
    <t>FN/MP N°2008</t>
  </si>
  <si>
    <t xml:space="preserve">Orden de Servicio por revisión y reparación de portón eléctrico de la residencia particular del Fiscal Nacional Sabas Chahuán. </t>
  </si>
  <si>
    <t>ARMADAT EMP. Servicio de obras menores Claudia Allende Camacho</t>
  </si>
  <si>
    <t>76.129.042-8</t>
  </si>
  <si>
    <t>Samsonite Chile S.A.</t>
  </si>
  <si>
    <t>76.811.980-5</t>
  </si>
  <si>
    <t>FN/MP N°2045</t>
  </si>
  <si>
    <t>Servicio de arriendo de 70 sillas universitarias para toma de examen escrito a postulantes a cargos en el Ministerio Público.</t>
  </si>
  <si>
    <t>Schneider Morales y Compañía Limitada</t>
  </si>
  <si>
    <t>79.751.700-3</t>
  </si>
  <si>
    <t>FN/MP N° 2040</t>
  </si>
  <si>
    <t xml:space="preserve">60 Servicios de Cóctel para descubrimiento de Placa Institucional y arriendo de amplificación día 24 de noviembre de 2015. Servicio de 250 Café para despedida de FN con funcionarios día 01 de diciembre de 2015. Servicio de Cóctel para 150 personas, más arriendo de 120 sillas con traslado para Ceremonia de Transmisión de Mando, día 01 de diciembre de 2015. </t>
  </si>
  <si>
    <t>Cheffco S.A.</t>
  </si>
  <si>
    <t>96.652.280-1</t>
  </si>
  <si>
    <t xml:space="preserve">Pasaje aéreo nacional Sra. María Elena Leiva Martínez con destino a la ciudad de Concepción, Del 26 al 27 de noviembre de 2015. Por revisión del proyecto de Licitación de Diseño FL Los Ángeles en DA - MOP VIII Región. </t>
  </si>
  <si>
    <t>FN/MP N° 2044</t>
  </si>
  <si>
    <t xml:space="preserve">Arriendo de cortinaje color negro plisado con estructura auto soportante para descubrimiento de placa institucional en Edificio Nuevo Institucional de Fiscalía Nacional. </t>
  </si>
  <si>
    <t>María Ubeda Guzmán</t>
  </si>
  <si>
    <t>10.265.051-4</t>
  </si>
  <si>
    <t>Retiro anticipado de 70 sillas universitarias utilizadas para toma de examen en Fiscalía Nacional.</t>
  </si>
  <si>
    <t xml:space="preserve">FN/MP N°2031        </t>
  </si>
  <si>
    <t>Compra de 5 licencias Microsoft SQL SERVER STANDARD 2012</t>
  </si>
  <si>
    <t>IGESTEC Comercializadora Ltda.</t>
  </si>
  <si>
    <t>76.241.351-5</t>
  </si>
  <si>
    <t>FN/MP N°2030</t>
  </si>
  <si>
    <t xml:space="preserve">Arriendo de 20 teléfonos marca Alcatel Lucent modelo IP Touch 4018 y arriendo de 1 licencia del software Motor OmniPCX Enterprise. </t>
  </si>
  <si>
    <t>Pasaje aéreo nacional Sr. Jorge Abbott Charme con destino a la Ciudad de Temuco, día 26 de noviembre de 2015, vía SKY. Por Reuniones con Directivos de la Región.</t>
  </si>
  <si>
    <t>Pasaje aéreo nacional Sr. Jorge Abbott Charme con destino a la Ciudad de Santiago, día 26 de noviembre de 2015, vía LAN. Por Reuniones con Directivos de la Región.</t>
  </si>
  <si>
    <t xml:space="preserve">Pasaje aéreo nacional Sra. Claudia Milla con destino a la Ciudad de La Serena. Día 03 de noviembre de 2015. Por asistencia a la Corte de Apelaciones acompañando a Fiscal Nacional. </t>
  </si>
  <si>
    <t>Pasaje aéreo nacional Sr. Christian Fuenzalida Tapia con destino a la Ciudad de Temuco, día 26 de noviembre de 2015, vía SKY. Por Reuniones con Directivos de la Región, acompaña a DEN.</t>
  </si>
  <si>
    <t xml:space="preserve">Pasaje aéreo nacional Sr. Christian Fuenzalida Tapia con destino a la Ciudad de Santiago, día 26 de noviembre de 2015, vía LAN. Por Reuniones con Directivos de la Región, acompaña a DEN. </t>
  </si>
  <si>
    <t>Pasaje aéreo nacional Sr. Sergio Quintana con destino a la ciudad de La Serena, día 03 de diciembre de 2015. Acompaña a Sr. Fiscal Nacional a la Corte de Apelaciones de La Serena.</t>
  </si>
  <si>
    <t>FN/MP N°2026</t>
  </si>
  <si>
    <t>Relatoría curso de Derechos Humanos "Protección de la Víctima en el Derecho Internacional de los Derechos Humanos y su recepción en el Derecho Interno".</t>
  </si>
  <si>
    <t>Liliana Galdámez Zelada</t>
  </si>
  <si>
    <t>10.398.733-4</t>
  </si>
  <si>
    <t xml:space="preserve">Taller de Actualización y mejoramiento de destrezas táctiles para la enseñanza efectiva en la capacitación de adultos. </t>
  </si>
  <si>
    <t>Equilibrio Laboral Consultores Ltda.</t>
  </si>
  <si>
    <t>76.124.796-4</t>
  </si>
  <si>
    <t xml:space="preserve">Pasaje aéreo nacional Sr. Danilo Bastías, con destino a la ciudad de Temuco, día 26 de noviembre de 2015, vía SKY. Acompaña a DEN, en reuniones Directivos de la Región. </t>
  </si>
  <si>
    <t xml:space="preserve">Pasaje aéreo nacional Sr. Danilo Bastías, con destino a la ciudad de Santiago, día 26 de noviembre de 2015, vía LAN. Acompaña a DEN, en reuniones Directivos de la Región. </t>
  </si>
  <si>
    <t xml:space="preserve">Servicio de Desayuno, día 03 de diciembre de 2015. Entre Fiscal Nacional y funcionarias, por conmemoración de día de la secretaria. </t>
  </si>
  <si>
    <t>FN/MP N°2109</t>
  </si>
  <si>
    <t>Servicio de desinstalación, retiro, suministro e instalación de 200 lámparas fluorescentes con 3 tubos de 18 watts más mantención de 13 tableros eléctricos.</t>
  </si>
  <si>
    <t>AJS Construcciones y Mantenciones Limitada</t>
  </si>
  <si>
    <t>76.544.125-0</t>
  </si>
  <si>
    <t xml:space="preserve">Arriendo de Servicios Hoteleros. Salón C jornada PM día 14 de diciembre y Salón C jornada completa día 15 de diciembre. 75 servicios de coffee break alternativa N° 3 cotización. </t>
  </si>
  <si>
    <t>Arriendo de Tarima para traspaso de mando día 01 de diciembre de 2015.</t>
  </si>
  <si>
    <t>Eventos Sonido Familiar Ltda.</t>
  </si>
  <si>
    <t>76.387.763-9</t>
  </si>
  <si>
    <t>FN/MP N°2107</t>
  </si>
  <si>
    <r>
      <t xml:space="preserve">Contratación de </t>
    </r>
    <r>
      <rPr>
        <b/>
        <sz val="9"/>
        <rFont val="Trebuchet MS"/>
        <family val="2"/>
      </rPr>
      <t>póliza de seguros de incendio y adicionales</t>
    </r>
    <r>
      <rPr>
        <sz val="9"/>
        <rFont val="Trebuchet MS"/>
        <family val="2"/>
      </rPr>
      <t>, para inmuebles del Ministerio Público. (U.F. 3,111,53 Impuestos incluidos). Cobertura desde las 12:00 horas del día 30 de noviembre de 2015 y hasta las 12:00 horas del día 30 de noviembre de 2016.</t>
    </r>
  </si>
  <si>
    <t>ACE Seguros S.A.</t>
  </si>
  <si>
    <t>99.225.000-3</t>
  </si>
  <si>
    <r>
      <t xml:space="preserve">Contratación de póliza de </t>
    </r>
    <r>
      <rPr>
        <b/>
        <sz val="9"/>
        <rFont val="Trebuchet MS"/>
        <family val="2"/>
      </rPr>
      <t>seguros para vehículos motorizados</t>
    </r>
    <r>
      <rPr>
        <sz val="9"/>
        <rFont val="Trebuchet MS"/>
        <family val="2"/>
      </rPr>
      <t xml:space="preserve"> del Ministerio Público. (U.F. 606,97 IVA incluido). Cobertura desde las 12:00 horas del día 30 de noviembre de 2015 y hasta las 12:00 horas del día 30 de noviembre de 2016.</t>
    </r>
  </si>
  <si>
    <t>BCI Seguros Generales S.A.</t>
  </si>
  <si>
    <t>99.147.000-K</t>
  </si>
  <si>
    <t>Renovación anual de Licencia Adobe Creative Cloud para el uso de ULDDECO.</t>
  </si>
  <si>
    <t xml:space="preserve">Crecic S.A. </t>
  </si>
  <si>
    <t>87.019.000-K</t>
  </si>
  <si>
    <t xml:space="preserve">Compra de 131 toallas de papel jumbo 1 hoja blanca de 2 rollos de 300 mts. cada una, para stock. </t>
  </si>
  <si>
    <t>FN/MP N°2144</t>
  </si>
  <si>
    <r>
      <t xml:space="preserve">Contratación de póliza de </t>
    </r>
    <r>
      <rPr>
        <b/>
        <sz val="9"/>
        <rFont val="Trebuchet MS"/>
        <family val="2"/>
      </rPr>
      <t>Seguros de Contenido, que incluye Mobiliario y Cableado y Equipamiento Electrónico</t>
    </r>
    <r>
      <rPr>
        <sz val="9"/>
        <rFont val="Trebuchet MS"/>
        <family val="2"/>
      </rPr>
      <t>, para bienes del Ministerio Público. (U.F. 370,41 IVA incluido). Cobertura desde las 12:00 horas del día 30 de noviembre de 2015 y hasta las 12:00 horas del día 30 de noviembre de 2016.</t>
    </r>
  </si>
  <si>
    <t>FN/MP N°2183</t>
  </si>
  <si>
    <t>Arriendo de 1 micrófono cuello de ganso con parlante individual para Presidente + 22 para delegados, parta Consejo Ordinario General de Fiscales del día 02 de diciembre de 2015.</t>
  </si>
  <si>
    <t>Servicios Técnicos Audiovisuales Limitada (STA LTDA.)</t>
  </si>
  <si>
    <t>78.190.300-0</t>
  </si>
  <si>
    <t>Contratación de 220 servicios de coffee break para saludo de bienvenida de Fiscal Nacional con Funcionarios de la Institución. Día 02 de diciembre de 2015.</t>
  </si>
  <si>
    <t>Tobar y Bachler Ltda.</t>
  </si>
  <si>
    <t>78.433.850-9</t>
  </si>
  <si>
    <t>Compra de 1600 tarjetas Institucionales de Navidad para distribución de cargos directivos.</t>
  </si>
  <si>
    <t>Ediciones Infantiles Ltda. (Fundación Niño y Cáncer)</t>
  </si>
  <si>
    <t>77.446.620-7</t>
  </si>
  <si>
    <t>400 Tarjetas Institucionales de Navidad para distribución de Fiscal Nacional y DEN.</t>
  </si>
  <si>
    <t>Providencia S.A. (Fundación Hogar de Cristo)</t>
  </si>
  <si>
    <t>50 Servicios de Coffee break am. y 50 Servicios de Coffee Break pm. para jornadas de División de Estudios. Días 03 y 04 de diciembre.</t>
  </si>
  <si>
    <t xml:space="preserve">Varias facturas </t>
  </si>
  <si>
    <t>14754396-395-394-393-392-391-390-389-388-387-386-385 Y 378.</t>
  </si>
  <si>
    <t>Gasto en electricidad para la Fiscalía Nacional, correspondiente a las dependencias de General Mackenna 1369, Pisos 2, 3 y 4, Santiago, para el período comprendido entre el 18 de Noviembre AL 21 de Diciembre de 2015.</t>
  </si>
  <si>
    <t>Chilectra S.A.</t>
  </si>
  <si>
    <t>14599704-688-689-690-691-917-692-693-694-695-702 Y 703.</t>
  </si>
  <si>
    <t>Gasto en electricidad para la Fiscalía Nacional, correspondiente a las dependencias Agustinas 1.070, Piso 5, Santiago, para el período comprendido entre el 19 de Octubre al 16 de Noviembre de 2015.</t>
  </si>
  <si>
    <t>1931621-1619-1617-1615-1613-1611-1609-1608-1606-1604-1603-1600 Y 1932293.</t>
  </si>
  <si>
    <t>Gasto en agua potable y alcantarillado para la Fiscalía Nacional, correspondiente a las dependencias de General Mackenna 1369, Pisos 2, 3 y 4, Santiago, para el período comprendido entre el  23 de Octubre al 23 de Noviembre de 2015.</t>
  </si>
  <si>
    <t>Aguas Andinas S.A.</t>
  </si>
  <si>
    <t xml:space="preserve">Facturas </t>
  </si>
  <si>
    <t>36668784-36668801</t>
  </si>
  <si>
    <t>Servicio telefónico correspondiente a tráfico de larga distancia nacional, internacional, líneas de respaldo y líneas RDSI para la Fiscalía Nacional, instaladas en General Mackenna 1369, para el período de Noviembre de 2015.</t>
  </si>
  <si>
    <t>FN/MP N°1945</t>
  </si>
  <si>
    <t>-</t>
  </si>
  <si>
    <t>Autoriza contratación directa del arquitecto Luis Corvalán Véliz para la extensión del contrato de supervisión de arquitectura en obra del proyecto de construcción del Edificio Institucional de la Fiscalía Nacional del Ministerio Público, por un plazo de 8 meses.</t>
  </si>
  <si>
    <t>Luis Corvalán Véliz</t>
  </si>
  <si>
    <t>6.557.675-9</t>
  </si>
  <si>
    <t>FN/MP N°1950</t>
  </si>
  <si>
    <t>Adjudica licitación Pública para la adquisición centralizada de sistemas de videoconferencia para Unidades Regionales de Atención a las Víctimas y Testigos del Ministerio Público, año 2015.</t>
  </si>
  <si>
    <t>Vigatec S.A.</t>
  </si>
  <si>
    <t>96.587.380-5</t>
  </si>
  <si>
    <t>FN/MP N°2001</t>
  </si>
  <si>
    <t>Pago</t>
  </si>
  <si>
    <t>Autoriza pago correspondiente a la inscripción de 2 participantes del Ministerio Público de Chile en el Programa de Verano Regional Latinoamericano de la Academia Internacional Anticorrupción (International Anti - Corruption Academy - IACA).</t>
  </si>
  <si>
    <t>Academia Internacional Anticorrupción (International Anti - Corruption Academy - IACA)</t>
  </si>
  <si>
    <t>Sin RUT</t>
  </si>
  <si>
    <t>FN/MP N°2046</t>
  </si>
  <si>
    <t>Autoriza pago correspondiente al aumento en 23 páginas del servicio de Edición, Diagramación e Impresión de Memorias Institucionales de Atención a Usuarios, del periodo 2007 - 2015.</t>
  </si>
  <si>
    <t>Impresora Valus Limitada</t>
  </si>
  <si>
    <t>96.512.580-9</t>
  </si>
  <si>
    <t>FN/MP N°2049</t>
  </si>
  <si>
    <t>Adjudica licitación Pública para la contratación de una consultoría para la evaluación del servicio de call center del Ministerio Público.</t>
  </si>
  <si>
    <t>Marketing Relacional UPCOM Limitada</t>
  </si>
  <si>
    <t>76.019.459-K</t>
  </si>
  <si>
    <t>FN/MP N°2110</t>
  </si>
  <si>
    <t>Autoriza contratación directa para la renovación del contrato de "Provisión de Plataforma de Firma Electrónica Avanzada", desde el 1° de febrero de 2016 y hasta el 31 de julio de 2016.</t>
  </si>
  <si>
    <t>E-Sign S.A.</t>
  </si>
  <si>
    <t>99.551.740-K</t>
  </si>
  <si>
    <t>FN/MP N°2121</t>
  </si>
  <si>
    <t>Autoriza contratación directa para la extensión de los servicios asociados a la Plataforma Tecnológica Usuaria del Ministerio Público en lo referido a su componente 1, desde el 10 de abril de 2015 hasta el 31 de diciembre de 2015.</t>
  </si>
  <si>
    <t>ESPEX Ingeniería Limitada</t>
  </si>
  <si>
    <t>77.683.370-3</t>
  </si>
  <si>
    <t>UF 50.064,40</t>
  </si>
  <si>
    <t>FN/MP N°2124</t>
  </si>
  <si>
    <t>Autoriza contratación directa para la renovación del contrato que otorga el derecho de uso en calidad de préstamo, de un total de 11 licencias del software Analyst's Notebook, 11 licencias del software iBase y 11 licencias del doftware iBridge, todos programas de la suite "i2", y el soporte, capacitación y apoyo a la gestión de los profesionales que los operan, con usuarios en todas las Fiscalías Regionales del País y la Fiscalía Nacional.</t>
  </si>
  <si>
    <t>The Pegasus Group Company S.A.</t>
  </si>
  <si>
    <t>76.773.280-5</t>
  </si>
  <si>
    <t>17 Fiscalía Nacional</t>
  </si>
  <si>
    <t>Compra de 100 paquetes de 10 bolsas de basura virutex 80 x 120, 50 notas adhesivas 3m cubo 5 colores 76 x 76 mm, 200 nota adhesivas 3m banderitas tape flags, 30 batería duracell 9 v, 50 caja corchetes 26/6 5000 unidades, 60 marcadores pizarra azul, 60 marcadores pizarra negro, 60 marcadores pizarra rojo, 60 destacadores amarillos, 50 cajas de repuestos magic clips. 30 unidades de limpiavidrio gatillo glassex. e insumos para atención de reuniones. Para stock.</t>
  </si>
  <si>
    <t>Compra de 100 cuadernos universitarios, 2 perforadoras grandes, 60 destacadores naranja, 100 desinfectante ambiental Lysoform,e insumos para atención de reuniones. Para stock.</t>
  </si>
  <si>
    <t>36 Lustra muebles crema, e insumos para atención de reuniones.</t>
  </si>
  <si>
    <t>Compra de 150 jugo individual 200 cc de durazno, 100 jugo individual 200 cc  de piña, 100 jugo individual 200 cc de naranja, 100 leche 200 cc frutilla, 100 leche 200 cc de chocolate, 18 bolsas de grugele 430 gr., 50 botellas de agua mineral con gas de 500 cc, 50 botellas de agua mineral sin gas de 500 cc, 496 unidades de barras de cereal.en el contexto de actividades enmarcadas en programa de prevención de consumo de alcohl y drogas.</t>
  </si>
  <si>
    <t>Compra de 8 Bolsos porta Laptop 3 - Way 487 de Color Negro para el uso de Auxiliares de la Fiscalía Nacional.</t>
  </si>
  <si>
    <t>18 Arica y Parinacota</t>
  </si>
  <si>
    <t>Adquisición materiales de oficina para RRHH</t>
  </si>
  <si>
    <t>Librería Yanulaque Cia Ltda</t>
  </si>
  <si>
    <t>81056900-k</t>
  </si>
  <si>
    <t>Combustible vehiculos institucionales y arrendados</t>
  </si>
  <si>
    <t xml:space="preserve">COPEC CHILE </t>
  </si>
  <si>
    <t>Adquisición de Resmas de Papel tamaño carta y oficio</t>
  </si>
  <si>
    <t>ADELCO S.A</t>
  </si>
  <si>
    <t>84348700-9</t>
  </si>
  <si>
    <t>Se adquiere equipos celulares para la Unidad de Victimas y Testigos</t>
  </si>
  <si>
    <t>DIN S.A</t>
  </si>
  <si>
    <t>82982300-4</t>
  </si>
  <si>
    <t>Se adquiere tarjetas de navidad para la autoridad regional</t>
  </si>
  <si>
    <t>Providencia S.A</t>
  </si>
  <si>
    <t>96665690-5</t>
  </si>
  <si>
    <t xml:space="preserve">Se adquiere carpetas colgantes intitucionales </t>
  </si>
  <si>
    <t>Talleres Graficos Smirnows S.A</t>
  </si>
  <si>
    <t>93002000-1</t>
  </si>
  <si>
    <t>Se adquiere Laptop para UGI</t>
  </si>
  <si>
    <t>Jean Menager Org. Internacional Ltda</t>
  </si>
  <si>
    <t>79778630-6</t>
  </si>
  <si>
    <t>Se adquiere Scanner y Disco Duro para UGI</t>
  </si>
  <si>
    <t>Se adquiere lector codigo de barra para UGI</t>
  </si>
  <si>
    <t>Roland Vorwerk y Cia Ltda</t>
  </si>
  <si>
    <t>71178530-k</t>
  </si>
  <si>
    <t>Se adq. a Latam Airlines Group, compra de pasajes aereos para GFC, con motivo de Seminario Internacional</t>
  </si>
  <si>
    <t>Latam Airlines Group</t>
  </si>
  <si>
    <t>89862200-4</t>
  </si>
  <si>
    <t xml:space="preserve">Se adjudica evaluacion pericial psicologica </t>
  </si>
  <si>
    <t>Felipe De Sarratea Serrano</t>
  </si>
  <si>
    <t>13995014-3</t>
  </si>
  <si>
    <t xml:space="preserve">Se adq. a Latam Airlines Group, compra de pasajes aereos para JLO, con motivo reuniones FN </t>
  </si>
  <si>
    <t>89862200-2</t>
  </si>
  <si>
    <t>Servicio de mantencion de aire acondicionado</t>
  </si>
  <si>
    <t>Caludio Garrido Olivari</t>
  </si>
  <si>
    <t>15915695-6</t>
  </si>
  <si>
    <t xml:space="preserve">Se adjudica el arriendo de salon y coffe break </t>
  </si>
  <si>
    <t>Comercial Successo Ltda</t>
  </si>
  <si>
    <t>79605490-5</t>
  </si>
  <si>
    <t>Se adq. a Latam Airlines Group, compra de pasajes aereos para JLO con motivo de ceremonia FN</t>
  </si>
  <si>
    <t>Se adq. a Latam Airlines Group, compra de pasajes aereos para CNS con motivo de ceremonia FN</t>
  </si>
  <si>
    <t>Se adq. a Latam Airlines Group, compra de pasajes aereos para MSA con motivo de asistencia juicio oral</t>
  </si>
  <si>
    <t>Se adq. a Latam Airlines Group, cambio de fecha de retorno JLO</t>
  </si>
  <si>
    <t>Se adq. a Latam Airlines Group, compra de pasajes aereos para FCV con motivo de Jornada de Levantamiento Procesos</t>
  </si>
  <si>
    <t>Se adq. a Latam Airlines Group, compra de pasajes aereos para CNS con motivo de Jornada de Levantamiento Procesos</t>
  </si>
  <si>
    <t>FN/MP N° 1869</t>
  </si>
  <si>
    <t>Adquisición de pasaje aéreo para comisión de servicio de funcionario XIV Región</t>
  </si>
  <si>
    <t>Consumo de Agua  de la Fiscalía Regional de los Rios</t>
  </si>
  <si>
    <t>AGUAS DECIMAS</t>
  </si>
  <si>
    <t>96.703.230-1</t>
  </si>
  <si>
    <t>Servicio de renovación de Diario Austral en la Fiscalia R</t>
  </si>
  <si>
    <t>SOCIEDAD PERIODISTICA ARAUCANIA LTDA.</t>
  </si>
  <si>
    <t>Adquisición de materiales de aseo para la Fiscalia Regional de los Rios</t>
  </si>
  <si>
    <t>PROVEEDORES INTEGRALES PRISA S,A,</t>
  </si>
  <si>
    <t>FN/MP Nº 748/12</t>
  </si>
  <si>
    <t>Adquisición de papel interfoliada para la Fiscalia Regional de los Rios.</t>
  </si>
  <si>
    <t>COMERCIAL MUÑOZ Y COMPAÑÍA LTDA.</t>
  </si>
  <si>
    <t>78.906.980-8</t>
  </si>
  <si>
    <t>Servicio de taller sobre el manejo de estrés a realizarce el 26.11.2015 por Prorama de drogas 2015</t>
  </si>
  <si>
    <t>RODRIGO HORACIO REYES PAYERA</t>
  </si>
  <si>
    <t>9.876.730-4</t>
  </si>
  <si>
    <t>Adquisición de insumos varios para la Fiscalia Regional de los Rios.</t>
  </si>
  <si>
    <t>DISREVAL LTDA.</t>
  </si>
  <si>
    <t>79.542.000-2</t>
  </si>
  <si>
    <t>Consumo de Agua  de la Fiscalía Local de Valdivia</t>
  </si>
  <si>
    <t>Insumos varios de alimentación para capacitacion en la Fiscalia Regional de los Rios</t>
  </si>
  <si>
    <t>EDUARDO ANTONIO SALDIAS ANDAHUR</t>
  </si>
  <si>
    <t>10.850.047-6</t>
  </si>
  <si>
    <t>Servicio de arriendo de salón y coffe por capacitación juridica del Ministerio Publico</t>
  </si>
  <si>
    <t>TURISMO DEL SUR S.A.</t>
  </si>
  <si>
    <t>96.631.880-5</t>
  </si>
  <si>
    <t>3899103,3899104,3899105</t>
  </si>
  <si>
    <t>Consumo de electricidad de la Fiscalía Local de Panguipulli</t>
  </si>
  <si>
    <t>SOCIEDAD AUSTRAL DE ELECTRICIDAD</t>
  </si>
  <si>
    <t>Consumo de electricidad de la Fiscalía Local de Rio Bueno y Paillaco</t>
  </si>
  <si>
    <t>FN/MP N° 1970</t>
  </si>
  <si>
    <t>Servicio de instalación de circuito de calefacción central incluye caldera</t>
  </si>
  <si>
    <t>Consumo de electricidad de la Fiscalía Local de La Union</t>
  </si>
  <si>
    <t>Cambio de pasajes para el Fiscal Regional de la Fiscalia Regional de los Rios</t>
  </si>
  <si>
    <t>Consumo de electricidad de la Fiscalía Local de Valdivia</t>
  </si>
  <si>
    <t>Adquisición de archivadores para programa de capacitacion año 2015 de la Fiscalia XIV Region</t>
  </si>
  <si>
    <t>JAIME VILLARROEL BELTRAN</t>
  </si>
  <si>
    <t>9.015.462-1</t>
  </si>
  <si>
    <t>Consumo de gas de la Fiscalia  Local de Paillaco</t>
  </si>
  <si>
    <t>Adquisión de televisores Led 32" para el Fiscal Regional de los Rios</t>
  </si>
  <si>
    <t>DIST. INDUSTRIAS NACIONALES</t>
  </si>
  <si>
    <t xml:space="preserve">Adquisición de gasolina de 95 para vehiculos de la Fiscalia Regional </t>
  </si>
  <si>
    <t>COMPAÑÍA DE PETROLEOS DE CHILE COPEC S.A</t>
  </si>
  <si>
    <t>Servicio de peritajes para causa de la Fiscalia Local de Los Lagos de la Fiscalia XIV Region</t>
  </si>
  <si>
    <t>ELIANA MACARENA FERRADA  HERNANDEZ</t>
  </si>
  <si>
    <t>12.854.672-3</t>
  </si>
  <si>
    <t>Servicio de peritaje psicologico de veracidad de victima de la Fiscalia Local  Los Lagos</t>
  </si>
  <si>
    <t>VERONICA CECILIA BERNALES CANDIA</t>
  </si>
  <si>
    <t>10.635.710-2</t>
  </si>
  <si>
    <t>FN/MP N° 2087</t>
  </si>
  <si>
    <t>Servicio mensual de almacenamiento de container para seguridad de especies de la Fiscalia Local de Valdivia</t>
  </si>
  <si>
    <t>SAAM S.A.</t>
  </si>
  <si>
    <t>92.048.000-4</t>
  </si>
  <si>
    <t>Adquisición de presentador inalambrico para la Fiscalia Regional de los Rios</t>
  </si>
  <si>
    <t>INMOBILIARIA Y COM. ROSALES O LOBOS LTDA.</t>
  </si>
  <si>
    <t>78.260.870-3</t>
  </si>
  <si>
    <t>FN/MP N° 1715</t>
  </si>
  <si>
    <t>Servicio de peritaje psicologico de veracidad de victima de la Fiscalia Local San José</t>
  </si>
  <si>
    <t>CATALINA CORVALAN CORVALAN</t>
  </si>
  <si>
    <t>13.457.808-4</t>
  </si>
  <si>
    <t>Servicio de revisión y diagnostico para camara de la Fiscalia Regional de los Rios</t>
  </si>
  <si>
    <t>RODOLFO QUIÑONES TRONCOSO</t>
  </si>
  <si>
    <t>15.868.495-0</t>
  </si>
  <si>
    <t>Adquisión de mueble para baño del Fiscal Regional de la Regional de los Rios</t>
  </si>
  <si>
    <t>19 Los Ríos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</si>
</sst>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dd/mm/yy;@"/>
    <numFmt numFmtId="165" formatCode="dd\-mm\-yy;@"/>
    <numFmt numFmtId="166" formatCode="[$$-340A]\ #,##0"/>
    <numFmt numFmtId="167" formatCode="[$$-340A]\ #,##0;\-[$$-340A]\ #,##0"/>
    <numFmt numFmtId="168" formatCode="&quot;$&quot;\ #,##0"/>
    <numFmt numFmtId="169" formatCode="dd/mm/yy"/>
    <numFmt numFmtId="170" formatCode="_-* #,##0.00\ &quot;€&quot;_-;\-* #,##0.00\ &quot;€&quot;_-;_-* &quot;-&quot;??\ &quot;€&quot;_-;_-@_-"/>
    <numFmt numFmtId="171" formatCode="_-[$€]\ * #,##0.00_-;\-[$€]\ * #,##0.00_-;_-[$€]\ * &quot;-&quot;??_-;_-@_-"/>
  </numFmts>
  <fonts count="15" x14ac:knownFonts="1">
    <font>
      <sz val="10"/>
      <name val="Arial"/>
    </font>
    <font>
      <sz val="11"/>
      <color theme="1"/>
      <name val="Calibri"/>
      <family val="2"/>
      <scheme val="minor"/>
    </font>
    <font>
      <sz val="11"/>
      <color theme="1"/>
      <name val="Calibri"/>
      <family val="2"/>
      <scheme val="minor"/>
    </font>
    <font>
      <b/>
      <sz val="8"/>
      <name val="Trebuchet MS"/>
      <family val="2"/>
    </font>
    <font>
      <sz val="8"/>
      <name val="Trebuchet MS"/>
      <family val="2"/>
    </font>
    <font>
      <sz val="8"/>
      <name val="Arial"/>
      <family val="2"/>
    </font>
    <font>
      <b/>
      <sz val="10"/>
      <name val="Trebuchet MS"/>
      <family val="2"/>
    </font>
    <font>
      <sz val="10"/>
      <name val="Trebuchet MS"/>
      <family val="2"/>
    </font>
    <font>
      <sz val="8"/>
      <color indexed="30"/>
      <name val="Trebuchet MS"/>
      <family val="2"/>
    </font>
    <font>
      <b/>
      <sz val="12"/>
      <name val="Trebuchet MS"/>
      <family val="2"/>
    </font>
    <font>
      <sz val="10"/>
      <name val="Arial"/>
      <family val="2"/>
    </font>
    <font>
      <sz val="10"/>
      <name val="Arial"/>
      <family val="2"/>
    </font>
    <font>
      <sz val="11"/>
      <name val="Arial"/>
      <family val="2"/>
    </font>
    <font>
      <sz val="9"/>
      <name val="Trebuchet MS"/>
      <family val="2"/>
    </font>
    <font>
      <b/>
      <sz val="9"/>
      <name val="Trebuchet MS"/>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1">
    <xf numFmtId="0" fontId="0" fillId="0" borderId="0"/>
    <xf numFmtId="0" fontId="10" fillId="0" borderId="0"/>
    <xf numFmtId="168" fontId="10" fillId="0" borderId="0" applyFont="0" applyFill="0" applyBorder="0" applyAlignment="0" applyProtection="0"/>
    <xf numFmtId="0" fontId="10" fillId="0" borderId="0"/>
    <xf numFmtId="169" fontId="11" fillId="0" borderId="0" applyFont="0" applyFill="0" applyBorder="0" applyAlignment="0" applyProtection="0"/>
    <xf numFmtId="43" fontId="2" fillId="0" borderId="0" applyFont="0" applyFill="0" applyBorder="0" applyAlignment="0" applyProtection="0"/>
    <xf numFmtId="0" fontId="2" fillId="0" borderId="0"/>
    <xf numFmtId="170" fontId="11" fillId="0" borderId="0" applyFont="0" applyFill="0" applyBorder="0" applyAlignment="0" applyProtection="0"/>
    <xf numFmtId="171"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70" fontId="10" fillId="0" borderId="0" applyFont="0" applyFill="0" applyBorder="0" applyAlignment="0" applyProtection="0"/>
    <xf numFmtId="170" fontId="10" fillId="0" borderId="0" applyFont="0" applyFill="0" applyBorder="0" applyAlignment="0" applyProtection="0"/>
    <xf numFmtId="0" fontId="1" fillId="0" borderId="0"/>
    <xf numFmtId="0" fontId="10" fillId="0" borderId="0"/>
    <xf numFmtId="170" fontId="10" fillId="0" borderId="0" applyFont="0" applyFill="0" applyBorder="0" applyAlignment="0" applyProtection="0"/>
    <xf numFmtId="0" fontId="1" fillId="0" borderId="0"/>
    <xf numFmtId="0" fontId="1" fillId="0" borderId="0"/>
  </cellStyleXfs>
  <cellXfs count="35">
    <xf numFmtId="0" fontId="0" fillId="0" borderId="0" xfId="0"/>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0" borderId="1" xfId="0" applyFont="1" applyBorder="1" applyAlignment="1">
      <alignment horizontal="center" vertical="top" wrapText="1"/>
    </xf>
    <xf numFmtId="165" fontId="3" fillId="0" borderId="2" xfId="0" applyNumberFormat="1" applyFont="1" applyBorder="1" applyAlignment="1">
      <alignment horizontal="center" vertical="top" wrapText="1"/>
    </xf>
    <xf numFmtId="0" fontId="4" fillId="0" borderId="0" xfId="0" applyFont="1"/>
    <xf numFmtId="0" fontId="3" fillId="0" borderId="0" xfId="0" applyFont="1" applyBorder="1" applyAlignment="1">
      <alignment horizontal="center"/>
    </xf>
    <xf numFmtId="0" fontId="3" fillId="0" borderId="0" xfId="0" applyFont="1" applyBorder="1" applyAlignment="1">
      <alignment horizontal="left"/>
    </xf>
    <xf numFmtId="0" fontId="4" fillId="0" borderId="0" xfId="0" applyFont="1" applyAlignment="1">
      <alignment horizontal="left"/>
    </xf>
    <xf numFmtId="0" fontId="3" fillId="0" borderId="1" xfId="0" applyFont="1" applyBorder="1" applyAlignment="1">
      <alignment horizontal="left" vertical="top" wrapText="1"/>
    </xf>
    <xf numFmtId="2" fontId="3" fillId="0" borderId="0" xfId="0" applyNumberFormat="1" applyFont="1" applyBorder="1" applyAlignment="1">
      <alignment horizontal="left" vertical="top" wrapText="1"/>
    </xf>
    <xf numFmtId="2" fontId="4" fillId="0" borderId="0" xfId="0" applyNumberFormat="1" applyFont="1" applyAlignment="1">
      <alignment horizontal="left" vertical="top" wrapText="1"/>
    </xf>
    <xf numFmtId="2" fontId="6" fillId="0" borderId="2" xfId="0" applyNumberFormat="1" applyFont="1" applyBorder="1" applyAlignment="1">
      <alignment horizontal="left" vertical="top" wrapText="1"/>
    </xf>
    <xf numFmtId="0" fontId="4" fillId="0" borderId="0" xfId="0" applyFont="1" applyAlignment="1"/>
    <xf numFmtId="0" fontId="3" fillId="2" borderId="2" xfId="0" applyFont="1" applyFill="1" applyBorder="1" applyAlignment="1">
      <alignment vertical="top" wrapText="1"/>
    </xf>
    <xf numFmtId="0" fontId="3" fillId="2" borderId="1" xfId="0" applyFont="1" applyFill="1" applyBorder="1" applyAlignment="1">
      <alignment horizontal="left" vertical="top" wrapText="1"/>
    </xf>
    <xf numFmtId="0" fontId="4" fillId="0" borderId="0" xfId="0" applyFont="1" applyAlignment="1">
      <alignment horizontal="center"/>
    </xf>
    <xf numFmtId="167" fontId="4" fillId="0" borderId="4" xfId="0" applyNumberFormat="1" applyFont="1" applyBorder="1" applyAlignment="1"/>
    <xf numFmtId="167" fontId="4" fillId="0" borderId="0" xfId="0" applyNumberFormat="1" applyFont="1" applyAlignment="1"/>
    <xf numFmtId="167" fontId="3" fillId="0" borderId="5" xfId="0" applyNumberFormat="1" applyFont="1" applyBorder="1" applyAlignment="1">
      <alignment vertical="top" wrapText="1"/>
    </xf>
    <xf numFmtId="164" fontId="4" fillId="0" borderId="0" xfId="0" applyNumberFormat="1" applyFont="1" applyAlignment="1">
      <alignment horizontal="center"/>
    </xf>
    <xf numFmtId="164" fontId="3" fillId="0" borderId="1" xfId="0" applyNumberFormat="1" applyFont="1" applyBorder="1" applyAlignment="1">
      <alignment horizontal="center" vertical="top" wrapText="1"/>
    </xf>
    <xf numFmtId="0" fontId="7" fillId="0" borderId="6" xfId="0" applyFont="1" applyFill="1" applyBorder="1" applyAlignment="1">
      <alignment horizontal="justify" vertical="top" wrapText="1"/>
    </xf>
    <xf numFmtId="0" fontId="7" fillId="0" borderId="3" xfId="0" applyFont="1" applyFill="1" applyBorder="1" applyAlignment="1">
      <alignment horizontal="justify" vertical="top" wrapText="1"/>
    </xf>
    <xf numFmtId="14" fontId="7" fillId="0" borderId="3" xfId="0" applyNumberFormat="1" applyFont="1" applyFill="1" applyBorder="1" applyAlignment="1">
      <alignment horizontal="center" vertical="top" wrapText="1"/>
    </xf>
    <xf numFmtId="0" fontId="7" fillId="0" borderId="6" xfId="0" applyFont="1" applyBorder="1" applyAlignment="1">
      <alignment horizontal="justify" vertical="top" wrapText="1"/>
    </xf>
    <xf numFmtId="1" fontId="7" fillId="0" borderId="3" xfId="0" applyNumberFormat="1" applyFont="1" applyBorder="1" applyAlignment="1">
      <alignment horizontal="right" vertical="top" indent="1"/>
    </xf>
    <xf numFmtId="14" fontId="7" fillId="0" borderId="3" xfId="0" applyNumberFormat="1" applyFont="1" applyBorder="1" applyAlignment="1">
      <alignment horizontal="center" vertical="top"/>
    </xf>
    <xf numFmtId="0" fontId="7" fillId="0" borderId="3" xfId="0" applyFont="1" applyBorder="1" applyAlignment="1">
      <alignment horizontal="justify" vertical="top" wrapText="1"/>
    </xf>
    <xf numFmtId="0" fontId="7" fillId="0" borderId="7" xfId="0" applyFont="1" applyBorder="1" applyAlignment="1">
      <alignment horizontal="justify" vertical="top"/>
    </xf>
    <xf numFmtId="0" fontId="7" fillId="0" borderId="3" xfId="0" applyFont="1" applyBorder="1" applyAlignment="1">
      <alignment horizontal="right" vertical="top" indent="1"/>
    </xf>
    <xf numFmtId="166" fontId="7" fillId="0" borderId="3" xfId="0" applyNumberFormat="1" applyFont="1" applyBorder="1" applyAlignment="1">
      <alignment horizontal="right" vertical="top" wrapText="1" indent="1"/>
    </xf>
    <xf numFmtId="0" fontId="8" fillId="0" borderId="0" xfId="0" applyFont="1" applyBorder="1" applyAlignment="1">
      <alignment horizontal="center" vertical="top" wrapText="1"/>
    </xf>
    <xf numFmtId="0" fontId="7" fillId="0" borderId="0" xfId="0" applyFont="1" applyFill="1" applyBorder="1" applyAlignment="1">
      <alignment horizontal="justify" vertical="top" wrapText="1"/>
    </xf>
    <xf numFmtId="0" fontId="9" fillId="0" borderId="4" xfId="0" applyFont="1" applyBorder="1" applyAlignment="1">
      <alignment horizontal="center"/>
    </xf>
  </cellXfs>
  <cellStyles count="21">
    <cellStyle name="Euro" xfId="8"/>
    <cellStyle name="Millares 2" xfId="5"/>
    <cellStyle name="Moneda 2" xfId="2"/>
    <cellStyle name="Moneda 2 2" xfId="15"/>
    <cellStyle name="Moneda 3" xfId="4"/>
    <cellStyle name="Moneda 3 2" xfId="18"/>
    <cellStyle name="Moneda 4" xfId="7"/>
    <cellStyle name="Moneda 5" xfId="14"/>
    <cellStyle name="Normal" xfId="0" builtinId="0"/>
    <cellStyle name="Normal 2" xfId="1"/>
    <cellStyle name="Normal 2 2" xfId="6"/>
    <cellStyle name="Normal 3" xfId="3"/>
    <cellStyle name="Normal 3 2" xfId="9"/>
    <cellStyle name="Normal 3 2 2" xfId="17"/>
    <cellStyle name="Normal 3 3" xfId="20"/>
    <cellStyle name="Normal 3 4" xfId="16"/>
    <cellStyle name="Normal 4" xfId="10"/>
    <cellStyle name="Normal 4 2" xfId="19"/>
    <cellStyle name="Normal 5" xfId="11"/>
    <cellStyle name="Normal 6" xfId="12"/>
    <cellStyle name="Normal 7"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s/casoto/AppData/Local/Microsoft/Windows/Temporary%20Internet%20Files/Content.Outlook/UQT87F7M/11%20Noviembre%202015%20(F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s>
    <sheetDataSet>
      <sheetData sheetId="0" refreshError="1"/>
      <sheetData sheetId="1" refreshError="1"/>
      <sheetData sheetId="2" refreshError="1"/>
      <sheetData sheetId="3">
        <row r="2">
          <cell r="A2" t="str">
            <v>12.220.059-0</v>
          </cell>
          <cell r="B2" t="str">
            <v>Contratación Directa</v>
          </cell>
          <cell r="C2" t="str">
            <v>Contratación Directa</v>
          </cell>
          <cell r="D2" t="str">
            <v>Res FN 1672/2007</v>
          </cell>
          <cell r="E2" t="str">
            <v>CESAR ANTONIO ASTORGA BELLO</v>
          </cell>
        </row>
        <row r="3">
          <cell r="A3" t="str">
            <v>13.785.060-5</v>
          </cell>
          <cell r="B3" t="str">
            <v>Contratación Directa (Exceptuada del Regl. Compras)</v>
          </cell>
          <cell r="C3" t="str">
            <v>No Aplica</v>
          </cell>
          <cell r="D3" t="str">
            <v>No Aplica</v>
          </cell>
          <cell r="E3" t="str">
            <v>CRISTIAN BARROS MUÑOZ</v>
          </cell>
        </row>
        <row r="4">
          <cell r="A4" t="str">
            <v>10.581.849-1</v>
          </cell>
          <cell r="B4" t="str">
            <v>Contratación Directa</v>
          </cell>
          <cell r="D4">
            <v>42214</v>
          </cell>
          <cell r="E4" t="str">
            <v>GUILLERMO ABALOS BARROS</v>
          </cell>
        </row>
        <row r="5">
          <cell r="A5" t="str">
            <v>13.658.020-5</v>
          </cell>
          <cell r="B5" t="str">
            <v>Contratación Directa</v>
          </cell>
          <cell r="D5">
            <v>42214</v>
          </cell>
          <cell r="E5" t="str">
            <v>OSVALDO ANDRES ARTAZA VARELA</v>
          </cell>
        </row>
        <row r="6">
          <cell r="A6" t="str">
            <v>10.265.615-6</v>
          </cell>
          <cell r="B6" t="str">
            <v>Convenio</v>
          </cell>
          <cell r="C6" t="str">
            <v>Res. DER 015-2015</v>
          </cell>
          <cell r="D6">
            <v>42110</v>
          </cell>
          <cell r="E6" t="str">
            <v>LUIS RUBIO QUINTANILLA</v>
          </cell>
        </row>
        <row r="7">
          <cell r="A7" t="str">
            <v>89.807.500-1</v>
          </cell>
          <cell r="B7" t="str">
            <v>Licitación Pública</v>
          </cell>
          <cell r="C7" t="str">
            <v xml:space="preserve"> Res FR OR N° 016</v>
          </cell>
          <cell r="D7">
            <v>42102</v>
          </cell>
          <cell r="E7" t="str">
            <v>INGEN S.A.</v>
          </cell>
        </row>
        <row r="8">
          <cell r="A8" t="str">
            <v>52.000.745-8</v>
          </cell>
          <cell r="B8" t="str">
            <v>Contratación Directa (Exceptuada del Regl. Compras)</v>
          </cell>
          <cell r="C8" t="str">
            <v>No aplica</v>
          </cell>
          <cell r="D8" t="str">
            <v>No aplica</v>
          </cell>
          <cell r="E8" t="str">
            <v>SERV PROF DE LENGUAJE CARMEN JIRON  E</v>
          </cell>
        </row>
        <row r="9">
          <cell r="A9" t="str">
            <v>90.193.000-7</v>
          </cell>
          <cell r="B9" t="str">
            <v>Contratación Directa (Exceptuada del Regl. Compras)</v>
          </cell>
          <cell r="C9" t="str">
            <v>No aplica</v>
          </cell>
          <cell r="D9" t="str">
            <v>No aplica</v>
          </cell>
          <cell r="E9" t="str">
            <v>EMPRESA EL MERCURIO S.A.P.</v>
          </cell>
        </row>
        <row r="10">
          <cell r="A10" t="str">
            <v>11.730.167-2</v>
          </cell>
          <cell r="B10" t="str">
            <v xml:space="preserve">Contratación Directa </v>
          </cell>
          <cell r="D10">
            <v>41183</v>
          </cell>
          <cell r="E10" t="str">
            <v>ANDREA DEL CARMEN RUIZ HERRERA</v>
          </cell>
        </row>
        <row r="11">
          <cell r="A11" t="str">
            <v>13.676.540-K</v>
          </cell>
          <cell r="B11" t="str">
            <v xml:space="preserve">Contratación Directa </v>
          </cell>
          <cell r="D11">
            <v>41183</v>
          </cell>
          <cell r="E11" t="str">
            <v>GABRIELA MARIA BUCAREY BRUNA</v>
          </cell>
        </row>
        <row r="12">
          <cell r="A12" t="str">
            <v>11.655.258-2</v>
          </cell>
          <cell r="B12" t="str">
            <v xml:space="preserve">Contratación Directa </v>
          </cell>
          <cell r="D12">
            <v>42165</v>
          </cell>
          <cell r="E12" t="str">
            <v>VERONICA DEL CARMEN FUENTES GUARDA</v>
          </cell>
        </row>
        <row r="13">
          <cell r="A13" t="str">
            <v>11.730.167-2</v>
          </cell>
          <cell r="B13" t="str">
            <v xml:space="preserve">Contratación Directa </v>
          </cell>
          <cell r="D13">
            <v>41183</v>
          </cell>
          <cell r="E13" t="str">
            <v>ANDREA DEL CARMEN RUIZ HERRERA</v>
          </cell>
        </row>
        <row r="14">
          <cell r="A14" t="str">
            <v>13.633.044-6</v>
          </cell>
          <cell r="B14" t="str">
            <v xml:space="preserve">Contratación Directa </v>
          </cell>
          <cell r="D14">
            <v>41183</v>
          </cell>
          <cell r="E14" t="str">
            <v>NORMA MARIA  MONSERRAT MOLINA MARTINEZ</v>
          </cell>
        </row>
        <row r="15">
          <cell r="A15" t="str">
            <v>9.617.206-0</v>
          </cell>
          <cell r="B15" t="str">
            <v>Contratación Directa (Exceptuada del Regl. Compras)</v>
          </cell>
          <cell r="C15" t="str">
            <v>No Aplica</v>
          </cell>
          <cell r="D15" t="str">
            <v>No Aplica</v>
          </cell>
          <cell r="E15" t="str">
            <v>JUANITA VERONICA GONZALEZ VERGARA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9"/>
  <sheetViews>
    <sheetView tabSelected="1" zoomScale="70" zoomScaleNormal="70" workbookViewId="0">
      <pane xSplit="1" ySplit="4" topLeftCell="B961" activePane="bottomRight" state="frozen"/>
      <selection pane="topRight" activeCell="B1" sqref="B1"/>
      <selection pane="bottomLeft" activeCell="A6" sqref="A6"/>
      <selection pane="bottomRight" activeCell="B1014" sqref="B1014:D1014"/>
    </sheetView>
  </sheetViews>
  <sheetFormatPr baseColWidth="10" defaultColWidth="11.44140625" defaultRowHeight="12" x14ac:dyDescent="0.3"/>
  <cols>
    <col min="1" max="1" width="18.6640625" style="8" customWidth="1"/>
    <col min="2" max="2" width="31.88671875" style="13" customWidth="1"/>
    <col min="3" max="4" width="12.6640625" style="5" customWidth="1"/>
    <col min="5" max="5" width="14.6640625" style="5" customWidth="1"/>
    <col min="6" max="6" width="16.6640625" style="16" customWidth="1"/>
    <col min="7" max="7" width="12.6640625" style="16" customWidth="1"/>
    <col min="8" max="8" width="56.6640625" style="11" customWidth="1"/>
    <col min="9" max="9" width="28.6640625" style="8" customWidth="1"/>
    <col min="10" max="10" width="16.109375" style="8" customWidth="1"/>
    <col min="11" max="11" width="17.109375" style="18" customWidth="1"/>
    <col min="12" max="16384" width="11.44140625" style="5"/>
  </cols>
  <sheetData>
    <row r="1" spans="1:11" ht="16.8" thickBot="1" x14ac:dyDescent="0.4">
      <c r="A1" s="34" t="s">
        <v>74</v>
      </c>
      <c r="B1" s="34"/>
      <c r="C1" s="34"/>
      <c r="D1" s="34"/>
      <c r="E1" s="34"/>
      <c r="F1" s="34"/>
      <c r="G1" s="34"/>
      <c r="H1" s="34"/>
      <c r="I1" s="34"/>
      <c r="J1" s="34"/>
      <c r="K1" s="17"/>
    </row>
    <row r="2" spans="1:11" ht="14.4" x14ac:dyDescent="0.3">
      <c r="A2" s="33" t="s">
        <v>2402</v>
      </c>
      <c r="B2" s="33"/>
      <c r="C2" s="6" t="s">
        <v>516</v>
      </c>
      <c r="D2" s="6"/>
      <c r="E2" s="6" t="s">
        <v>674</v>
      </c>
      <c r="F2" s="6" t="s">
        <v>330</v>
      </c>
      <c r="G2" s="6"/>
      <c r="H2" s="10"/>
      <c r="I2" s="7"/>
      <c r="J2" s="7"/>
    </row>
    <row r="3" spans="1:11" ht="12.6" thickBot="1" x14ac:dyDescent="0.35">
      <c r="G3" s="20"/>
    </row>
    <row r="4" spans="1:11" ht="60.6" thickBot="1" x14ac:dyDescent="0.35">
      <c r="A4" s="15" t="s">
        <v>0</v>
      </c>
      <c r="B4" s="14" t="s">
        <v>1</v>
      </c>
      <c r="C4" s="3" t="s">
        <v>2</v>
      </c>
      <c r="D4" s="4" t="s">
        <v>3</v>
      </c>
      <c r="E4" s="1" t="s">
        <v>4</v>
      </c>
      <c r="F4" s="2" t="s">
        <v>5</v>
      </c>
      <c r="G4" s="21" t="s">
        <v>6</v>
      </c>
      <c r="H4" s="12" t="s">
        <v>7</v>
      </c>
      <c r="I4" s="9" t="s">
        <v>8</v>
      </c>
      <c r="J4" s="9" t="s">
        <v>9</v>
      </c>
      <c r="K4" s="19" t="s">
        <v>10</v>
      </c>
    </row>
    <row r="5" spans="1:11" s="32" customFormat="1" ht="57.6" x14ac:dyDescent="0.25">
      <c r="A5" s="22" t="s">
        <v>12</v>
      </c>
      <c r="B5" s="22" t="s">
        <v>11</v>
      </c>
      <c r="C5" s="23" t="s">
        <v>13</v>
      </c>
      <c r="D5" s="24" t="s">
        <v>13</v>
      </c>
      <c r="E5" s="25" t="s">
        <v>14</v>
      </c>
      <c r="F5" s="26">
        <v>1150000095</v>
      </c>
      <c r="G5" s="27">
        <v>42311</v>
      </c>
      <c r="H5" s="28" t="s">
        <v>17</v>
      </c>
      <c r="I5" s="29" t="s">
        <v>18</v>
      </c>
      <c r="J5" s="30" t="s">
        <v>19</v>
      </c>
      <c r="K5" s="31">
        <v>190400</v>
      </c>
    </row>
    <row r="6" spans="1:11" s="32" customFormat="1" ht="43.2" x14ac:dyDescent="0.25">
      <c r="A6" s="22" t="s">
        <v>12</v>
      </c>
      <c r="B6" s="22" t="s">
        <v>11</v>
      </c>
      <c r="C6" s="23" t="s">
        <v>13</v>
      </c>
      <c r="D6" s="24" t="s">
        <v>13</v>
      </c>
      <c r="E6" s="25" t="s">
        <v>20</v>
      </c>
      <c r="F6" s="26">
        <v>1150000063</v>
      </c>
      <c r="G6" s="27">
        <v>42311</v>
      </c>
      <c r="H6" s="28" t="s">
        <v>21</v>
      </c>
      <c r="I6" s="29" t="s">
        <v>22</v>
      </c>
      <c r="J6" s="30" t="s">
        <v>23</v>
      </c>
      <c r="K6" s="31">
        <v>273700</v>
      </c>
    </row>
    <row r="7" spans="1:11" s="32" customFormat="1" ht="28.8" x14ac:dyDescent="0.25">
      <c r="A7" s="22" t="s">
        <v>12</v>
      </c>
      <c r="B7" s="22" t="s">
        <v>66</v>
      </c>
      <c r="C7" s="23" t="s">
        <v>13</v>
      </c>
      <c r="D7" s="24" t="s">
        <v>13</v>
      </c>
      <c r="E7" s="25" t="s">
        <v>14</v>
      </c>
      <c r="F7" s="26">
        <v>1150000096</v>
      </c>
      <c r="G7" s="27">
        <v>42313</v>
      </c>
      <c r="H7" s="28" t="s">
        <v>25</v>
      </c>
      <c r="I7" s="29" t="s">
        <v>26</v>
      </c>
      <c r="J7" s="30" t="s">
        <v>27</v>
      </c>
      <c r="K7" s="31">
        <v>36000</v>
      </c>
    </row>
    <row r="8" spans="1:11" s="32" customFormat="1" ht="43.2" x14ac:dyDescent="0.25">
      <c r="A8" s="22" t="s">
        <v>12</v>
      </c>
      <c r="B8" s="22" t="s">
        <v>66</v>
      </c>
      <c r="C8" s="23" t="s">
        <v>13</v>
      </c>
      <c r="D8" s="24" t="s">
        <v>13</v>
      </c>
      <c r="E8" s="25" t="s">
        <v>14</v>
      </c>
      <c r="F8" s="26">
        <v>1150000097</v>
      </c>
      <c r="G8" s="27">
        <v>42313</v>
      </c>
      <c r="H8" s="28" t="s">
        <v>28</v>
      </c>
      <c r="I8" s="29" t="s">
        <v>29</v>
      </c>
      <c r="J8" s="30" t="s">
        <v>30</v>
      </c>
      <c r="K8" s="31">
        <v>412153</v>
      </c>
    </row>
    <row r="9" spans="1:11" s="32" customFormat="1" ht="14.4" x14ac:dyDescent="0.25">
      <c r="A9" s="22" t="s">
        <v>12</v>
      </c>
      <c r="B9" s="22" t="s">
        <v>31</v>
      </c>
      <c r="C9" s="23" t="s">
        <v>13</v>
      </c>
      <c r="D9" s="24" t="s">
        <v>13</v>
      </c>
      <c r="E9" s="25" t="s">
        <v>32</v>
      </c>
      <c r="F9" s="26">
        <v>843</v>
      </c>
      <c r="G9" s="27">
        <v>42318</v>
      </c>
      <c r="H9" s="28" t="s">
        <v>33</v>
      </c>
      <c r="I9" s="29" t="s">
        <v>34</v>
      </c>
      <c r="J9" s="30" t="s">
        <v>35</v>
      </c>
      <c r="K9" s="31">
        <v>51900</v>
      </c>
    </row>
    <row r="10" spans="1:11" s="32" customFormat="1" ht="14.4" x14ac:dyDescent="0.25">
      <c r="A10" s="22" t="s">
        <v>12</v>
      </c>
      <c r="B10" s="22" t="s">
        <v>31</v>
      </c>
      <c r="C10" s="23" t="s">
        <v>13</v>
      </c>
      <c r="D10" s="24" t="s">
        <v>13</v>
      </c>
      <c r="E10" s="25" t="s">
        <v>32</v>
      </c>
      <c r="F10" s="26">
        <v>843</v>
      </c>
      <c r="G10" s="27">
        <v>42318</v>
      </c>
      <c r="H10" s="28" t="s">
        <v>36</v>
      </c>
      <c r="I10" s="29" t="s">
        <v>34</v>
      </c>
      <c r="J10" s="30" t="s">
        <v>35</v>
      </c>
      <c r="K10" s="31">
        <v>38800</v>
      </c>
    </row>
    <row r="11" spans="1:11" s="32" customFormat="1" ht="14.4" x14ac:dyDescent="0.25">
      <c r="A11" s="22" t="s">
        <v>12</v>
      </c>
      <c r="B11" s="22" t="s">
        <v>31</v>
      </c>
      <c r="C11" s="23" t="s">
        <v>13</v>
      </c>
      <c r="D11" s="24" t="s">
        <v>13</v>
      </c>
      <c r="E11" s="25" t="s">
        <v>32</v>
      </c>
      <c r="F11" s="26">
        <v>843</v>
      </c>
      <c r="G11" s="27">
        <v>42318</v>
      </c>
      <c r="H11" s="28" t="s">
        <v>37</v>
      </c>
      <c r="I11" s="29" t="s">
        <v>34</v>
      </c>
      <c r="J11" s="30" t="s">
        <v>35</v>
      </c>
      <c r="K11" s="31">
        <v>54850</v>
      </c>
    </row>
    <row r="12" spans="1:11" s="32" customFormat="1" ht="14.4" x14ac:dyDescent="0.25">
      <c r="A12" s="22" t="s">
        <v>12</v>
      </c>
      <c r="B12" s="22" t="s">
        <v>31</v>
      </c>
      <c r="C12" s="23" t="s">
        <v>13</v>
      </c>
      <c r="D12" s="24" t="s">
        <v>13</v>
      </c>
      <c r="E12" s="25" t="s">
        <v>32</v>
      </c>
      <c r="F12" s="26">
        <v>843</v>
      </c>
      <c r="G12" s="27">
        <v>42318</v>
      </c>
      <c r="H12" s="28" t="s">
        <v>38</v>
      </c>
      <c r="I12" s="29" t="s">
        <v>34</v>
      </c>
      <c r="J12" s="30" t="s">
        <v>35</v>
      </c>
      <c r="K12" s="31">
        <v>53400</v>
      </c>
    </row>
    <row r="13" spans="1:11" s="32" customFormat="1" ht="28.8" x14ac:dyDescent="0.25">
      <c r="A13" s="22" t="s">
        <v>12</v>
      </c>
      <c r="B13" s="22" t="s">
        <v>39</v>
      </c>
      <c r="C13" s="23" t="s">
        <v>13</v>
      </c>
      <c r="D13" s="24" t="s">
        <v>13</v>
      </c>
      <c r="E13" s="25" t="s">
        <v>14</v>
      </c>
      <c r="F13" s="26">
        <v>1150000098</v>
      </c>
      <c r="G13" s="27">
        <v>42319</v>
      </c>
      <c r="H13" s="28" t="s">
        <v>40</v>
      </c>
      <c r="I13" s="29" t="s">
        <v>15</v>
      </c>
      <c r="J13" s="30" t="s">
        <v>16</v>
      </c>
      <c r="K13" s="31">
        <v>9745803</v>
      </c>
    </row>
    <row r="14" spans="1:11" s="32" customFormat="1" ht="28.8" x14ac:dyDescent="0.25">
      <c r="A14" s="22" t="s">
        <v>12</v>
      </c>
      <c r="B14" s="22" t="s">
        <v>11</v>
      </c>
      <c r="C14" s="23" t="s">
        <v>13</v>
      </c>
      <c r="D14" s="24" t="s">
        <v>13</v>
      </c>
      <c r="E14" s="25" t="s">
        <v>14</v>
      </c>
      <c r="F14" s="26">
        <v>1150000099</v>
      </c>
      <c r="G14" s="27">
        <v>42319</v>
      </c>
      <c r="H14" s="28" t="s">
        <v>41</v>
      </c>
      <c r="I14" s="29" t="s">
        <v>42</v>
      </c>
      <c r="J14" s="30" t="s">
        <v>43</v>
      </c>
      <c r="K14" s="31">
        <v>333200</v>
      </c>
    </row>
    <row r="15" spans="1:11" s="32" customFormat="1" ht="28.8" x14ac:dyDescent="0.25">
      <c r="A15" s="22" t="s">
        <v>12</v>
      </c>
      <c r="B15" s="22" t="s">
        <v>11</v>
      </c>
      <c r="C15" s="23" t="s">
        <v>13</v>
      </c>
      <c r="D15" s="24" t="s">
        <v>13</v>
      </c>
      <c r="E15" s="25" t="s">
        <v>20</v>
      </c>
      <c r="F15" s="26">
        <v>1150000064</v>
      </c>
      <c r="G15" s="27">
        <v>42319</v>
      </c>
      <c r="H15" s="28" t="s">
        <v>44</v>
      </c>
      <c r="I15" s="29" t="s">
        <v>45</v>
      </c>
      <c r="J15" s="30" t="s">
        <v>46</v>
      </c>
      <c r="K15" s="31">
        <v>1993250</v>
      </c>
    </row>
    <row r="16" spans="1:11" s="32" customFormat="1" ht="14.4" x14ac:dyDescent="0.25">
      <c r="A16" s="22" t="s">
        <v>12</v>
      </c>
      <c r="B16" s="22" t="s">
        <v>31</v>
      </c>
      <c r="C16" s="23" t="s">
        <v>13</v>
      </c>
      <c r="D16" s="24" t="s">
        <v>13</v>
      </c>
      <c r="E16" s="25" t="s">
        <v>32</v>
      </c>
      <c r="F16" s="26">
        <v>846</v>
      </c>
      <c r="G16" s="27">
        <v>42320</v>
      </c>
      <c r="H16" s="28" t="s">
        <v>47</v>
      </c>
      <c r="I16" s="29" t="s">
        <v>48</v>
      </c>
      <c r="J16" s="30" t="s">
        <v>49</v>
      </c>
      <c r="K16" s="31">
        <v>837200</v>
      </c>
    </row>
    <row r="17" spans="1:11" s="32" customFormat="1" ht="14.4" x14ac:dyDescent="0.25">
      <c r="A17" s="22" t="s">
        <v>12</v>
      </c>
      <c r="B17" s="22" t="s">
        <v>31</v>
      </c>
      <c r="C17" s="23" t="s">
        <v>13</v>
      </c>
      <c r="D17" s="24" t="s">
        <v>13</v>
      </c>
      <c r="E17" s="25" t="s">
        <v>32</v>
      </c>
      <c r="F17" s="26">
        <v>846</v>
      </c>
      <c r="G17" s="27">
        <v>42320</v>
      </c>
      <c r="H17" s="28" t="s">
        <v>50</v>
      </c>
      <c r="I17" s="29" t="s">
        <v>48</v>
      </c>
      <c r="J17" s="30" t="s">
        <v>49</v>
      </c>
      <c r="K17" s="31">
        <v>194300</v>
      </c>
    </row>
    <row r="18" spans="1:11" s="32" customFormat="1" ht="14.4" x14ac:dyDescent="0.25">
      <c r="A18" s="22" t="s">
        <v>12</v>
      </c>
      <c r="B18" s="22" t="s">
        <v>31</v>
      </c>
      <c r="C18" s="23" t="s">
        <v>13</v>
      </c>
      <c r="D18" s="24" t="s">
        <v>13</v>
      </c>
      <c r="E18" s="25" t="s">
        <v>32</v>
      </c>
      <c r="F18" s="26">
        <v>846</v>
      </c>
      <c r="G18" s="27">
        <v>42320</v>
      </c>
      <c r="H18" s="28" t="s">
        <v>51</v>
      </c>
      <c r="I18" s="29" t="s">
        <v>48</v>
      </c>
      <c r="J18" s="30" t="s">
        <v>49</v>
      </c>
      <c r="K18" s="31">
        <v>618900</v>
      </c>
    </row>
    <row r="19" spans="1:11" s="32" customFormat="1" ht="14.4" x14ac:dyDescent="0.25">
      <c r="A19" s="22" t="s">
        <v>12</v>
      </c>
      <c r="B19" s="22" t="s">
        <v>31</v>
      </c>
      <c r="C19" s="23" t="s">
        <v>13</v>
      </c>
      <c r="D19" s="24" t="s">
        <v>13</v>
      </c>
      <c r="E19" s="25" t="s">
        <v>32</v>
      </c>
      <c r="F19" s="26">
        <v>846</v>
      </c>
      <c r="G19" s="27">
        <v>42320</v>
      </c>
      <c r="H19" s="28" t="s">
        <v>52</v>
      </c>
      <c r="I19" s="29" t="s">
        <v>48</v>
      </c>
      <c r="J19" s="30" t="s">
        <v>49</v>
      </c>
      <c r="K19" s="31">
        <v>209500</v>
      </c>
    </row>
    <row r="20" spans="1:11" s="32" customFormat="1" ht="14.4" x14ac:dyDescent="0.25">
      <c r="A20" s="22" t="s">
        <v>12</v>
      </c>
      <c r="B20" s="22" t="s">
        <v>31</v>
      </c>
      <c r="C20" s="23" t="s">
        <v>13</v>
      </c>
      <c r="D20" s="24" t="s">
        <v>13</v>
      </c>
      <c r="E20" s="25" t="s">
        <v>32</v>
      </c>
      <c r="F20" s="26">
        <v>846</v>
      </c>
      <c r="G20" s="27">
        <v>42320</v>
      </c>
      <c r="H20" s="28" t="s">
        <v>53</v>
      </c>
      <c r="I20" s="29" t="s">
        <v>48</v>
      </c>
      <c r="J20" s="30" t="s">
        <v>49</v>
      </c>
      <c r="K20" s="31">
        <v>313900</v>
      </c>
    </row>
    <row r="21" spans="1:11" s="32" customFormat="1" ht="28.8" x14ac:dyDescent="0.25">
      <c r="A21" s="22" t="s">
        <v>12</v>
      </c>
      <c r="B21" s="22" t="s">
        <v>11</v>
      </c>
      <c r="C21" s="23" t="s">
        <v>13</v>
      </c>
      <c r="D21" s="24" t="s">
        <v>13</v>
      </c>
      <c r="E21" s="25" t="s">
        <v>20</v>
      </c>
      <c r="F21" s="26">
        <v>1150000065</v>
      </c>
      <c r="G21" s="27">
        <v>42321</v>
      </c>
      <c r="H21" s="28" t="s">
        <v>54</v>
      </c>
      <c r="I21" s="29" t="s">
        <v>55</v>
      </c>
      <c r="J21" s="30" t="s">
        <v>56</v>
      </c>
      <c r="K21" s="31">
        <v>2219112</v>
      </c>
    </row>
    <row r="22" spans="1:11" s="32" customFormat="1" ht="14.4" x14ac:dyDescent="0.25">
      <c r="A22" s="22" t="s">
        <v>12</v>
      </c>
      <c r="B22" s="22" t="s">
        <v>31</v>
      </c>
      <c r="C22" s="23" t="s">
        <v>13</v>
      </c>
      <c r="D22" s="24" t="s">
        <v>13</v>
      </c>
      <c r="E22" s="25" t="s">
        <v>32</v>
      </c>
      <c r="F22" s="26">
        <v>877</v>
      </c>
      <c r="G22" s="27">
        <v>42331</v>
      </c>
      <c r="H22" s="28" t="s">
        <v>57</v>
      </c>
      <c r="I22" s="29" t="s">
        <v>58</v>
      </c>
      <c r="J22" s="30" t="s">
        <v>59</v>
      </c>
      <c r="K22" s="31">
        <v>45579</v>
      </c>
    </row>
    <row r="23" spans="1:11" s="32" customFormat="1" ht="14.4" x14ac:dyDescent="0.25">
      <c r="A23" s="22" t="s">
        <v>12</v>
      </c>
      <c r="B23" s="22" t="s">
        <v>31</v>
      </c>
      <c r="C23" s="23" t="s">
        <v>13</v>
      </c>
      <c r="D23" s="24" t="s">
        <v>13</v>
      </c>
      <c r="E23" s="25" t="s">
        <v>32</v>
      </c>
      <c r="F23" s="26">
        <v>878</v>
      </c>
      <c r="G23" s="27">
        <v>42331</v>
      </c>
      <c r="H23" s="28" t="s">
        <v>60</v>
      </c>
      <c r="I23" s="29" t="s">
        <v>34</v>
      </c>
      <c r="J23" s="30" t="s">
        <v>35</v>
      </c>
      <c r="K23" s="31">
        <v>33900</v>
      </c>
    </row>
    <row r="24" spans="1:11" s="32" customFormat="1" ht="28.8" x14ac:dyDescent="0.25">
      <c r="A24" s="22" t="s">
        <v>12</v>
      </c>
      <c r="B24" s="22" t="s">
        <v>11</v>
      </c>
      <c r="C24" s="23" t="s">
        <v>13</v>
      </c>
      <c r="D24" s="24" t="s">
        <v>13</v>
      </c>
      <c r="E24" s="25" t="s">
        <v>20</v>
      </c>
      <c r="F24" s="26">
        <v>1150000066</v>
      </c>
      <c r="G24" s="27">
        <v>42331</v>
      </c>
      <c r="H24" s="28" t="s">
        <v>61</v>
      </c>
      <c r="I24" s="29" t="s">
        <v>62</v>
      </c>
      <c r="J24" s="30" t="s">
        <v>63</v>
      </c>
      <c r="K24" s="31">
        <v>2722538</v>
      </c>
    </row>
    <row r="25" spans="1:11" s="32" customFormat="1" ht="43.2" x14ac:dyDescent="0.25">
      <c r="A25" s="22" t="s">
        <v>12</v>
      </c>
      <c r="B25" s="22" t="s">
        <v>11</v>
      </c>
      <c r="C25" s="23" t="s">
        <v>13</v>
      </c>
      <c r="D25" s="24" t="s">
        <v>13</v>
      </c>
      <c r="E25" s="25" t="s">
        <v>14</v>
      </c>
      <c r="F25" s="26">
        <v>1150000100</v>
      </c>
      <c r="G25" s="27">
        <v>42332</v>
      </c>
      <c r="H25" s="28" t="s">
        <v>64</v>
      </c>
      <c r="I25" s="29" t="s">
        <v>65</v>
      </c>
      <c r="J25" s="30" t="s">
        <v>19</v>
      </c>
      <c r="K25" s="31">
        <v>262395</v>
      </c>
    </row>
    <row r="26" spans="1:11" s="32" customFormat="1" ht="28.8" x14ac:dyDescent="0.25">
      <c r="A26" s="22" t="s">
        <v>12</v>
      </c>
      <c r="B26" s="22" t="s">
        <v>66</v>
      </c>
      <c r="C26" s="23" t="s">
        <v>13</v>
      </c>
      <c r="D26" s="24" t="s">
        <v>13</v>
      </c>
      <c r="E26" s="25" t="s">
        <v>14</v>
      </c>
      <c r="F26" s="26">
        <v>1150000101</v>
      </c>
      <c r="G26" s="27">
        <v>42332</v>
      </c>
      <c r="H26" s="28" t="s">
        <v>67</v>
      </c>
      <c r="I26" s="29" t="s">
        <v>68</v>
      </c>
      <c r="J26" s="30" t="s">
        <v>69</v>
      </c>
      <c r="K26" s="31">
        <v>3000000</v>
      </c>
    </row>
    <row r="27" spans="1:11" s="32" customFormat="1" ht="28.8" x14ac:dyDescent="0.25">
      <c r="A27" s="22" t="s">
        <v>12</v>
      </c>
      <c r="B27" s="22" t="s">
        <v>66</v>
      </c>
      <c r="C27" s="23" t="s">
        <v>13</v>
      </c>
      <c r="D27" s="24" t="s">
        <v>13</v>
      </c>
      <c r="E27" s="25" t="s">
        <v>14</v>
      </c>
      <c r="F27" s="26">
        <v>1150000102</v>
      </c>
      <c r="G27" s="27">
        <v>42338</v>
      </c>
      <c r="H27" s="28" t="s">
        <v>70</v>
      </c>
      <c r="I27" s="29" t="s">
        <v>71</v>
      </c>
      <c r="J27" s="30" t="s">
        <v>72</v>
      </c>
      <c r="K27" s="31">
        <v>2150664</v>
      </c>
    </row>
    <row r="28" spans="1:11" s="32" customFormat="1" ht="28.8" x14ac:dyDescent="0.25">
      <c r="A28" s="22" t="s">
        <v>12</v>
      </c>
      <c r="B28" s="22" t="s">
        <v>66</v>
      </c>
      <c r="C28" s="23" t="s">
        <v>13</v>
      </c>
      <c r="D28" s="24" t="s">
        <v>13</v>
      </c>
      <c r="E28" s="25" t="s">
        <v>14</v>
      </c>
      <c r="F28" s="26">
        <v>1150000103</v>
      </c>
      <c r="G28" s="27">
        <v>42338</v>
      </c>
      <c r="H28" s="28" t="s">
        <v>73</v>
      </c>
      <c r="I28" s="29" t="s">
        <v>71</v>
      </c>
      <c r="J28" s="30" t="s">
        <v>72</v>
      </c>
      <c r="K28" s="31">
        <v>344124</v>
      </c>
    </row>
    <row r="29" spans="1:11" s="32" customFormat="1" ht="28.8" x14ac:dyDescent="0.25">
      <c r="A29" s="22" t="s">
        <v>170</v>
      </c>
      <c r="B29" s="22" t="s">
        <v>11</v>
      </c>
      <c r="C29" s="23" t="s">
        <v>75</v>
      </c>
      <c r="D29" s="24" t="s">
        <v>75</v>
      </c>
      <c r="E29" s="25" t="s">
        <v>76</v>
      </c>
      <c r="F29" s="26">
        <v>2150000056</v>
      </c>
      <c r="G29" s="27">
        <v>42314</v>
      </c>
      <c r="H29" s="28" t="s">
        <v>77</v>
      </c>
      <c r="I29" s="29" t="s">
        <v>78</v>
      </c>
      <c r="J29" s="30" t="s">
        <v>79</v>
      </c>
      <c r="K29" s="31">
        <f>809706+348539</f>
        <v>1158245</v>
      </c>
    </row>
    <row r="30" spans="1:11" s="32" customFormat="1" ht="28.8" x14ac:dyDescent="0.25">
      <c r="A30" s="22" t="s">
        <v>170</v>
      </c>
      <c r="B30" s="22" t="s">
        <v>11</v>
      </c>
      <c r="C30" s="23" t="s">
        <v>75</v>
      </c>
      <c r="D30" s="24" t="s">
        <v>75</v>
      </c>
      <c r="E30" s="25" t="s">
        <v>76</v>
      </c>
      <c r="F30" s="26">
        <v>2150000057</v>
      </c>
      <c r="G30" s="27">
        <v>42314</v>
      </c>
      <c r="H30" s="28" t="s">
        <v>80</v>
      </c>
      <c r="I30" s="29" t="s">
        <v>78</v>
      </c>
      <c r="J30" s="30" t="s">
        <v>79</v>
      </c>
      <c r="K30" s="31">
        <f>809699+315065</f>
        <v>1124764</v>
      </c>
    </row>
    <row r="31" spans="1:11" s="32" customFormat="1" ht="28.8" x14ac:dyDescent="0.25">
      <c r="A31" s="22" t="s">
        <v>170</v>
      </c>
      <c r="B31" s="22" t="s">
        <v>11</v>
      </c>
      <c r="C31" s="23" t="s">
        <v>75</v>
      </c>
      <c r="D31" s="24" t="s">
        <v>75</v>
      </c>
      <c r="E31" s="25" t="s">
        <v>76</v>
      </c>
      <c r="F31" s="26">
        <v>2150000058</v>
      </c>
      <c r="G31" s="27">
        <v>42319</v>
      </c>
      <c r="H31" s="28" t="s">
        <v>81</v>
      </c>
      <c r="I31" s="29" t="s">
        <v>78</v>
      </c>
      <c r="J31" s="30" t="s">
        <v>79</v>
      </c>
      <c r="K31" s="31">
        <f>288647+351659</f>
        <v>640306</v>
      </c>
    </row>
    <row r="32" spans="1:11" s="32" customFormat="1" ht="28.8" x14ac:dyDescent="0.25">
      <c r="A32" s="22" t="s">
        <v>170</v>
      </c>
      <c r="B32" s="22" t="s">
        <v>11</v>
      </c>
      <c r="C32" s="23" t="s">
        <v>75</v>
      </c>
      <c r="D32" s="24" t="s">
        <v>75</v>
      </c>
      <c r="E32" s="25" t="s">
        <v>76</v>
      </c>
      <c r="F32" s="26">
        <v>2150000061</v>
      </c>
      <c r="G32" s="27">
        <v>42319</v>
      </c>
      <c r="H32" s="28" t="s">
        <v>82</v>
      </c>
      <c r="I32" s="29" t="s">
        <v>78</v>
      </c>
      <c r="J32" s="30" t="s">
        <v>79</v>
      </c>
      <c r="K32" s="31">
        <v>2068272</v>
      </c>
    </row>
    <row r="33" spans="1:11" s="32" customFormat="1" ht="28.8" x14ac:dyDescent="0.25">
      <c r="A33" s="22" t="s">
        <v>170</v>
      </c>
      <c r="B33" s="22" t="s">
        <v>11</v>
      </c>
      <c r="C33" s="23" t="s">
        <v>75</v>
      </c>
      <c r="D33" s="24" t="s">
        <v>75</v>
      </c>
      <c r="E33" s="25" t="s">
        <v>76</v>
      </c>
      <c r="F33" s="26">
        <v>2150000062</v>
      </c>
      <c r="G33" s="27">
        <v>42319</v>
      </c>
      <c r="H33" s="28" t="s">
        <v>83</v>
      </c>
      <c r="I33" s="29" t="s">
        <v>78</v>
      </c>
      <c r="J33" s="30" t="s">
        <v>79</v>
      </c>
      <c r="K33" s="31">
        <f>227614+268464</f>
        <v>496078</v>
      </c>
    </row>
    <row r="34" spans="1:11" s="32" customFormat="1" ht="28.8" x14ac:dyDescent="0.25">
      <c r="A34" s="22" t="s">
        <v>170</v>
      </c>
      <c r="B34" s="22" t="s">
        <v>11</v>
      </c>
      <c r="C34" s="23" t="s">
        <v>75</v>
      </c>
      <c r="D34" s="24" t="s">
        <v>75</v>
      </c>
      <c r="E34" s="25" t="s">
        <v>76</v>
      </c>
      <c r="F34" s="26">
        <v>2150000063</v>
      </c>
      <c r="G34" s="27">
        <v>42319</v>
      </c>
      <c r="H34" s="28" t="s">
        <v>83</v>
      </c>
      <c r="I34" s="29" t="s">
        <v>78</v>
      </c>
      <c r="J34" s="30" t="s">
        <v>79</v>
      </c>
      <c r="K34" s="31">
        <f>44815+688432</f>
        <v>733247</v>
      </c>
    </row>
    <row r="35" spans="1:11" s="32" customFormat="1" ht="28.8" x14ac:dyDescent="0.25">
      <c r="A35" s="22" t="s">
        <v>170</v>
      </c>
      <c r="B35" s="22" t="s">
        <v>11</v>
      </c>
      <c r="C35" s="23" t="s">
        <v>75</v>
      </c>
      <c r="D35" s="24" t="s">
        <v>75</v>
      </c>
      <c r="E35" s="25" t="s">
        <v>76</v>
      </c>
      <c r="F35" s="26">
        <v>2150000064</v>
      </c>
      <c r="G35" s="27">
        <v>42319</v>
      </c>
      <c r="H35" s="28" t="s">
        <v>84</v>
      </c>
      <c r="I35" s="29" t="s">
        <v>78</v>
      </c>
      <c r="J35" s="30" t="s">
        <v>79</v>
      </c>
      <c r="K35" s="31">
        <f>833935+1117855</f>
        <v>1951790</v>
      </c>
    </row>
    <row r="36" spans="1:11" s="32" customFormat="1" ht="28.8" x14ac:dyDescent="0.25">
      <c r="A36" s="22" t="s">
        <v>170</v>
      </c>
      <c r="B36" s="22" t="s">
        <v>11</v>
      </c>
      <c r="C36" s="23" t="s">
        <v>75</v>
      </c>
      <c r="D36" s="24" t="s">
        <v>75</v>
      </c>
      <c r="E36" s="25" t="s">
        <v>76</v>
      </c>
      <c r="F36" s="26">
        <v>2150000065</v>
      </c>
      <c r="G36" s="27">
        <v>42321</v>
      </c>
      <c r="H36" s="28" t="s">
        <v>85</v>
      </c>
      <c r="I36" s="29" t="s">
        <v>78</v>
      </c>
      <c r="J36" s="30" t="s">
        <v>79</v>
      </c>
      <c r="K36" s="31">
        <f>1639197+522327</f>
        <v>2161524</v>
      </c>
    </row>
    <row r="37" spans="1:11" s="32" customFormat="1" ht="28.8" x14ac:dyDescent="0.25">
      <c r="A37" s="22" t="s">
        <v>170</v>
      </c>
      <c r="B37" s="22" t="s">
        <v>11</v>
      </c>
      <c r="C37" s="23" t="s">
        <v>75</v>
      </c>
      <c r="D37" s="24" t="s">
        <v>75</v>
      </c>
      <c r="E37" s="25" t="s">
        <v>76</v>
      </c>
      <c r="F37" s="26">
        <v>2150000066</v>
      </c>
      <c r="G37" s="27">
        <v>42324</v>
      </c>
      <c r="H37" s="28" t="s">
        <v>86</v>
      </c>
      <c r="I37" s="29" t="s">
        <v>87</v>
      </c>
      <c r="J37" s="30" t="s">
        <v>88</v>
      </c>
      <c r="K37" s="31">
        <v>74375</v>
      </c>
    </row>
    <row r="38" spans="1:11" s="32" customFormat="1" ht="28.8" x14ac:dyDescent="0.25">
      <c r="A38" s="22" t="s">
        <v>170</v>
      </c>
      <c r="B38" s="22" t="s">
        <v>11</v>
      </c>
      <c r="C38" s="23" t="s">
        <v>75</v>
      </c>
      <c r="D38" s="24" t="s">
        <v>75</v>
      </c>
      <c r="E38" s="25" t="s">
        <v>76</v>
      </c>
      <c r="F38" s="26">
        <v>2150000067</v>
      </c>
      <c r="G38" s="27">
        <v>42324</v>
      </c>
      <c r="H38" s="28" t="s">
        <v>89</v>
      </c>
      <c r="I38" s="29" t="s">
        <v>87</v>
      </c>
      <c r="J38" s="30" t="s">
        <v>88</v>
      </c>
      <c r="K38" s="31">
        <f>47600+14875+11900+7438</f>
        <v>81813</v>
      </c>
    </row>
    <row r="39" spans="1:11" s="32" customFormat="1" ht="28.8" x14ac:dyDescent="0.25">
      <c r="A39" s="22" t="s">
        <v>170</v>
      </c>
      <c r="B39" s="22" t="s">
        <v>11</v>
      </c>
      <c r="C39" s="23" t="s">
        <v>75</v>
      </c>
      <c r="D39" s="24" t="s">
        <v>75</v>
      </c>
      <c r="E39" s="25" t="s">
        <v>76</v>
      </c>
      <c r="F39" s="26">
        <v>2150000069</v>
      </c>
      <c r="G39" s="27">
        <v>42325</v>
      </c>
      <c r="H39" s="28" t="s">
        <v>90</v>
      </c>
      <c r="I39" s="29" t="s">
        <v>91</v>
      </c>
      <c r="J39" s="30" t="s">
        <v>92</v>
      </c>
      <c r="K39" s="31">
        <v>2153826</v>
      </c>
    </row>
    <row r="40" spans="1:11" s="32" customFormat="1" ht="28.8" x14ac:dyDescent="0.25">
      <c r="A40" s="22" t="s">
        <v>170</v>
      </c>
      <c r="B40" s="22" t="s">
        <v>11</v>
      </c>
      <c r="C40" s="23" t="s">
        <v>75</v>
      </c>
      <c r="D40" s="24" t="s">
        <v>75</v>
      </c>
      <c r="E40" s="25" t="s">
        <v>76</v>
      </c>
      <c r="F40" s="26">
        <v>2150000072</v>
      </c>
      <c r="G40" s="27">
        <v>42325</v>
      </c>
      <c r="H40" s="28" t="s">
        <v>93</v>
      </c>
      <c r="I40" s="29" t="s">
        <v>78</v>
      </c>
      <c r="J40" s="30" t="s">
        <v>79</v>
      </c>
      <c r="K40" s="31">
        <f>491352+434974</f>
        <v>926326</v>
      </c>
    </row>
    <row r="41" spans="1:11" s="32" customFormat="1" ht="28.8" x14ac:dyDescent="0.25">
      <c r="A41" s="22" t="s">
        <v>170</v>
      </c>
      <c r="B41" s="22" t="s">
        <v>11</v>
      </c>
      <c r="C41" s="23" t="s">
        <v>75</v>
      </c>
      <c r="D41" s="24" t="s">
        <v>75</v>
      </c>
      <c r="E41" s="25" t="s">
        <v>76</v>
      </c>
      <c r="F41" s="26">
        <v>2150000076</v>
      </c>
      <c r="G41" s="27">
        <v>42333</v>
      </c>
      <c r="H41" s="28" t="s">
        <v>94</v>
      </c>
      <c r="I41" s="29" t="s">
        <v>95</v>
      </c>
      <c r="J41" s="30" t="s">
        <v>96</v>
      </c>
      <c r="K41" s="31">
        <v>17850</v>
      </c>
    </row>
    <row r="42" spans="1:11" s="32" customFormat="1" ht="28.8" x14ac:dyDescent="0.25">
      <c r="A42" s="22" t="s">
        <v>170</v>
      </c>
      <c r="B42" s="22" t="s">
        <v>11</v>
      </c>
      <c r="C42" s="23" t="s">
        <v>75</v>
      </c>
      <c r="D42" s="24" t="s">
        <v>75</v>
      </c>
      <c r="E42" s="25" t="s">
        <v>76</v>
      </c>
      <c r="F42" s="26">
        <v>2150000073</v>
      </c>
      <c r="G42" s="27">
        <v>42325</v>
      </c>
      <c r="H42" s="28" t="s">
        <v>97</v>
      </c>
      <c r="I42" s="29" t="s">
        <v>98</v>
      </c>
      <c r="J42" s="30" t="s">
        <v>99</v>
      </c>
      <c r="K42" s="31">
        <f>940910+876506</f>
        <v>1817416</v>
      </c>
    </row>
    <row r="43" spans="1:11" s="32" customFormat="1" ht="28.8" x14ac:dyDescent="0.25">
      <c r="A43" s="22" t="s">
        <v>170</v>
      </c>
      <c r="B43" s="22" t="s">
        <v>11</v>
      </c>
      <c r="C43" s="23" t="s">
        <v>75</v>
      </c>
      <c r="D43" s="24" t="s">
        <v>75</v>
      </c>
      <c r="E43" s="25" t="s">
        <v>76</v>
      </c>
      <c r="F43" s="26">
        <v>2150000074</v>
      </c>
      <c r="G43" s="27">
        <v>42331</v>
      </c>
      <c r="H43" s="28" t="s">
        <v>97</v>
      </c>
      <c r="I43" s="29" t="s">
        <v>98</v>
      </c>
      <c r="J43" s="30" t="s">
        <v>99</v>
      </c>
      <c r="K43" s="31">
        <f>35641+33201</f>
        <v>68842</v>
      </c>
    </row>
    <row r="44" spans="1:11" s="32" customFormat="1" ht="28.8" x14ac:dyDescent="0.25">
      <c r="A44" s="22" t="s">
        <v>170</v>
      </c>
      <c r="B44" s="22" t="s">
        <v>11</v>
      </c>
      <c r="C44" s="23" t="s">
        <v>75</v>
      </c>
      <c r="D44" s="24" t="s">
        <v>75</v>
      </c>
      <c r="E44" s="25" t="s">
        <v>100</v>
      </c>
      <c r="F44" s="26">
        <v>2150000346</v>
      </c>
      <c r="G44" s="27">
        <v>42314</v>
      </c>
      <c r="H44" s="28" t="s">
        <v>101</v>
      </c>
      <c r="I44" s="29" t="s">
        <v>102</v>
      </c>
      <c r="J44" s="30" t="s">
        <v>103</v>
      </c>
      <c r="K44" s="31">
        <v>319786</v>
      </c>
    </row>
    <row r="45" spans="1:11" s="32" customFormat="1" ht="14.4" x14ac:dyDescent="0.25">
      <c r="A45" s="22" t="s">
        <v>170</v>
      </c>
      <c r="B45" s="22" t="s">
        <v>11</v>
      </c>
      <c r="C45" s="23" t="s">
        <v>75</v>
      </c>
      <c r="D45" s="24" t="s">
        <v>75</v>
      </c>
      <c r="E45" s="25" t="s">
        <v>104</v>
      </c>
      <c r="F45" s="26">
        <v>138463</v>
      </c>
      <c r="G45" s="27">
        <v>42317</v>
      </c>
      <c r="H45" s="28" t="s">
        <v>105</v>
      </c>
      <c r="I45" s="29" t="s">
        <v>58</v>
      </c>
      <c r="J45" s="30" t="s">
        <v>106</v>
      </c>
      <c r="K45" s="31">
        <v>20350</v>
      </c>
    </row>
    <row r="46" spans="1:11" s="32" customFormat="1" ht="28.8" x14ac:dyDescent="0.25">
      <c r="A46" s="22" t="s">
        <v>170</v>
      </c>
      <c r="B46" s="22" t="s">
        <v>39</v>
      </c>
      <c r="C46" s="23" t="s">
        <v>107</v>
      </c>
      <c r="D46" s="24">
        <v>42299</v>
      </c>
      <c r="E46" s="25" t="s">
        <v>100</v>
      </c>
      <c r="F46" s="26">
        <v>2150000340</v>
      </c>
      <c r="G46" s="27">
        <v>42314</v>
      </c>
      <c r="H46" s="28" t="s">
        <v>171</v>
      </c>
      <c r="I46" s="29" t="s">
        <v>108</v>
      </c>
      <c r="J46" s="30" t="s">
        <v>109</v>
      </c>
      <c r="K46" s="31">
        <v>4242350</v>
      </c>
    </row>
    <row r="47" spans="1:11" s="32" customFormat="1" ht="28.8" x14ac:dyDescent="0.25">
      <c r="A47" s="22" t="s">
        <v>170</v>
      </c>
      <c r="B47" s="22" t="s">
        <v>11</v>
      </c>
      <c r="C47" s="23" t="s">
        <v>75</v>
      </c>
      <c r="D47" s="24" t="s">
        <v>75</v>
      </c>
      <c r="E47" s="25" t="s">
        <v>100</v>
      </c>
      <c r="F47" s="26">
        <v>2150000361</v>
      </c>
      <c r="G47" s="27">
        <v>42320</v>
      </c>
      <c r="H47" s="28" t="s">
        <v>110</v>
      </c>
      <c r="I47" s="29" t="s">
        <v>111</v>
      </c>
      <c r="J47" s="30" t="s">
        <v>112</v>
      </c>
      <c r="K47" s="31">
        <f>242572+306404</f>
        <v>548976</v>
      </c>
    </row>
    <row r="48" spans="1:11" s="32" customFormat="1" ht="28.8" x14ac:dyDescent="0.25">
      <c r="A48" s="22" t="s">
        <v>170</v>
      </c>
      <c r="B48" s="22" t="s">
        <v>11</v>
      </c>
      <c r="C48" s="23" t="s">
        <v>75</v>
      </c>
      <c r="D48" s="24" t="s">
        <v>75</v>
      </c>
      <c r="E48" s="25" t="s">
        <v>100</v>
      </c>
      <c r="F48" s="26">
        <v>2150000362</v>
      </c>
      <c r="G48" s="27">
        <v>42324</v>
      </c>
      <c r="H48" s="28" t="s">
        <v>113</v>
      </c>
      <c r="I48" s="29" t="s">
        <v>114</v>
      </c>
      <c r="J48" s="30" t="s">
        <v>115</v>
      </c>
      <c r="K48" s="31">
        <f>434132+702273</f>
        <v>1136405</v>
      </c>
    </row>
    <row r="49" spans="1:11" s="32" customFormat="1" ht="28.8" x14ac:dyDescent="0.25">
      <c r="A49" s="22" t="s">
        <v>170</v>
      </c>
      <c r="B49" s="22" t="s">
        <v>39</v>
      </c>
      <c r="C49" s="23" t="s">
        <v>116</v>
      </c>
      <c r="D49" s="24">
        <v>42314</v>
      </c>
      <c r="E49" s="25" t="s">
        <v>100</v>
      </c>
      <c r="F49" s="26">
        <v>2150000365</v>
      </c>
      <c r="G49" s="27">
        <v>42324</v>
      </c>
      <c r="H49" s="28" t="s">
        <v>172</v>
      </c>
      <c r="I49" s="29" t="s">
        <v>117</v>
      </c>
      <c r="J49" s="30" t="s">
        <v>118</v>
      </c>
      <c r="K49" s="31">
        <v>7078656</v>
      </c>
    </row>
    <row r="50" spans="1:11" s="32" customFormat="1" ht="28.8" x14ac:dyDescent="0.25">
      <c r="A50" s="22" t="s">
        <v>170</v>
      </c>
      <c r="B50" s="22" t="s">
        <v>39</v>
      </c>
      <c r="C50" s="23" t="s">
        <v>119</v>
      </c>
      <c r="D50" s="24">
        <v>42314</v>
      </c>
      <c r="E50" s="25" t="s">
        <v>100</v>
      </c>
      <c r="F50" s="26">
        <v>2150000374</v>
      </c>
      <c r="G50" s="27">
        <v>42332</v>
      </c>
      <c r="H50" s="28" t="s">
        <v>173</v>
      </c>
      <c r="I50" s="29" t="s">
        <v>120</v>
      </c>
      <c r="J50" s="30" t="s">
        <v>121</v>
      </c>
      <c r="K50" s="31">
        <v>3225000</v>
      </c>
    </row>
    <row r="51" spans="1:11" s="32" customFormat="1" ht="28.8" x14ac:dyDescent="0.25">
      <c r="A51" s="22" t="s">
        <v>170</v>
      </c>
      <c r="B51" s="22" t="s">
        <v>39</v>
      </c>
      <c r="C51" s="23" t="s">
        <v>122</v>
      </c>
      <c r="D51" s="24">
        <v>42324</v>
      </c>
      <c r="E51" s="25" t="s">
        <v>100</v>
      </c>
      <c r="F51" s="26">
        <v>2150000375</v>
      </c>
      <c r="G51" s="27">
        <v>42332</v>
      </c>
      <c r="H51" s="28" t="s">
        <v>123</v>
      </c>
      <c r="I51" s="29" t="s">
        <v>124</v>
      </c>
      <c r="J51" s="30" t="s">
        <v>125</v>
      </c>
      <c r="K51" s="31">
        <v>6523223</v>
      </c>
    </row>
    <row r="52" spans="1:11" s="32" customFormat="1" ht="28.8" x14ac:dyDescent="0.25">
      <c r="A52" s="22" t="s">
        <v>170</v>
      </c>
      <c r="B52" s="22" t="s">
        <v>11</v>
      </c>
      <c r="C52" s="23" t="s">
        <v>75</v>
      </c>
      <c r="D52" s="24" t="s">
        <v>75</v>
      </c>
      <c r="E52" s="25" t="s">
        <v>100</v>
      </c>
      <c r="F52" s="26">
        <v>2150000381</v>
      </c>
      <c r="G52" s="27">
        <v>42338</v>
      </c>
      <c r="H52" s="28" t="s">
        <v>126</v>
      </c>
      <c r="I52" s="29" t="s">
        <v>117</v>
      </c>
      <c r="J52" s="30" t="s">
        <v>118</v>
      </c>
      <c r="K52" s="31">
        <v>795000</v>
      </c>
    </row>
    <row r="53" spans="1:11" s="32" customFormat="1" ht="28.8" x14ac:dyDescent="0.25">
      <c r="A53" s="22" t="s">
        <v>170</v>
      </c>
      <c r="B53" s="22" t="s">
        <v>39</v>
      </c>
      <c r="C53" s="23" t="s">
        <v>127</v>
      </c>
      <c r="D53" s="24">
        <v>42331</v>
      </c>
      <c r="E53" s="25" t="s">
        <v>100</v>
      </c>
      <c r="F53" s="26">
        <v>2150000384</v>
      </c>
      <c r="G53" s="27">
        <v>42338</v>
      </c>
      <c r="H53" s="28" t="s">
        <v>128</v>
      </c>
      <c r="I53" s="29" t="s">
        <v>129</v>
      </c>
      <c r="J53" s="30" t="s">
        <v>130</v>
      </c>
      <c r="K53" s="31">
        <v>10829262</v>
      </c>
    </row>
    <row r="54" spans="1:11" s="32" customFormat="1" ht="28.8" x14ac:dyDescent="0.25">
      <c r="A54" s="22" t="s">
        <v>170</v>
      </c>
      <c r="B54" s="22" t="s">
        <v>11</v>
      </c>
      <c r="C54" s="23" t="s">
        <v>75</v>
      </c>
      <c r="D54" s="24" t="s">
        <v>75</v>
      </c>
      <c r="E54" s="25" t="s">
        <v>100</v>
      </c>
      <c r="F54" s="26">
        <v>2150000360</v>
      </c>
      <c r="G54" s="27">
        <v>42320</v>
      </c>
      <c r="H54" s="28" t="s">
        <v>131</v>
      </c>
      <c r="I54" s="29" t="s">
        <v>132</v>
      </c>
      <c r="J54" s="30" t="s">
        <v>133</v>
      </c>
      <c r="K54" s="31">
        <v>280759</v>
      </c>
    </row>
    <row r="55" spans="1:11" s="32" customFormat="1" ht="28.8" x14ac:dyDescent="0.25">
      <c r="A55" s="22" t="s">
        <v>170</v>
      </c>
      <c r="B55" s="22" t="s">
        <v>66</v>
      </c>
      <c r="C55" s="23" t="s">
        <v>75</v>
      </c>
      <c r="D55" s="24" t="s">
        <v>75</v>
      </c>
      <c r="E55" s="25" t="s">
        <v>100</v>
      </c>
      <c r="F55" s="26">
        <v>2150000379</v>
      </c>
      <c r="G55" s="27">
        <v>42335</v>
      </c>
      <c r="H55" s="28" t="s">
        <v>134</v>
      </c>
      <c r="I55" s="29" t="s">
        <v>135</v>
      </c>
      <c r="J55" s="30" t="s">
        <v>30</v>
      </c>
      <c r="K55" s="31">
        <v>448284</v>
      </c>
    </row>
    <row r="56" spans="1:11" s="32" customFormat="1" ht="28.8" x14ac:dyDescent="0.25">
      <c r="A56" s="22" t="s">
        <v>170</v>
      </c>
      <c r="B56" s="22" t="s">
        <v>136</v>
      </c>
      <c r="C56" s="23" t="s">
        <v>75</v>
      </c>
      <c r="D56" s="24" t="s">
        <v>75</v>
      </c>
      <c r="E56" s="25" t="s">
        <v>100</v>
      </c>
      <c r="F56" s="26">
        <v>2150000341</v>
      </c>
      <c r="G56" s="27">
        <v>42314</v>
      </c>
      <c r="H56" s="28" t="s">
        <v>137</v>
      </c>
      <c r="I56" s="29" t="s">
        <v>138</v>
      </c>
      <c r="J56" s="30" t="s">
        <v>72</v>
      </c>
      <c r="K56" s="31">
        <v>160708</v>
      </c>
    </row>
    <row r="57" spans="1:11" s="32" customFormat="1" ht="28.8" x14ac:dyDescent="0.25">
      <c r="A57" s="22" t="s">
        <v>170</v>
      </c>
      <c r="B57" s="22" t="s">
        <v>136</v>
      </c>
      <c r="C57" s="23" t="s">
        <v>75</v>
      </c>
      <c r="D57" s="24" t="s">
        <v>75</v>
      </c>
      <c r="E57" s="25" t="s">
        <v>100</v>
      </c>
      <c r="F57" s="26">
        <v>2150000344</v>
      </c>
      <c r="G57" s="27">
        <v>42314</v>
      </c>
      <c r="H57" s="28" t="s">
        <v>137</v>
      </c>
      <c r="I57" s="29" t="s">
        <v>138</v>
      </c>
      <c r="J57" s="30" t="s">
        <v>72</v>
      </c>
      <c r="K57" s="31">
        <v>142208</v>
      </c>
    </row>
    <row r="58" spans="1:11" s="32" customFormat="1" ht="28.8" x14ac:dyDescent="0.25">
      <c r="A58" s="22" t="s">
        <v>170</v>
      </c>
      <c r="B58" s="22" t="s">
        <v>136</v>
      </c>
      <c r="C58" s="23" t="s">
        <v>75</v>
      </c>
      <c r="D58" s="24" t="s">
        <v>75</v>
      </c>
      <c r="E58" s="25" t="s">
        <v>100</v>
      </c>
      <c r="F58" s="26">
        <v>2150000348</v>
      </c>
      <c r="G58" s="27">
        <v>42314</v>
      </c>
      <c r="H58" s="28" t="s">
        <v>137</v>
      </c>
      <c r="I58" s="29" t="s">
        <v>138</v>
      </c>
      <c r="J58" s="30" t="s">
        <v>72</v>
      </c>
      <c r="K58" s="31">
        <v>223708</v>
      </c>
    </row>
    <row r="59" spans="1:11" s="32" customFormat="1" ht="28.8" x14ac:dyDescent="0.25">
      <c r="A59" s="22" t="s">
        <v>170</v>
      </c>
      <c r="B59" s="22" t="s">
        <v>136</v>
      </c>
      <c r="C59" s="23" t="s">
        <v>75</v>
      </c>
      <c r="D59" s="24" t="s">
        <v>75</v>
      </c>
      <c r="E59" s="25" t="s">
        <v>100</v>
      </c>
      <c r="F59" s="26">
        <v>2150000349</v>
      </c>
      <c r="G59" s="27">
        <v>42314</v>
      </c>
      <c r="H59" s="28" t="s">
        <v>137</v>
      </c>
      <c r="I59" s="29" t="s">
        <v>138</v>
      </c>
      <c r="J59" s="30" t="s">
        <v>72</v>
      </c>
      <c r="K59" s="31">
        <v>142208</v>
      </c>
    </row>
    <row r="60" spans="1:11" s="32" customFormat="1" ht="28.8" x14ac:dyDescent="0.25">
      <c r="A60" s="22" t="s">
        <v>170</v>
      </c>
      <c r="B60" s="22" t="s">
        <v>136</v>
      </c>
      <c r="C60" s="23" t="s">
        <v>75</v>
      </c>
      <c r="D60" s="24" t="s">
        <v>75</v>
      </c>
      <c r="E60" s="25" t="s">
        <v>100</v>
      </c>
      <c r="F60" s="26">
        <v>2150000351</v>
      </c>
      <c r="G60" s="27">
        <v>42318</v>
      </c>
      <c r="H60" s="28" t="s">
        <v>137</v>
      </c>
      <c r="I60" s="29" t="s">
        <v>138</v>
      </c>
      <c r="J60" s="30" t="s">
        <v>72</v>
      </c>
      <c r="K60" s="31">
        <v>142208</v>
      </c>
    </row>
    <row r="61" spans="1:11" s="32" customFormat="1" ht="28.8" x14ac:dyDescent="0.25">
      <c r="A61" s="22" t="s">
        <v>170</v>
      </c>
      <c r="B61" s="22" t="s">
        <v>136</v>
      </c>
      <c r="C61" s="23" t="s">
        <v>75</v>
      </c>
      <c r="D61" s="24" t="s">
        <v>75</v>
      </c>
      <c r="E61" s="25" t="s">
        <v>100</v>
      </c>
      <c r="F61" s="26">
        <v>2150000358</v>
      </c>
      <c r="G61" s="27">
        <v>42319</v>
      </c>
      <c r="H61" s="28" t="s">
        <v>137</v>
      </c>
      <c r="I61" s="29" t="s">
        <v>138</v>
      </c>
      <c r="J61" s="30" t="s">
        <v>72</v>
      </c>
      <c r="K61" s="31">
        <v>215708</v>
      </c>
    </row>
    <row r="62" spans="1:11" s="32" customFormat="1" ht="28.8" x14ac:dyDescent="0.25">
      <c r="A62" s="22" t="s">
        <v>170</v>
      </c>
      <c r="B62" s="22" t="s">
        <v>136</v>
      </c>
      <c r="C62" s="23" t="s">
        <v>75</v>
      </c>
      <c r="D62" s="24" t="s">
        <v>75</v>
      </c>
      <c r="E62" s="25" t="s">
        <v>100</v>
      </c>
      <c r="F62" s="26">
        <v>2150000363</v>
      </c>
      <c r="G62" s="27">
        <v>42324</v>
      </c>
      <c r="H62" s="28" t="s">
        <v>137</v>
      </c>
      <c r="I62" s="29" t="s">
        <v>138</v>
      </c>
      <c r="J62" s="30" t="s">
        <v>72</v>
      </c>
      <c r="K62" s="31">
        <v>33500</v>
      </c>
    </row>
    <row r="63" spans="1:11" s="32" customFormat="1" ht="28.8" x14ac:dyDescent="0.25">
      <c r="A63" s="22" t="s">
        <v>170</v>
      </c>
      <c r="B63" s="22" t="s">
        <v>136</v>
      </c>
      <c r="C63" s="23" t="s">
        <v>75</v>
      </c>
      <c r="D63" s="24" t="s">
        <v>75</v>
      </c>
      <c r="E63" s="25" t="s">
        <v>100</v>
      </c>
      <c r="F63" s="26">
        <v>2150000364</v>
      </c>
      <c r="G63" s="27">
        <v>42324</v>
      </c>
      <c r="H63" s="28" t="s">
        <v>137</v>
      </c>
      <c r="I63" s="29" t="s">
        <v>138</v>
      </c>
      <c r="J63" s="30" t="s">
        <v>72</v>
      </c>
      <c r="K63" s="31">
        <v>160708</v>
      </c>
    </row>
    <row r="64" spans="1:11" s="32" customFormat="1" ht="28.8" x14ac:dyDescent="0.25">
      <c r="A64" s="22" t="s">
        <v>170</v>
      </c>
      <c r="B64" s="22" t="s">
        <v>136</v>
      </c>
      <c r="C64" s="23" t="s">
        <v>75</v>
      </c>
      <c r="D64" s="24" t="s">
        <v>75</v>
      </c>
      <c r="E64" s="25" t="s">
        <v>100</v>
      </c>
      <c r="F64" s="26">
        <v>2150000366</v>
      </c>
      <c r="G64" s="27">
        <v>42325</v>
      </c>
      <c r="H64" s="28" t="s">
        <v>137</v>
      </c>
      <c r="I64" s="29" t="s">
        <v>138</v>
      </c>
      <c r="J64" s="30" t="s">
        <v>72</v>
      </c>
      <c r="K64" s="31">
        <v>142208</v>
      </c>
    </row>
    <row r="65" spans="1:11" s="32" customFormat="1" ht="28.8" x14ac:dyDescent="0.25">
      <c r="A65" s="22" t="s">
        <v>170</v>
      </c>
      <c r="B65" s="22" t="s">
        <v>136</v>
      </c>
      <c r="C65" s="23" t="s">
        <v>75</v>
      </c>
      <c r="D65" s="24" t="s">
        <v>75</v>
      </c>
      <c r="E65" s="25" t="s">
        <v>100</v>
      </c>
      <c r="F65" s="26">
        <v>2150000367</v>
      </c>
      <c r="G65" s="27">
        <v>42325</v>
      </c>
      <c r="H65" s="28" t="s">
        <v>137</v>
      </c>
      <c r="I65" s="29" t="s">
        <v>138</v>
      </c>
      <c r="J65" s="30" t="s">
        <v>72</v>
      </c>
      <c r="K65" s="31">
        <v>171208</v>
      </c>
    </row>
    <row r="66" spans="1:11" s="32" customFormat="1" ht="28.8" x14ac:dyDescent="0.25">
      <c r="A66" s="22" t="s">
        <v>170</v>
      </c>
      <c r="B66" s="22" t="s">
        <v>136</v>
      </c>
      <c r="C66" s="23" t="s">
        <v>75</v>
      </c>
      <c r="D66" s="24" t="s">
        <v>75</v>
      </c>
      <c r="E66" s="25" t="s">
        <v>100</v>
      </c>
      <c r="F66" s="26">
        <v>2150000368</v>
      </c>
      <c r="G66" s="27">
        <v>42327</v>
      </c>
      <c r="H66" s="28" t="s">
        <v>137</v>
      </c>
      <c r="I66" s="29" t="s">
        <v>138</v>
      </c>
      <c r="J66" s="30" t="s">
        <v>72</v>
      </c>
      <c r="K66" s="31">
        <v>43500</v>
      </c>
    </row>
    <row r="67" spans="1:11" s="32" customFormat="1" ht="28.8" x14ac:dyDescent="0.25">
      <c r="A67" s="22" t="s">
        <v>170</v>
      </c>
      <c r="B67" s="22" t="s">
        <v>136</v>
      </c>
      <c r="C67" s="23" t="s">
        <v>75</v>
      </c>
      <c r="D67" s="24" t="s">
        <v>75</v>
      </c>
      <c r="E67" s="25" t="s">
        <v>100</v>
      </c>
      <c r="F67" s="26">
        <v>2150000369</v>
      </c>
      <c r="G67" s="27">
        <v>42327</v>
      </c>
      <c r="H67" s="28" t="s">
        <v>137</v>
      </c>
      <c r="I67" s="29" t="s">
        <v>138</v>
      </c>
      <c r="J67" s="30" t="s">
        <v>72</v>
      </c>
      <c r="K67" s="31">
        <v>142208</v>
      </c>
    </row>
    <row r="68" spans="1:11" s="32" customFormat="1" ht="28.8" x14ac:dyDescent="0.25">
      <c r="A68" s="22" t="s">
        <v>170</v>
      </c>
      <c r="B68" s="22" t="s">
        <v>136</v>
      </c>
      <c r="C68" s="23" t="s">
        <v>75</v>
      </c>
      <c r="D68" s="24" t="s">
        <v>75</v>
      </c>
      <c r="E68" s="25" t="s">
        <v>100</v>
      </c>
      <c r="F68" s="26">
        <v>2150000370</v>
      </c>
      <c r="G68" s="27">
        <v>42327</v>
      </c>
      <c r="H68" s="28" t="s">
        <v>137</v>
      </c>
      <c r="I68" s="29" t="s">
        <v>138</v>
      </c>
      <c r="J68" s="30" t="s">
        <v>72</v>
      </c>
      <c r="K68" s="31">
        <v>142208</v>
      </c>
    </row>
    <row r="69" spans="1:11" s="32" customFormat="1" ht="28.8" x14ac:dyDescent="0.25">
      <c r="A69" s="22" t="s">
        <v>170</v>
      </c>
      <c r="B69" s="22" t="s">
        <v>136</v>
      </c>
      <c r="C69" s="23" t="s">
        <v>75</v>
      </c>
      <c r="D69" s="24" t="s">
        <v>75</v>
      </c>
      <c r="E69" s="25" t="s">
        <v>100</v>
      </c>
      <c r="F69" s="26">
        <v>2150000372</v>
      </c>
      <c r="G69" s="27">
        <v>42331</v>
      </c>
      <c r="H69" s="28" t="s">
        <v>137</v>
      </c>
      <c r="I69" s="29" t="s">
        <v>139</v>
      </c>
      <c r="J69" s="30" t="s">
        <v>140</v>
      </c>
      <c r="K69" s="31">
        <v>102539</v>
      </c>
    </row>
    <row r="70" spans="1:11" s="32" customFormat="1" ht="28.8" x14ac:dyDescent="0.25">
      <c r="A70" s="22" t="s">
        <v>170</v>
      </c>
      <c r="B70" s="22" t="s">
        <v>136</v>
      </c>
      <c r="C70" s="23" t="s">
        <v>75</v>
      </c>
      <c r="D70" s="24" t="s">
        <v>75</v>
      </c>
      <c r="E70" s="25" t="s">
        <v>100</v>
      </c>
      <c r="F70" s="26">
        <v>2150000373</v>
      </c>
      <c r="G70" s="27">
        <v>42331</v>
      </c>
      <c r="H70" s="28" t="s">
        <v>137</v>
      </c>
      <c r="I70" s="29" t="s">
        <v>138</v>
      </c>
      <c r="J70" s="30" t="s">
        <v>72</v>
      </c>
      <c r="K70" s="31">
        <v>142208</v>
      </c>
    </row>
    <row r="71" spans="1:11" s="32" customFormat="1" ht="28.8" x14ac:dyDescent="0.25">
      <c r="A71" s="22" t="s">
        <v>170</v>
      </c>
      <c r="B71" s="22" t="s">
        <v>136</v>
      </c>
      <c r="C71" s="23" t="s">
        <v>75</v>
      </c>
      <c r="D71" s="24" t="s">
        <v>75</v>
      </c>
      <c r="E71" s="25" t="s">
        <v>100</v>
      </c>
      <c r="F71" s="26">
        <v>2150000376</v>
      </c>
      <c r="G71" s="27">
        <v>42333</v>
      </c>
      <c r="H71" s="28" t="s">
        <v>137</v>
      </c>
      <c r="I71" s="29" t="s">
        <v>138</v>
      </c>
      <c r="J71" s="30" t="s">
        <v>72</v>
      </c>
      <c r="K71" s="31">
        <v>243208</v>
      </c>
    </row>
    <row r="72" spans="1:11" s="32" customFormat="1" ht="28.8" x14ac:dyDescent="0.25">
      <c r="A72" s="22" t="s">
        <v>170</v>
      </c>
      <c r="B72" s="22" t="s">
        <v>136</v>
      </c>
      <c r="C72" s="23" t="s">
        <v>75</v>
      </c>
      <c r="D72" s="24" t="s">
        <v>75</v>
      </c>
      <c r="E72" s="25" t="s">
        <v>100</v>
      </c>
      <c r="F72" s="26">
        <v>2150000378</v>
      </c>
      <c r="G72" s="27">
        <v>42334</v>
      </c>
      <c r="H72" s="28" t="s">
        <v>137</v>
      </c>
      <c r="I72" s="29" t="s">
        <v>141</v>
      </c>
      <c r="J72" s="30" t="s">
        <v>142</v>
      </c>
      <c r="K72" s="31">
        <v>160000</v>
      </c>
    </row>
    <row r="73" spans="1:11" s="32" customFormat="1" ht="28.8" x14ac:dyDescent="0.25">
      <c r="A73" s="22" t="s">
        <v>170</v>
      </c>
      <c r="B73" s="22" t="s">
        <v>136</v>
      </c>
      <c r="C73" s="23" t="s">
        <v>75</v>
      </c>
      <c r="D73" s="24" t="s">
        <v>75</v>
      </c>
      <c r="E73" s="25" t="s">
        <v>100</v>
      </c>
      <c r="F73" s="26">
        <v>2150000380</v>
      </c>
      <c r="G73" s="27">
        <v>42335</v>
      </c>
      <c r="H73" s="28" t="s">
        <v>137</v>
      </c>
      <c r="I73" s="29" t="s">
        <v>138</v>
      </c>
      <c r="J73" s="30" t="s">
        <v>72</v>
      </c>
      <c r="K73" s="31">
        <v>160708</v>
      </c>
    </row>
    <row r="74" spans="1:11" s="32" customFormat="1" ht="28.8" x14ac:dyDescent="0.25">
      <c r="A74" s="22" t="s">
        <v>170</v>
      </c>
      <c r="B74" s="22" t="s">
        <v>136</v>
      </c>
      <c r="C74" s="23" t="s">
        <v>75</v>
      </c>
      <c r="D74" s="24" t="s">
        <v>75</v>
      </c>
      <c r="E74" s="25" t="s">
        <v>100</v>
      </c>
      <c r="F74" s="26">
        <v>2150000382</v>
      </c>
      <c r="G74" s="27">
        <v>42338</v>
      </c>
      <c r="H74" s="28" t="s">
        <v>137</v>
      </c>
      <c r="I74" s="29" t="s">
        <v>138</v>
      </c>
      <c r="J74" s="30" t="s">
        <v>72</v>
      </c>
      <c r="K74" s="31">
        <v>261708</v>
      </c>
    </row>
    <row r="75" spans="1:11" s="32" customFormat="1" ht="28.8" x14ac:dyDescent="0.25">
      <c r="A75" s="22" t="s">
        <v>170</v>
      </c>
      <c r="B75" s="22" t="s">
        <v>136</v>
      </c>
      <c r="C75" s="23" t="s">
        <v>75</v>
      </c>
      <c r="D75" s="24" t="s">
        <v>75</v>
      </c>
      <c r="E75" s="25" t="s">
        <v>100</v>
      </c>
      <c r="F75" s="26">
        <v>2150000383</v>
      </c>
      <c r="G75" s="27">
        <v>42338</v>
      </c>
      <c r="H75" s="28" t="s">
        <v>137</v>
      </c>
      <c r="I75" s="29" t="s">
        <v>138</v>
      </c>
      <c r="J75" s="30" t="s">
        <v>72</v>
      </c>
      <c r="K75" s="31">
        <v>261708</v>
      </c>
    </row>
    <row r="76" spans="1:11" s="32" customFormat="1" ht="28.8" x14ac:dyDescent="0.25">
      <c r="A76" s="22" t="s">
        <v>170</v>
      </c>
      <c r="B76" s="22" t="s">
        <v>136</v>
      </c>
      <c r="C76" s="23" t="s">
        <v>75</v>
      </c>
      <c r="D76" s="24" t="s">
        <v>75</v>
      </c>
      <c r="E76" s="25" t="s">
        <v>100</v>
      </c>
      <c r="F76" s="26">
        <v>2150000385</v>
      </c>
      <c r="G76" s="27">
        <v>42338</v>
      </c>
      <c r="H76" s="28" t="s">
        <v>137</v>
      </c>
      <c r="I76" s="29" t="s">
        <v>138</v>
      </c>
      <c r="J76" s="30" t="s">
        <v>72</v>
      </c>
      <c r="K76" s="31">
        <v>15000</v>
      </c>
    </row>
    <row r="77" spans="1:11" s="32" customFormat="1" ht="28.8" x14ac:dyDescent="0.25">
      <c r="A77" s="22" t="s">
        <v>170</v>
      </c>
      <c r="B77" s="22" t="s">
        <v>11</v>
      </c>
      <c r="C77" s="23" t="s">
        <v>75</v>
      </c>
      <c r="D77" s="24" t="s">
        <v>75</v>
      </c>
      <c r="E77" s="25" t="s">
        <v>100</v>
      </c>
      <c r="F77" s="26">
        <v>2150000345</v>
      </c>
      <c r="G77" s="27">
        <v>42314</v>
      </c>
      <c r="H77" s="28" t="s">
        <v>143</v>
      </c>
      <c r="I77" s="29" t="s">
        <v>144</v>
      </c>
      <c r="J77" s="30" t="s">
        <v>145</v>
      </c>
      <c r="K77" s="31">
        <v>71407</v>
      </c>
    </row>
    <row r="78" spans="1:11" s="32" customFormat="1" ht="28.8" x14ac:dyDescent="0.25">
      <c r="A78" s="22" t="s">
        <v>170</v>
      </c>
      <c r="B78" s="22" t="s">
        <v>11</v>
      </c>
      <c r="C78" s="23" t="s">
        <v>75</v>
      </c>
      <c r="D78" s="24" t="s">
        <v>75</v>
      </c>
      <c r="E78" s="25" t="s">
        <v>100</v>
      </c>
      <c r="F78" s="26">
        <v>2150000371</v>
      </c>
      <c r="G78" s="27">
        <v>42328</v>
      </c>
      <c r="H78" s="28" t="s">
        <v>146</v>
      </c>
      <c r="I78" s="29" t="s">
        <v>144</v>
      </c>
      <c r="J78" s="30" t="s">
        <v>145</v>
      </c>
      <c r="K78" s="31">
        <v>163451</v>
      </c>
    </row>
    <row r="79" spans="1:11" s="32" customFormat="1" ht="28.8" x14ac:dyDescent="0.25">
      <c r="A79" s="22" t="s">
        <v>170</v>
      </c>
      <c r="B79" s="22" t="s">
        <v>147</v>
      </c>
      <c r="C79" s="23" t="s">
        <v>148</v>
      </c>
      <c r="D79" s="24">
        <v>42279</v>
      </c>
      <c r="E79" s="25" t="s">
        <v>149</v>
      </c>
      <c r="F79" s="26">
        <v>5721</v>
      </c>
      <c r="G79" s="27">
        <v>42328</v>
      </c>
      <c r="H79" s="28" t="s">
        <v>150</v>
      </c>
      <c r="I79" s="29" t="s">
        <v>151</v>
      </c>
      <c r="J79" s="30" t="s">
        <v>152</v>
      </c>
      <c r="K79" s="31">
        <v>90000</v>
      </c>
    </row>
    <row r="80" spans="1:11" s="32" customFormat="1" ht="28.8" x14ac:dyDescent="0.25">
      <c r="A80" s="22" t="s">
        <v>170</v>
      </c>
      <c r="B80" s="22" t="s">
        <v>11</v>
      </c>
      <c r="C80" s="23" t="s">
        <v>75</v>
      </c>
      <c r="D80" s="24" t="s">
        <v>75</v>
      </c>
      <c r="E80" s="25" t="s">
        <v>76</v>
      </c>
      <c r="F80" s="26">
        <v>2150000068</v>
      </c>
      <c r="G80" s="27">
        <v>42324</v>
      </c>
      <c r="H80" s="28" t="s">
        <v>153</v>
      </c>
      <c r="I80" s="29" t="s">
        <v>154</v>
      </c>
      <c r="J80" s="30" t="s">
        <v>155</v>
      </c>
      <c r="K80" s="31">
        <v>633175</v>
      </c>
    </row>
    <row r="81" spans="1:11" s="32" customFormat="1" ht="28.8" x14ac:dyDescent="0.25">
      <c r="A81" s="22" t="s">
        <v>170</v>
      </c>
      <c r="B81" s="22" t="s">
        <v>11</v>
      </c>
      <c r="C81" s="23" t="s">
        <v>75</v>
      </c>
      <c r="D81" s="24" t="s">
        <v>75</v>
      </c>
      <c r="E81" s="25" t="s">
        <v>76</v>
      </c>
      <c r="F81" s="26">
        <v>2150000075</v>
      </c>
      <c r="G81" s="27">
        <v>42332</v>
      </c>
      <c r="H81" s="28" t="s">
        <v>156</v>
      </c>
      <c r="I81" s="29" t="s">
        <v>157</v>
      </c>
      <c r="J81" s="30" t="s">
        <v>158</v>
      </c>
      <c r="K81" s="31">
        <v>227290</v>
      </c>
    </row>
    <row r="82" spans="1:11" s="32" customFormat="1" ht="28.8" x14ac:dyDescent="0.25">
      <c r="A82" s="22" t="s">
        <v>170</v>
      </c>
      <c r="B82" s="22" t="s">
        <v>11</v>
      </c>
      <c r="C82" s="23" t="s">
        <v>75</v>
      </c>
      <c r="D82" s="24" t="s">
        <v>75</v>
      </c>
      <c r="E82" s="25" t="s">
        <v>76</v>
      </c>
      <c r="F82" s="26">
        <v>2150000070</v>
      </c>
      <c r="G82" s="27">
        <v>42332</v>
      </c>
      <c r="H82" s="28" t="s">
        <v>159</v>
      </c>
      <c r="I82" s="29" t="s">
        <v>160</v>
      </c>
      <c r="J82" s="30" t="s">
        <v>161</v>
      </c>
      <c r="K82" s="31">
        <v>762897</v>
      </c>
    </row>
    <row r="83" spans="1:11" s="32" customFormat="1" ht="28.8" x14ac:dyDescent="0.25">
      <c r="A83" s="22" t="s">
        <v>170</v>
      </c>
      <c r="B83" s="22" t="s">
        <v>11</v>
      </c>
      <c r="C83" s="23" t="s">
        <v>75</v>
      </c>
      <c r="D83" s="24" t="s">
        <v>75</v>
      </c>
      <c r="E83" s="25" t="s">
        <v>76</v>
      </c>
      <c r="F83" s="26">
        <v>2150000071</v>
      </c>
      <c r="G83" s="27">
        <v>42325</v>
      </c>
      <c r="H83" s="28" t="s">
        <v>162</v>
      </c>
      <c r="I83" s="29" t="s">
        <v>160</v>
      </c>
      <c r="J83" s="30" t="s">
        <v>161</v>
      </c>
      <c r="K83" s="31">
        <v>94400</v>
      </c>
    </row>
    <row r="84" spans="1:11" s="32" customFormat="1" ht="28.8" x14ac:dyDescent="0.25">
      <c r="A84" s="22" t="s">
        <v>170</v>
      </c>
      <c r="B84" s="22" t="s">
        <v>163</v>
      </c>
      <c r="C84" s="23" t="s">
        <v>75</v>
      </c>
      <c r="D84" s="24" t="s">
        <v>75</v>
      </c>
      <c r="E84" s="25" t="s">
        <v>104</v>
      </c>
      <c r="F84" s="26">
        <v>3305966</v>
      </c>
      <c r="G84" s="27">
        <v>42338</v>
      </c>
      <c r="H84" s="28" t="s">
        <v>164</v>
      </c>
      <c r="I84" s="29" t="s">
        <v>165</v>
      </c>
      <c r="J84" s="30" t="s">
        <v>166</v>
      </c>
      <c r="K84" s="31">
        <v>3119589</v>
      </c>
    </row>
    <row r="85" spans="1:11" s="32" customFormat="1" ht="28.8" x14ac:dyDescent="0.25">
      <c r="A85" s="22" t="s">
        <v>170</v>
      </c>
      <c r="B85" s="22" t="s">
        <v>163</v>
      </c>
      <c r="C85" s="23" t="s">
        <v>75</v>
      </c>
      <c r="D85" s="24" t="s">
        <v>75</v>
      </c>
      <c r="E85" s="25" t="s">
        <v>104</v>
      </c>
      <c r="F85" s="26">
        <v>550032</v>
      </c>
      <c r="G85" s="27">
        <v>42338</v>
      </c>
      <c r="H85" s="28" t="s">
        <v>167</v>
      </c>
      <c r="I85" s="29" t="s">
        <v>168</v>
      </c>
      <c r="J85" s="30" t="s">
        <v>169</v>
      </c>
      <c r="K85" s="31">
        <v>847932</v>
      </c>
    </row>
    <row r="86" spans="1:11" s="32" customFormat="1" ht="43.2" x14ac:dyDescent="0.25">
      <c r="A86" s="22" t="s">
        <v>285</v>
      </c>
      <c r="B86" s="22" t="s">
        <v>31</v>
      </c>
      <c r="C86" s="23" t="s">
        <v>75</v>
      </c>
      <c r="D86" s="24" t="s">
        <v>75</v>
      </c>
      <c r="E86" s="25" t="s">
        <v>75</v>
      </c>
      <c r="F86" s="26" t="s">
        <v>75</v>
      </c>
      <c r="G86" s="27">
        <v>42327</v>
      </c>
      <c r="H86" s="28" t="s">
        <v>287</v>
      </c>
      <c r="I86" s="29" t="s">
        <v>174</v>
      </c>
      <c r="J86" s="30" t="s">
        <v>175</v>
      </c>
      <c r="K86" s="31">
        <v>76400</v>
      </c>
    </row>
    <row r="87" spans="1:11" s="32" customFormat="1" ht="43.2" x14ac:dyDescent="0.25">
      <c r="A87" s="22" t="s">
        <v>285</v>
      </c>
      <c r="B87" s="22" t="s">
        <v>31</v>
      </c>
      <c r="C87" s="23" t="s">
        <v>75</v>
      </c>
      <c r="D87" s="24" t="s">
        <v>75</v>
      </c>
      <c r="E87" s="25" t="s">
        <v>75</v>
      </c>
      <c r="F87" s="26" t="s">
        <v>75</v>
      </c>
      <c r="G87" s="27">
        <v>42317</v>
      </c>
      <c r="H87" s="28" t="s">
        <v>288</v>
      </c>
      <c r="I87" s="29" t="s">
        <v>174</v>
      </c>
      <c r="J87" s="30" t="s">
        <v>175</v>
      </c>
      <c r="K87" s="31">
        <v>69000</v>
      </c>
    </row>
    <row r="88" spans="1:11" s="32" customFormat="1" ht="28.8" x14ac:dyDescent="0.25">
      <c r="A88" s="22" t="s">
        <v>285</v>
      </c>
      <c r="B88" s="22" t="s">
        <v>31</v>
      </c>
      <c r="C88" s="23" t="s">
        <v>75</v>
      </c>
      <c r="D88" s="24" t="s">
        <v>75</v>
      </c>
      <c r="E88" s="25" t="s">
        <v>75</v>
      </c>
      <c r="F88" s="26" t="s">
        <v>75</v>
      </c>
      <c r="G88" s="27">
        <v>42327</v>
      </c>
      <c r="H88" s="28" t="s">
        <v>289</v>
      </c>
      <c r="I88" s="29" t="s">
        <v>174</v>
      </c>
      <c r="J88" s="30" t="s">
        <v>175</v>
      </c>
      <c r="K88" s="31">
        <v>545500</v>
      </c>
    </row>
    <row r="89" spans="1:11" s="32" customFormat="1" ht="28.8" x14ac:dyDescent="0.25">
      <c r="A89" s="22" t="s">
        <v>285</v>
      </c>
      <c r="B89" s="22" t="s">
        <v>31</v>
      </c>
      <c r="C89" s="23" t="s">
        <v>75</v>
      </c>
      <c r="D89" s="24" t="s">
        <v>75</v>
      </c>
      <c r="E89" s="25" t="s">
        <v>75</v>
      </c>
      <c r="F89" s="26" t="s">
        <v>75</v>
      </c>
      <c r="G89" s="27">
        <v>42338</v>
      </c>
      <c r="H89" s="28" t="s">
        <v>290</v>
      </c>
      <c r="I89" s="29" t="s">
        <v>174</v>
      </c>
      <c r="J89" s="30" t="s">
        <v>175</v>
      </c>
      <c r="K89" s="31">
        <v>571500</v>
      </c>
    </row>
    <row r="90" spans="1:11" s="32" customFormat="1" ht="43.2" x14ac:dyDescent="0.25">
      <c r="A90" s="22" t="s">
        <v>285</v>
      </c>
      <c r="B90" s="22" t="s">
        <v>31</v>
      </c>
      <c r="C90" s="23" t="s">
        <v>75</v>
      </c>
      <c r="D90" s="24" t="s">
        <v>75</v>
      </c>
      <c r="E90" s="25" t="s">
        <v>75</v>
      </c>
      <c r="F90" s="26" t="s">
        <v>75</v>
      </c>
      <c r="G90" s="27">
        <v>42338</v>
      </c>
      <c r="H90" s="28" t="s">
        <v>291</v>
      </c>
      <c r="I90" s="29" t="s">
        <v>174</v>
      </c>
      <c r="J90" s="30" t="s">
        <v>175</v>
      </c>
      <c r="K90" s="31">
        <v>283800</v>
      </c>
    </row>
    <row r="91" spans="1:11" s="32" customFormat="1" ht="43.2" x14ac:dyDescent="0.25">
      <c r="A91" s="22" t="s">
        <v>285</v>
      </c>
      <c r="B91" s="22" t="s">
        <v>31</v>
      </c>
      <c r="C91" s="23" t="s">
        <v>75</v>
      </c>
      <c r="D91" s="24" t="s">
        <v>75</v>
      </c>
      <c r="E91" s="25" t="s">
        <v>75</v>
      </c>
      <c r="F91" s="26" t="s">
        <v>75</v>
      </c>
      <c r="G91" s="27">
        <v>42327</v>
      </c>
      <c r="H91" s="28" t="s">
        <v>292</v>
      </c>
      <c r="I91" s="29" t="s">
        <v>174</v>
      </c>
      <c r="J91" s="30" t="s">
        <v>175</v>
      </c>
      <c r="K91" s="31">
        <v>67300</v>
      </c>
    </row>
    <row r="92" spans="1:11" s="32" customFormat="1" ht="28.8" x14ac:dyDescent="0.25">
      <c r="A92" s="22" t="s">
        <v>285</v>
      </c>
      <c r="B92" s="22" t="s">
        <v>31</v>
      </c>
      <c r="C92" s="23" t="s">
        <v>75</v>
      </c>
      <c r="D92" s="24" t="s">
        <v>75</v>
      </c>
      <c r="E92" s="25" t="s">
        <v>75</v>
      </c>
      <c r="F92" s="26" t="s">
        <v>75</v>
      </c>
      <c r="G92" s="27">
        <v>42317</v>
      </c>
      <c r="H92" s="28" t="s">
        <v>293</v>
      </c>
      <c r="I92" s="29" t="s">
        <v>174</v>
      </c>
      <c r="J92" s="30" t="s">
        <v>175</v>
      </c>
      <c r="K92" s="31">
        <v>476500</v>
      </c>
    </row>
    <row r="93" spans="1:11" s="32" customFormat="1" ht="43.2" x14ac:dyDescent="0.25">
      <c r="A93" s="22" t="s">
        <v>285</v>
      </c>
      <c r="B93" s="22" t="s">
        <v>31</v>
      </c>
      <c r="C93" s="23" t="s">
        <v>75</v>
      </c>
      <c r="D93" s="24" t="s">
        <v>75</v>
      </c>
      <c r="E93" s="25" t="s">
        <v>75</v>
      </c>
      <c r="F93" s="26" t="s">
        <v>75</v>
      </c>
      <c r="G93" s="27">
        <v>42338</v>
      </c>
      <c r="H93" s="28" t="s">
        <v>176</v>
      </c>
      <c r="I93" s="29" t="s">
        <v>174</v>
      </c>
      <c r="J93" s="30" t="s">
        <v>175</v>
      </c>
      <c r="K93" s="31">
        <v>469800</v>
      </c>
    </row>
    <row r="94" spans="1:11" s="32" customFormat="1" ht="43.2" x14ac:dyDescent="0.25">
      <c r="A94" s="22" t="s">
        <v>285</v>
      </c>
      <c r="B94" s="22" t="s">
        <v>31</v>
      </c>
      <c r="C94" s="23" t="s">
        <v>75</v>
      </c>
      <c r="D94" s="24" t="s">
        <v>75</v>
      </c>
      <c r="E94" s="25" t="s">
        <v>75</v>
      </c>
      <c r="F94" s="26" t="s">
        <v>75</v>
      </c>
      <c r="G94" s="27">
        <v>42321</v>
      </c>
      <c r="H94" s="28" t="s">
        <v>177</v>
      </c>
      <c r="I94" s="29" t="s">
        <v>178</v>
      </c>
      <c r="J94" s="30" t="s">
        <v>179</v>
      </c>
      <c r="K94" s="31">
        <v>31581</v>
      </c>
    </row>
    <row r="95" spans="1:11" s="32" customFormat="1" ht="43.2" x14ac:dyDescent="0.25">
      <c r="A95" s="22" t="s">
        <v>285</v>
      </c>
      <c r="B95" s="22" t="s">
        <v>31</v>
      </c>
      <c r="C95" s="23" t="s">
        <v>75</v>
      </c>
      <c r="D95" s="24" t="s">
        <v>75</v>
      </c>
      <c r="E95" s="25" t="s">
        <v>75</v>
      </c>
      <c r="F95" s="26" t="s">
        <v>75</v>
      </c>
      <c r="G95" s="27">
        <v>42325</v>
      </c>
      <c r="H95" s="28" t="s">
        <v>180</v>
      </c>
      <c r="I95" s="29" t="s">
        <v>181</v>
      </c>
      <c r="J95" s="30" t="s">
        <v>182</v>
      </c>
      <c r="K95" s="31">
        <v>24484</v>
      </c>
    </row>
    <row r="96" spans="1:11" s="32" customFormat="1" ht="43.2" x14ac:dyDescent="0.25">
      <c r="A96" s="22" t="s">
        <v>285</v>
      </c>
      <c r="B96" s="22" t="s">
        <v>31</v>
      </c>
      <c r="C96" s="23" t="s">
        <v>75</v>
      </c>
      <c r="D96" s="24" t="s">
        <v>75</v>
      </c>
      <c r="E96" s="25" t="s">
        <v>75</v>
      </c>
      <c r="F96" s="26" t="s">
        <v>75</v>
      </c>
      <c r="G96" s="27">
        <v>42325</v>
      </c>
      <c r="H96" s="28" t="s">
        <v>183</v>
      </c>
      <c r="I96" s="29" t="s">
        <v>181</v>
      </c>
      <c r="J96" s="30" t="s">
        <v>182</v>
      </c>
      <c r="K96" s="31">
        <v>21810</v>
      </c>
    </row>
    <row r="97" spans="1:11" s="32" customFormat="1" ht="43.2" x14ac:dyDescent="0.25">
      <c r="A97" s="22" t="s">
        <v>285</v>
      </c>
      <c r="B97" s="22" t="s">
        <v>31</v>
      </c>
      <c r="C97" s="23" t="s">
        <v>75</v>
      </c>
      <c r="D97" s="24" t="s">
        <v>75</v>
      </c>
      <c r="E97" s="25" t="s">
        <v>75</v>
      </c>
      <c r="F97" s="26" t="s">
        <v>75</v>
      </c>
      <c r="G97" s="27">
        <v>42325</v>
      </c>
      <c r="H97" s="28" t="s">
        <v>184</v>
      </c>
      <c r="I97" s="29" t="s">
        <v>181</v>
      </c>
      <c r="J97" s="30" t="s">
        <v>182</v>
      </c>
      <c r="K97" s="31">
        <v>56610</v>
      </c>
    </row>
    <row r="98" spans="1:11" s="32" customFormat="1" ht="43.2" x14ac:dyDescent="0.25">
      <c r="A98" s="22" t="s">
        <v>285</v>
      </c>
      <c r="B98" s="22" t="s">
        <v>31</v>
      </c>
      <c r="C98" s="23" t="s">
        <v>75</v>
      </c>
      <c r="D98" s="24" t="s">
        <v>75</v>
      </c>
      <c r="E98" s="25" t="s">
        <v>75</v>
      </c>
      <c r="F98" s="26" t="s">
        <v>75</v>
      </c>
      <c r="G98" s="27">
        <v>42338</v>
      </c>
      <c r="H98" s="28" t="s">
        <v>185</v>
      </c>
      <c r="I98" s="29" t="s">
        <v>181</v>
      </c>
      <c r="J98" s="30" t="s">
        <v>182</v>
      </c>
      <c r="K98" s="31">
        <v>16070</v>
      </c>
    </row>
    <row r="99" spans="1:11" s="32" customFormat="1" ht="43.2" x14ac:dyDescent="0.25">
      <c r="A99" s="22" t="s">
        <v>285</v>
      </c>
      <c r="B99" s="22" t="s">
        <v>31</v>
      </c>
      <c r="C99" s="23" t="s">
        <v>75</v>
      </c>
      <c r="D99" s="24" t="s">
        <v>75</v>
      </c>
      <c r="E99" s="25" t="s">
        <v>75</v>
      </c>
      <c r="F99" s="26" t="s">
        <v>75</v>
      </c>
      <c r="G99" s="27">
        <v>42338</v>
      </c>
      <c r="H99" s="28" t="s">
        <v>186</v>
      </c>
      <c r="I99" s="29" t="s">
        <v>181</v>
      </c>
      <c r="J99" s="30" t="s">
        <v>182</v>
      </c>
      <c r="K99" s="31">
        <v>5880</v>
      </c>
    </row>
    <row r="100" spans="1:11" s="32" customFormat="1" ht="43.2" x14ac:dyDescent="0.25">
      <c r="A100" s="22" t="s">
        <v>285</v>
      </c>
      <c r="B100" s="22" t="s">
        <v>31</v>
      </c>
      <c r="C100" s="23" t="s">
        <v>75</v>
      </c>
      <c r="D100" s="24" t="s">
        <v>75</v>
      </c>
      <c r="E100" s="25" t="s">
        <v>75</v>
      </c>
      <c r="F100" s="26" t="s">
        <v>75</v>
      </c>
      <c r="G100" s="27">
        <v>42325</v>
      </c>
      <c r="H100" s="28" t="s">
        <v>187</v>
      </c>
      <c r="I100" s="29" t="s">
        <v>181</v>
      </c>
      <c r="J100" s="30" t="s">
        <v>182</v>
      </c>
      <c r="K100" s="31">
        <v>28481</v>
      </c>
    </row>
    <row r="101" spans="1:11" s="32" customFormat="1" ht="43.2" x14ac:dyDescent="0.25">
      <c r="A101" s="22" t="s">
        <v>285</v>
      </c>
      <c r="B101" s="22" t="s">
        <v>31</v>
      </c>
      <c r="C101" s="23" t="s">
        <v>75</v>
      </c>
      <c r="D101" s="24" t="s">
        <v>75</v>
      </c>
      <c r="E101" s="25" t="s">
        <v>75</v>
      </c>
      <c r="F101" s="26" t="s">
        <v>75</v>
      </c>
      <c r="G101" s="27">
        <v>42325</v>
      </c>
      <c r="H101" s="28" t="s">
        <v>188</v>
      </c>
      <c r="I101" s="29" t="s">
        <v>181</v>
      </c>
      <c r="J101" s="30" t="s">
        <v>182</v>
      </c>
      <c r="K101" s="31">
        <v>74490</v>
      </c>
    </row>
    <row r="102" spans="1:11" s="32" customFormat="1" ht="28.8" x14ac:dyDescent="0.25">
      <c r="A102" s="22" t="s">
        <v>285</v>
      </c>
      <c r="B102" s="22" t="s">
        <v>31</v>
      </c>
      <c r="C102" s="23" t="s">
        <v>75</v>
      </c>
      <c r="D102" s="24" t="s">
        <v>75</v>
      </c>
      <c r="E102" s="25" t="s">
        <v>75</v>
      </c>
      <c r="F102" s="26" t="s">
        <v>75</v>
      </c>
      <c r="G102" s="27">
        <v>42331</v>
      </c>
      <c r="H102" s="28" t="s">
        <v>294</v>
      </c>
      <c r="I102" s="29" t="s">
        <v>58</v>
      </c>
      <c r="J102" s="30" t="s">
        <v>59</v>
      </c>
      <c r="K102" s="31">
        <v>738008</v>
      </c>
    </row>
    <row r="103" spans="1:11" s="32" customFormat="1" ht="14.4" x14ac:dyDescent="0.25">
      <c r="A103" s="22" t="s">
        <v>285</v>
      </c>
      <c r="B103" s="22" t="s">
        <v>31</v>
      </c>
      <c r="C103" s="23" t="s">
        <v>75</v>
      </c>
      <c r="D103" s="24" t="s">
        <v>75</v>
      </c>
      <c r="E103" s="25" t="s">
        <v>75</v>
      </c>
      <c r="F103" s="26" t="s">
        <v>75</v>
      </c>
      <c r="G103" s="27">
        <v>42338</v>
      </c>
      <c r="H103" s="28" t="s">
        <v>189</v>
      </c>
      <c r="I103" s="29" t="s">
        <v>190</v>
      </c>
      <c r="J103" s="30" t="s">
        <v>191</v>
      </c>
      <c r="K103" s="31">
        <v>616197</v>
      </c>
    </row>
    <row r="104" spans="1:11" s="32" customFormat="1" ht="14.4" x14ac:dyDescent="0.25">
      <c r="A104" s="22" t="s">
        <v>285</v>
      </c>
      <c r="B104" s="22" t="s">
        <v>31</v>
      </c>
      <c r="C104" s="23" t="s">
        <v>75</v>
      </c>
      <c r="D104" s="24" t="s">
        <v>75</v>
      </c>
      <c r="E104" s="25" t="s">
        <v>75</v>
      </c>
      <c r="F104" s="26" t="s">
        <v>75</v>
      </c>
      <c r="G104" s="27">
        <v>42338</v>
      </c>
      <c r="H104" s="28" t="s">
        <v>192</v>
      </c>
      <c r="I104" s="29" t="s">
        <v>190</v>
      </c>
      <c r="J104" s="30" t="s">
        <v>191</v>
      </c>
      <c r="K104" s="31">
        <v>3834828</v>
      </c>
    </row>
    <row r="105" spans="1:11" s="32" customFormat="1" ht="57.6" x14ac:dyDescent="0.25">
      <c r="A105" s="22" t="s">
        <v>285</v>
      </c>
      <c r="B105" s="22" t="s">
        <v>24</v>
      </c>
      <c r="C105" s="23" t="s">
        <v>193</v>
      </c>
      <c r="D105" s="24" t="s">
        <v>75</v>
      </c>
      <c r="E105" s="25" t="s">
        <v>75</v>
      </c>
      <c r="F105" s="26" t="s">
        <v>75</v>
      </c>
      <c r="G105" s="27">
        <v>42338</v>
      </c>
      <c r="H105" s="28" t="s">
        <v>194</v>
      </c>
      <c r="I105" s="29" t="s">
        <v>190</v>
      </c>
      <c r="J105" s="30" t="s">
        <v>191</v>
      </c>
      <c r="K105" s="31">
        <v>11819113</v>
      </c>
    </row>
    <row r="106" spans="1:11" s="32" customFormat="1" ht="28.8" x14ac:dyDescent="0.25">
      <c r="A106" s="22" t="s">
        <v>285</v>
      </c>
      <c r="B106" s="22" t="s">
        <v>11</v>
      </c>
      <c r="C106" s="23" t="s">
        <v>75</v>
      </c>
      <c r="D106" s="24" t="s">
        <v>75</v>
      </c>
      <c r="E106" s="25" t="s">
        <v>76</v>
      </c>
      <c r="F106" s="26">
        <v>3150000106</v>
      </c>
      <c r="G106" s="27">
        <v>42332</v>
      </c>
      <c r="H106" s="28" t="s">
        <v>195</v>
      </c>
      <c r="I106" s="29" t="s">
        <v>196</v>
      </c>
      <c r="J106" s="30" t="s">
        <v>197</v>
      </c>
      <c r="K106" s="31">
        <v>31980</v>
      </c>
    </row>
    <row r="107" spans="1:11" s="32" customFormat="1" ht="28.8" x14ac:dyDescent="0.25">
      <c r="A107" s="22" t="s">
        <v>285</v>
      </c>
      <c r="B107" s="22" t="s">
        <v>11</v>
      </c>
      <c r="C107" s="23" t="s">
        <v>75</v>
      </c>
      <c r="D107" s="24" t="s">
        <v>75</v>
      </c>
      <c r="E107" s="25" t="s">
        <v>76</v>
      </c>
      <c r="F107" s="26">
        <v>3150000098</v>
      </c>
      <c r="G107" s="27">
        <v>42325</v>
      </c>
      <c r="H107" s="28" t="s">
        <v>198</v>
      </c>
      <c r="I107" s="29" t="s">
        <v>199</v>
      </c>
      <c r="J107" s="30" t="s">
        <v>200</v>
      </c>
      <c r="K107" s="31">
        <v>149940</v>
      </c>
    </row>
    <row r="108" spans="1:11" s="32" customFormat="1" ht="28.8" x14ac:dyDescent="0.25">
      <c r="A108" s="22" t="s">
        <v>285</v>
      </c>
      <c r="B108" s="22" t="s">
        <v>11</v>
      </c>
      <c r="C108" s="23" t="s">
        <v>75</v>
      </c>
      <c r="D108" s="24" t="s">
        <v>75</v>
      </c>
      <c r="E108" s="25" t="s">
        <v>76</v>
      </c>
      <c r="F108" s="26">
        <v>3150000094</v>
      </c>
      <c r="G108" s="27">
        <v>42325</v>
      </c>
      <c r="H108" s="28" t="s">
        <v>201</v>
      </c>
      <c r="I108" s="29" t="s">
        <v>202</v>
      </c>
      <c r="J108" s="30" t="s">
        <v>203</v>
      </c>
      <c r="K108" s="31">
        <v>333200</v>
      </c>
    </row>
    <row r="109" spans="1:11" s="32" customFormat="1" ht="57.6" x14ac:dyDescent="0.25">
      <c r="A109" s="22" t="s">
        <v>285</v>
      </c>
      <c r="B109" s="22" t="s">
        <v>11</v>
      </c>
      <c r="C109" s="23" t="s">
        <v>75</v>
      </c>
      <c r="D109" s="24" t="s">
        <v>75</v>
      </c>
      <c r="E109" s="25" t="s">
        <v>76</v>
      </c>
      <c r="F109" s="26">
        <v>3150000096</v>
      </c>
      <c r="G109" s="27">
        <v>42325</v>
      </c>
      <c r="H109" s="28" t="s">
        <v>204</v>
      </c>
      <c r="I109" s="29" t="s">
        <v>202</v>
      </c>
      <c r="J109" s="30" t="s">
        <v>203</v>
      </c>
      <c r="K109" s="31">
        <v>116620</v>
      </c>
    </row>
    <row r="110" spans="1:11" s="32" customFormat="1" ht="28.8" x14ac:dyDescent="0.25">
      <c r="A110" s="22" t="s">
        <v>285</v>
      </c>
      <c r="B110" s="22" t="s">
        <v>11</v>
      </c>
      <c r="C110" s="23" t="s">
        <v>75</v>
      </c>
      <c r="D110" s="24" t="s">
        <v>75</v>
      </c>
      <c r="E110" s="25" t="s">
        <v>76</v>
      </c>
      <c r="F110" s="26">
        <v>3150000091</v>
      </c>
      <c r="G110" s="27">
        <v>42310</v>
      </c>
      <c r="H110" s="28" t="s">
        <v>205</v>
      </c>
      <c r="I110" s="29" t="s">
        <v>206</v>
      </c>
      <c r="J110" s="30" t="s">
        <v>207</v>
      </c>
      <c r="K110" s="31">
        <v>127961</v>
      </c>
    </row>
    <row r="111" spans="1:11" s="32" customFormat="1" ht="28.8" x14ac:dyDescent="0.25">
      <c r="A111" s="22" t="s">
        <v>285</v>
      </c>
      <c r="B111" s="22" t="s">
        <v>11</v>
      </c>
      <c r="C111" s="23" t="s">
        <v>75</v>
      </c>
      <c r="D111" s="24" t="s">
        <v>75</v>
      </c>
      <c r="E111" s="25" t="s">
        <v>76</v>
      </c>
      <c r="F111" s="26">
        <v>3150000102</v>
      </c>
      <c r="G111" s="27">
        <v>42327</v>
      </c>
      <c r="H111" s="28" t="s">
        <v>208</v>
      </c>
      <c r="I111" s="29" t="s">
        <v>209</v>
      </c>
      <c r="J111" s="30" t="s">
        <v>210</v>
      </c>
      <c r="K111" s="31">
        <v>23710</v>
      </c>
    </row>
    <row r="112" spans="1:11" s="32" customFormat="1" ht="57.6" x14ac:dyDescent="0.25">
      <c r="A112" s="22" t="s">
        <v>285</v>
      </c>
      <c r="B112" s="22" t="s">
        <v>39</v>
      </c>
      <c r="C112" s="23" t="s">
        <v>211</v>
      </c>
      <c r="D112" s="24">
        <v>42328</v>
      </c>
      <c r="E112" s="25" t="s">
        <v>76</v>
      </c>
      <c r="F112" s="26">
        <v>3150000104</v>
      </c>
      <c r="G112" s="27">
        <v>42328</v>
      </c>
      <c r="H112" s="28" t="s">
        <v>212</v>
      </c>
      <c r="I112" s="29" t="s">
        <v>213</v>
      </c>
      <c r="J112" s="30" t="s">
        <v>46</v>
      </c>
      <c r="K112" s="31">
        <v>5462100</v>
      </c>
    </row>
    <row r="113" spans="1:11" s="32" customFormat="1" ht="28.8" x14ac:dyDescent="0.25">
      <c r="A113" s="22" t="s">
        <v>285</v>
      </c>
      <c r="B113" s="22" t="s">
        <v>11</v>
      </c>
      <c r="C113" s="23" t="s">
        <v>75</v>
      </c>
      <c r="D113" s="24" t="s">
        <v>75</v>
      </c>
      <c r="E113" s="25" t="s">
        <v>76</v>
      </c>
      <c r="F113" s="26">
        <v>3150000093</v>
      </c>
      <c r="G113" s="27">
        <v>42313</v>
      </c>
      <c r="H113" s="28" t="s">
        <v>214</v>
      </c>
      <c r="I113" s="29" t="s">
        <v>78</v>
      </c>
      <c r="J113" s="30" t="s">
        <v>79</v>
      </c>
      <c r="K113" s="31">
        <v>927547</v>
      </c>
    </row>
    <row r="114" spans="1:11" s="32" customFormat="1" ht="28.8" x14ac:dyDescent="0.25">
      <c r="A114" s="22" t="s">
        <v>285</v>
      </c>
      <c r="B114" s="22" t="s">
        <v>11</v>
      </c>
      <c r="C114" s="23" t="s">
        <v>75</v>
      </c>
      <c r="D114" s="24" t="s">
        <v>75</v>
      </c>
      <c r="E114" s="25" t="s">
        <v>76</v>
      </c>
      <c r="F114" s="26">
        <v>3150000099</v>
      </c>
      <c r="G114" s="27">
        <v>42325</v>
      </c>
      <c r="H114" s="28" t="s">
        <v>215</v>
      </c>
      <c r="I114" s="29" t="s">
        <v>78</v>
      </c>
      <c r="J114" s="30" t="s">
        <v>79</v>
      </c>
      <c r="K114" s="31">
        <v>32618</v>
      </c>
    </row>
    <row r="115" spans="1:11" s="32" customFormat="1" ht="28.8" x14ac:dyDescent="0.25">
      <c r="A115" s="22" t="s">
        <v>285</v>
      </c>
      <c r="B115" s="22" t="s">
        <v>11</v>
      </c>
      <c r="C115" s="23" t="s">
        <v>75</v>
      </c>
      <c r="D115" s="24" t="s">
        <v>75</v>
      </c>
      <c r="E115" s="25" t="s">
        <v>76</v>
      </c>
      <c r="F115" s="26">
        <v>3150000100</v>
      </c>
      <c r="G115" s="27">
        <v>42326</v>
      </c>
      <c r="H115" s="28" t="s">
        <v>216</v>
      </c>
      <c r="I115" s="29" t="s">
        <v>78</v>
      </c>
      <c r="J115" s="30" t="s">
        <v>79</v>
      </c>
      <c r="K115" s="31">
        <v>545032</v>
      </c>
    </row>
    <row r="116" spans="1:11" s="32" customFormat="1" ht="28.8" x14ac:dyDescent="0.25">
      <c r="A116" s="22" t="s">
        <v>285</v>
      </c>
      <c r="B116" s="22" t="s">
        <v>11</v>
      </c>
      <c r="C116" s="23" t="s">
        <v>75</v>
      </c>
      <c r="D116" s="24" t="s">
        <v>75</v>
      </c>
      <c r="E116" s="25" t="s">
        <v>76</v>
      </c>
      <c r="F116" s="26">
        <v>3150000101</v>
      </c>
      <c r="G116" s="27">
        <v>42326</v>
      </c>
      <c r="H116" s="28" t="s">
        <v>217</v>
      </c>
      <c r="I116" s="29" t="s">
        <v>78</v>
      </c>
      <c r="J116" s="30" t="s">
        <v>79</v>
      </c>
      <c r="K116" s="31">
        <v>257551</v>
      </c>
    </row>
    <row r="117" spans="1:11" s="32" customFormat="1" ht="28.8" x14ac:dyDescent="0.25">
      <c r="A117" s="22" t="s">
        <v>285</v>
      </c>
      <c r="B117" s="22" t="s">
        <v>11</v>
      </c>
      <c r="C117" s="23" t="s">
        <v>75</v>
      </c>
      <c r="D117" s="24" t="s">
        <v>75</v>
      </c>
      <c r="E117" s="25" t="s">
        <v>76</v>
      </c>
      <c r="F117" s="26">
        <v>3150000110</v>
      </c>
      <c r="G117" s="27">
        <v>42334</v>
      </c>
      <c r="H117" s="28" t="s">
        <v>218</v>
      </c>
      <c r="I117" s="29" t="s">
        <v>78</v>
      </c>
      <c r="J117" s="30" t="s">
        <v>79</v>
      </c>
      <c r="K117" s="31">
        <v>171057</v>
      </c>
    </row>
    <row r="118" spans="1:11" s="32" customFormat="1" ht="28.8" x14ac:dyDescent="0.25">
      <c r="A118" s="22" t="s">
        <v>285</v>
      </c>
      <c r="B118" s="22" t="s">
        <v>11</v>
      </c>
      <c r="C118" s="23" t="s">
        <v>75</v>
      </c>
      <c r="D118" s="24" t="s">
        <v>75</v>
      </c>
      <c r="E118" s="25" t="s">
        <v>76</v>
      </c>
      <c r="F118" s="26">
        <v>3150000111</v>
      </c>
      <c r="G118" s="27">
        <v>42334</v>
      </c>
      <c r="H118" s="28" t="s">
        <v>219</v>
      </c>
      <c r="I118" s="29" t="s">
        <v>78</v>
      </c>
      <c r="J118" s="30" t="s">
        <v>79</v>
      </c>
      <c r="K118" s="31">
        <v>228929</v>
      </c>
    </row>
    <row r="119" spans="1:11" s="32" customFormat="1" ht="28.8" x14ac:dyDescent="0.25">
      <c r="A119" s="22" t="s">
        <v>285</v>
      </c>
      <c r="B119" s="22" t="s">
        <v>11</v>
      </c>
      <c r="C119" s="23" t="s">
        <v>75</v>
      </c>
      <c r="D119" s="24" t="s">
        <v>75</v>
      </c>
      <c r="E119" s="25" t="s">
        <v>76</v>
      </c>
      <c r="F119" s="26">
        <v>3150000112</v>
      </c>
      <c r="G119" s="27">
        <v>42338</v>
      </c>
      <c r="H119" s="28" t="s">
        <v>220</v>
      </c>
      <c r="I119" s="29" t="s">
        <v>78</v>
      </c>
      <c r="J119" s="30" t="s">
        <v>79</v>
      </c>
      <c r="K119" s="31">
        <v>318465</v>
      </c>
    </row>
    <row r="120" spans="1:11" s="32" customFormat="1" ht="28.8" x14ac:dyDescent="0.25">
      <c r="A120" s="22" t="s">
        <v>285</v>
      </c>
      <c r="B120" s="22" t="s">
        <v>11</v>
      </c>
      <c r="C120" s="23" t="s">
        <v>75</v>
      </c>
      <c r="D120" s="24" t="s">
        <v>75</v>
      </c>
      <c r="E120" s="25" t="s">
        <v>76</v>
      </c>
      <c r="F120" s="26">
        <v>3150000097</v>
      </c>
      <c r="G120" s="27">
        <v>42325</v>
      </c>
      <c r="H120" s="28" t="s">
        <v>221</v>
      </c>
      <c r="I120" s="29" t="s">
        <v>78</v>
      </c>
      <c r="J120" s="30" t="s">
        <v>79</v>
      </c>
      <c r="K120" s="31">
        <v>42426</v>
      </c>
    </row>
    <row r="121" spans="1:11" s="32" customFormat="1" ht="28.8" x14ac:dyDescent="0.25">
      <c r="A121" s="22" t="s">
        <v>285</v>
      </c>
      <c r="B121" s="22" t="s">
        <v>11</v>
      </c>
      <c r="C121" s="23" t="s">
        <v>75</v>
      </c>
      <c r="D121" s="24" t="s">
        <v>75</v>
      </c>
      <c r="E121" s="25" t="s">
        <v>76</v>
      </c>
      <c r="F121" s="26">
        <v>3150000109</v>
      </c>
      <c r="G121" s="27">
        <v>42335</v>
      </c>
      <c r="H121" s="28" t="s">
        <v>222</v>
      </c>
      <c r="I121" s="29" t="s">
        <v>206</v>
      </c>
      <c r="J121" s="30" t="s">
        <v>207</v>
      </c>
      <c r="K121" s="31">
        <v>112664</v>
      </c>
    </row>
    <row r="122" spans="1:11" s="32" customFormat="1" ht="28.8" x14ac:dyDescent="0.25">
      <c r="A122" s="22" t="s">
        <v>285</v>
      </c>
      <c r="B122" s="22" t="s">
        <v>11</v>
      </c>
      <c r="C122" s="23" t="s">
        <v>75</v>
      </c>
      <c r="D122" s="24" t="s">
        <v>75</v>
      </c>
      <c r="E122" s="25" t="s">
        <v>76</v>
      </c>
      <c r="F122" s="26">
        <v>3150000095</v>
      </c>
      <c r="G122" s="27">
        <v>42325</v>
      </c>
      <c r="H122" s="28" t="s">
        <v>223</v>
      </c>
      <c r="I122" s="29" t="s">
        <v>224</v>
      </c>
      <c r="J122" s="30" t="s">
        <v>225</v>
      </c>
      <c r="K122" s="31">
        <v>672826</v>
      </c>
    </row>
    <row r="123" spans="1:11" s="32" customFormat="1" ht="28.8" x14ac:dyDescent="0.25">
      <c r="A123" s="22" t="s">
        <v>285</v>
      </c>
      <c r="B123" s="22" t="s">
        <v>11</v>
      </c>
      <c r="C123" s="23" t="s">
        <v>75</v>
      </c>
      <c r="D123" s="24" t="s">
        <v>75</v>
      </c>
      <c r="E123" s="25" t="s">
        <v>226</v>
      </c>
      <c r="F123" s="26">
        <v>3150000166</v>
      </c>
      <c r="G123" s="27">
        <v>42331</v>
      </c>
      <c r="H123" s="28" t="s">
        <v>227</v>
      </c>
      <c r="I123" s="29" t="s">
        <v>228</v>
      </c>
      <c r="J123" s="30" t="s">
        <v>229</v>
      </c>
      <c r="K123" s="31">
        <v>212751</v>
      </c>
    </row>
    <row r="124" spans="1:11" s="32" customFormat="1" ht="28.8" x14ac:dyDescent="0.25">
      <c r="A124" s="22" t="s">
        <v>285</v>
      </c>
      <c r="B124" s="22" t="s">
        <v>11</v>
      </c>
      <c r="C124" s="23" t="s">
        <v>75</v>
      </c>
      <c r="D124" s="24" t="s">
        <v>75</v>
      </c>
      <c r="E124" s="25" t="s">
        <v>226</v>
      </c>
      <c r="F124" s="26">
        <v>3150000175</v>
      </c>
      <c r="G124" s="27">
        <v>42338</v>
      </c>
      <c r="H124" s="28" t="s">
        <v>230</v>
      </c>
      <c r="I124" s="29" t="s">
        <v>231</v>
      </c>
      <c r="J124" s="30" t="s">
        <v>232</v>
      </c>
      <c r="K124" s="31">
        <v>119000</v>
      </c>
    </row>
    <row r="125" spans="1:11" s="32" customFormat="1" ht="28.8" x14ac:dyDescent="0.25">
      <c r="A125" s="22" t="s">
        <v>285</v>
      </c>
      <c r="B125" s="22" t="s">
        <v>11</v>
      </c>
      <c r="C125" s="23" t="s">
        <v>75</v>
      </c>
      <c r="D125" s="24" t="s">
        <v>75</v>
      </c>
      <c r="E125" s="25" t="s">
        <v>226</v>
      </c>
      <c r="F125" s="26">
        <v>3150000173</v>
      </c>
      <c r="G125" s="27">
        <v>42338</v>
      </c>
      <c r="H125" s="28" t="s">
        <v>233</v>
      </c>
      <c r="I125" s="29" t="s">
        <v>234</v>
      </c>
      <c r="J125" s="30" t="s">
        <v>235</v>
      </c>
      <c r="K125" s="31">
        <v>130888</v>
      </c>
    </row>
    <row r="126" spans="1:11" s="32" customFormat="1" ht="28.8" x14ac:dyDescent="0.25">
      <c r="A126" s="22" t="s">
        <v>285</v>
      </c>
      <c r="B126" s="22" t="s">
        <v>11</v>
      </c>
      <c r="C126" s="23" t="s">
        <v>75</v>
      </c>
      <c r="D126" s="24" t="s">
        <v>75</v>
      </c>
      <c r="E126" s="25" t="s">
        <v>226</v>
      </c>
      <c r="F126" s="26">
        <v>3150000174</v>
      </c>
      <c r="G126" s="27">
        <v>42338</v>
      </c>
      <c r="H126" s="28" t="s">
        <v>236</v>
      </c>
      <c r="I126" s="29" t="s">
        <v>234</v>
      </c>
      <c r="J126" s="30" t="s">
        <v>235</v>
      </c>
      <c r="K126" s="31">
        <v>130888</v>
      </c>
    </row>
    <row r="127" spans="1:11" s="32" customFormat="1" ht="57.6" x14ac:dyDescent="0.25">
      <c r="A127" s="22" t="s">
        <v>285</v>
      </c>
      <c r="B127" s="22" t="s">
        <v>66</v>
      </c>
      <c r="C127" s="23" t="s">
        <v>75</v>
      </c>
      <c r="D127" s="24" t="s">
        <v>75</v>
      </c>
      <c r="E127" s="25" t="s">
        <v>226</v>
      </c>
      <c r="F127" s="26">
        <v>3150000153</v>
      </c>
      <c r="G127" s="27">
        <v>42314</v>
      </c>
      <c r="H127" s="28" t="s">
        <v>237</v>
      </c>
      <c r="I127" s="29" t="s">
        <v>238</v>
      </c>
      <c r="J127" s="30" t="s">
        <v>239</v>
      </c>
      <c r="K127" s="31">
        <v>111958</v>
      </c>
    </row>
    <row r="128" spans="1:11" s="32" customFormat="1" ht="57.6" x14ac:dyDescent="0.25">
      <c r="A128" s="22" t="s">
        <v>285</v>
      </c>
      <c r="B128" s="22" t="s">
        <v>66</v>
      </c>
      <c r="C128" s="23" t="s">
        <v>75</v>
      </c>
      <c r="D128" s="24" t="s">
        <v>75</v>
      </c>
      <c r="E128" s="25" t="s">
        <v>226</v>
      </c>
      <c r="F128" s="26">
        <v>3150000155</v>
      </c>
      <c r="G128" s="27">
        <v>42325</v>
      </c>
      <c r="H128" s="28" t="s">
        <v>240</v>
      </c>
      <c r="I128" s="29" t="s">
        <v>238</v>
      </c>
      <c r="J128" s="30" t="s">
        <v>239</v>
      </c>
      <c r="K128" s="31">
        <v>321416</v>
      </c>
    </row>
    <row r="129" spans="1:11" s="32" customFormat="1" ht="57.6" x14ac:dyDescent="0.25">
      <c r="A129" s="22" t="s">
        <v>285</v>
      </c>
      <c r="B129" s="22" t="s">
        <v>66</v>
      </c>
      <c r="C129" s="23" t="s">
        <v>75</v>
      </c>
      <c r="D129" s="24" t="s">
        <v>75</v>
      </c>
      <c r="E129" s="25" t="s">
        <v>226</v>
      </c>
      <c r="F129" s="26">
        <v>3150000162</v>
      </c>
      <c r="G129" s="27">
        <v>42325</v>
      </c>
      <c r="H129" s="28" t="s">
        <v>241</v>
      </c>
      <c r="I129" s="29" t="s">
        <v>238</v>
      </c>
      <c r="J129" s="30" t="s">
        <v>239</v>
      </c>
      <c r="K129" s="31">
        <v>291958</v>
      </c>
    </row>
    <row r="130" spans="1:11" s="32" customFormat="1" ht="28.8" x14ac:dyDescent="0.25">
      <c r="A130" s="22" t="s">
        <v>285</v>
      </c>
      <c r="B130" s="22" t="s">
        <v>11</v>
      </c>
      <c r="C130" s="23" t="s">
        <v>75</v>
      </c>
      <c r="D130" s="24" t="s">
        <v>75</v>
      </c>
      <c r="E130" s="25" t="s">
        <v>226</v>
      </c>
      <c r="F130" s="26">
        <v>3150000176</v>
      </c>
      <c r="G130" s="27">
        <v>42338</v>
      </c>
      <c r="H130" s="28" t="s">
        <v>242</v>
      </c>
      <c r="I130" s="29" t="s">
        <v>243</v>
      </c>
      <c r="J130" s="30" t="s">
        <v>244</v>
      </c>
      <c r="K130" s="31">
        <v>535500</v>
      </c>
    </row>
    <row r="131" spans="1:11" s="32" customFormat="1" ht="57.6" x14ac:dyDescent="0.25">
      <c r="A131" s="22" t="s">
        <v>285</v>
      </c>
      <c r="B131" s="22" t="s">
        <v>11</v>
      </c>
      <c r="C131" s="23" t="s">
        <v>75</v>
      </c>
      <c r="D131" s="24" t="s">
        <v>75</v>
      </c>
      <c r="E131" s="25" t="s">
        <v>226</v>
      </c>
      <c r="F131" s="26">
        <v>3150000163</v>
      </c>
      <c r="G131" s="27">
        <v>42327</v>
      </c>
      <c r="H131" s="28" t="s">
        <v>245</v>
      </c>
      <c r="I131" s="29" t="s">
        <v>246</v>
      </c>
      <c r="J131" s="30" t="s">
        <v>247</v>
      </c>
      <c r="K131" s="31">
        <v>65000</v>
      </c>
    </row>
    <row r="132" spans="1:11" s="32" customFormat="1" ht="43.2" x14ac:dyDescent="0.25">
      <c r="A132" s="22" t="s">
        <v>285</v>
      </c>
      <c r="B132" s="22" t="s">
        <v>66</v>
      </c>
      <c r="C132" s="23" t="s">
        <v>75</v>
      </c>
      <c r="D132" s="24" t="s">
        <v>75</v>
      </c>
      <c r="E132" s="25" t="s">
        <v>226</v>
      </c>
      <c r="F132" s="26">
        <v>3150000157</v>
      </c>
      <c r="G132" s="27">
        <v>42325</v>
      </c>
      <c r="H132" s="28" t="s">
        <v>248</v>
      </c>
      <c r="I132" s="29" t="s">
        <v>249</v>
      </c>
      <c r="J132" s="30" t="s">
        <v>250</v>
      </c>
      <c r="K132" s="31">
        <v>760000</v>
      </c>
    </row>
    <row r="133" spans="1:11" s="32" customFormat="1" ht="28.8" x14ac:dyDescent="0.25">
      <c r="A133" s="22" t="s">
        <v>285</v>
      </c>
      <c r="B133" s="22" t="s">
        <v>66</v>
      </c>
      <c r="C133" s="23" t="s">
        <v>75</v>
      </c>
      <c r="D133" s="24" t="s">
        <v>75</v>
      </c>
      <c r="E133" s="25" t="s">
        <v>226</v>
      </c>
      <c r="F133" s="26">
        <v>3150000160</v>
      </c>
      <c r="G133" s="27">
        <v>42325</v>
      </c>
      <c r="H133" s="28" t="s">
        <v>251</v>
      </c>
      <c r="I133" s="29" t="s">
        <v>135</v>
      </c>
      <c r="J133" s="30" t="s">
        <v>30</v>
      </c>
      <c r="K133" s="31">
        <v>300000</v>
      </c>
    </row>
    <row r="134" spans="1:11" s="32" customFormat="1" ht="43.2" x14ac:dyDescent="0.25">
      <c r="A134" s="22" t="s">
        <v>285</v>
      </c>
      <c r="B134" s="22" t="s">
        <v>66</v>
      </c>
      <c r="C134" s="23" t="s">
        <v>75</v>
      </c>
      <c r="D134" s="24" t="s">
        <v>75</v>
      </c>
      <c r="E134" s="25" t="s">
        <v>226</v>
      </c>
      <c r="F134" s="26">
        <v>3150000158</v>
      </c>
      <c r="G134" s="27">
        <v>42325</v>
      </c>
      <c r="H134" s="28" t="s">
        <v>252</v>
      </c>
      <c r="I134" s="29" t="s">
        <v>253</v>
      </c>
      <c r="J134" s="30" t="s">
        <v>254</v>
      </c>
      <c r="K134" s="31">
        <v>623700</v>
      </c>
    </row>
    <row r="135" spans="1:11" s="32" customFormat="1" ht="28.8" x14ac:dyDescent="0.25">
      <c r="A135" s="22" t="s">
        <v>285</v>
      </c>
      <c r="B135" s="22" t="s">
        <v>11</v>
      </c>
      <c r="C135" s="23" t="s">
        <v>75</v>
      </c>
      <c r="D135" s="24" t="s">
        <v>75</v>
      </c>
      <c r="E135" s="25" t="s">
        <v>226</v>
      </c>
      <c r="F135" s="26">
        <v>3150000159</v>
      </c>
      <c r="G135" s="27">
        <v>42325</v>
      </c>
      <c r="H135" s="28" t="s">
        <v>255</v>
      </c>
      <c r="I135" s="29" t="s">
        <v>256</v>
      </c>
      <c r="J135" s="30" t="s">
        <v>257</v>
      </c>
      <c r="K135" s="31">
        <v>107879</v>
      </c>
    </row>
    <row r="136" spans="1:11" s="32" customFormat="1" ht="57.6" x14ac:dyDescent="0.25">
      <c r="A136" s="22" t="s">
        <v>285</v>
      </c>
      <c r="B136" s="22" t="s">
        <v>11</v>
      </c>
      <c r="C136" s="23" t="s">
        <v>75</v>
      </c>
      <c r="D136" s="24" t="s">
        <v>75</v>
      </c>
      <c r="E136" s="25" t="s">
        <v>226</v>
      </c>
      <c r="F136" s="26">
        <v>3150000156</v>
      </c>
      <c r="G136" s="27">
        <v>42325</v>
      </c>
      <c r="H136" s="28" t="s">
        <v>258</v>
      </c>
      <c r="I136" s="29" t="s">
        <v>259</v>
      </c>
      <c r="J136" s="30" t="s">
        <v>260</v>
      </c>
      <c r="K136" s="31">
        <v>70000</v>
      </c>
    </row>
    <row r="137" spans="1:11" s="32" customFormat="1" ht="57.6" x14ac:dyDescent="0.25">
      <c r="A137" s="22" t="s">
        <v>285</v>
      </c>
      <c r="B137" s="22" t="s">
        <v>11</v>
      </c>
      <c r="C137" s="23" t="s">
        <v>75</v>
      </c>
      <c r="D137" s="24" t="s">
        <v>75</v>
      </c>
      <c r="E137" s="25" t="s">
        <v>226</v>
      </c>
      <c r="F137" s="26">
        <v>3150000164</v>
      </c>
      <c r="G137" s="27">
        <v>42324</v>
      </c>
      <c r="H137" s="28" t="s">
        <v>261</v>
      </c>
      <c r="I137" s="29" t="s">
        <v>259</v>
      </c>
      <c r="J137" s="30" t="s">
        <v>260</v>
      </c>
      <c r="K137" s="31">
        <v>450000</v>
      </c>
    </row>
    <row r="138" spans="1:11" s="32" customFormat="1" ht="57.6" x14ac:dyDescent="0.25">
      <c r="A138" s="22" t="s">
        <v>285</v>
      </c>
      <c r="B138" s="22" t="s">
        <v>11</v>
      </c>
      <c r="C138" s="23" t="s">
        <v>75</v>
      </c>
      <c r="D138" s="24" t="s">
        <v>75</v>
      </c>
      <c r="E138" s="25" t="s">
        <v>226</v>
      </c>
      <c r="F138" s="26">
        <v>3150000172</v>
      </c>
      <c r="G138" s="27">
        <v>42320</v>
      </c>
      <c r="H138" s="28" t="s">
        <v>262</v>
      </c>
      <c r="I138" s="29" t="s">
        <v>263</v>
      </c>
      <c r="J138" s="30" t="s">
        <v>264</v>
      </c>
      <c r="K138" s="31">
        <v>120000</v>
      </c>
    </row>
    <row r="139" spans="1:11" s="32" customFormat="1" ht="43.2" x14ac:dyDescent="0.25">
      <c r="A139" s="22" t="s">
        <v>285</v>
      </c>
      <c r="B139" s="22" t="s">
        <v>11</v>
      </c>
      <c r="C139" s="23" t="s">
        <v>75</v>
      </c>
      <c r="D139" s="24" t="s">
        <v>75</v>
      </c>
      <c r="E139" s="25" t="s">
        <v>226</v>
      </c>
      <c r="F139" s="26">
        <v>3150000170</v>
      </c>
      <c r="G139" s="27">
        <v>42324</v>
      </c>
      <c r="H139" s="28" t="s">
        <v>265</v>
      </c>
      <c r="I139" s="29" t="s">
        <v>266</v>
      </c>
      <c r="J139" s="30" t="s">
        <v>267</v>
      </c>
      <c r="K139" s="31">
        <v>900000</v>
      </c>
    </row>
    <row r="140" spans="1:11" s="32" customFormat="1" ht="43.2" x14ac:dyDescent="0.25">
      <c r="A140" s="22" t="s">
        <v>285</v>
      </c>
      <c r="B140" s="22" t="s">
        <v>11</v>
      </c>
      <c r="C140" s="23" t="s">
        <v>75</v>
      </c>
      <c r="D140" s="24" t="s">
        <v>75</v>
      </c>
      <c r="E140" s="25" t="s">
        <v>226</v>
      </c>
      <c r="F140" s="26">
        <v>3150000168</v>
      </c>
      <c r="G140" s="27">
        <v>42333</v>
      </c>
      <c r="H140" s="28" t="s">
        <v>268</v>
      </c>
      <c r="I140" s="29" t="s">
        <v>269</v>
      </c>
      <c r="J140" s="30" t="s">
        <v>270</v>
      </c>
      <c r="K140" s="31">
        <v>182312</v>
      </c>
    </row>
    <row r="141" spans="1:11" s="32" customFormat="1" ht="57.6" x14ac:dyDescent="0.25">
      <c r="A141" s="22" t="s">
        <v>285</v>
      </c>
      <c r="B141" s="22" t="s">
        <v>11</v>
      </c>
      <c r="C141" s="23" t="s">
        <v>75</v>
      </c>
      <c r="D141" s="24" t="s">
        <v>75</v>
      </c>
      <c r="E141" s="25" t="s">
        <v>226</v>
      </c>
      <c r="F141" s="26">
        <v>3150000169</v>
      </c>
      <c r="G141" s="27">
        <v>42333</v>
      </c>
      <c r="H141" s="28" t="s">
        <v>271</v>
      </c>
      <c r="I141" s="29" t="s">
        <v>269</v>
      </c>
      <c r="J141" s="30" t="s">
        <v>270</v>
      </c>
      <c r="K141" s="31">
        <v>181852</v>
      </c>
    </row>
    <row r="142" spans="1:11" s="32" customFormat="1" ht="43.2" x14ac:dyDescent="0.25">
      <c r="A142" s="22" t="s">
        <v>285</v>
      </c>
      <c r="B142" s="22" t="s">
        <v>11</v>
      </c>
      <c r="C142" s="23" t="s">
        <v>75</v>
      </c>
      <c r="D142" s="24" t="s">
        <v>75</v>
      </c>
      <c r="E142" s="25" t="s">
        <v>226</v>
      </c>
      <c r="F142" s="26">
        <v>3150000165</v>
      </c>
      <c r="G142" s="27">
        <v>42326</v>
      </c>
      <c r="H142" s="28" t="s">
        <v>286</v>
      </c>
      <c r="I142" s="29" t="s">
        <v>272</v>
      </c>
      <c r="J142" s="30" t="s">
        <v>273</v>
      </c>
      <c r="K142" s="31">
        <v>80000</v>
      </c>
    </row>
    <row r="143" spans="1:11" s="32" customFormat="1" ht="57.6" x14ac:dyDescent="0.25">
      <c r="A143" s="22" t="s">
        <v>285</v>
      </c>
      <c r="B143" s="22" t="s">
        <v>11</v>
      </c>
      <c r="C143" s="23" t="s">
        <v>75</v>
      </c>
      <c r="D143" s="24" t="s">
        <v>75</v>
      </c>
      <c r="E143" s="25" t="s">
        <v>226</v>
      </c>
      <c r="F143" s="26">
        <v>3150000161</v>
      </c>
      <c r="G143" s="27">
        <v>42309</v>
      </c>
      <c r="H143" s="28" t="s">
        <v>274</v>
      </c>
      <c r="I143" s="29" t="s">
        <v>275</v>
      </c>
      <c r="J143" s="30" t="s">
        <v>276</v>
      </c>
      <c r="K143" s="31">
        <v>915203</v>
      </c>
    </row>
    <row r="144" spans="1:11" s="32" customFormat="1" ht="43.2" x14ac:dyDescent="0.25">
      <c r="A144" s="22" t="s">
        <v>285</v>
      </c>
      <c r="B144" s="22" t="s">
        <v>66</v>
      </c>
      <c r="C144" s="23" t="s">
        <v>75</v>
      </c>
      <c r="D144" s="24" t="s">
        <v>75</v>
      </c>
      <c r="E144" s="25" t="s">
        <v>226</v>
      </c>
      <c r="F144" s="26">
        <v>3150000167</v>
      </c>
      <c r="G144" s="27">
        <v>42313</v>
      </c>
      <c r="H144" s="28" t="s">
        <v>277</v>
      </c>
      <c r="I144" s="29" t="s">
        <v>278</v>
      </c>
      <c r="J144" s="30" t="s">
        <v>279</v>
      </c>
      <c r="K144" s="31">
        <v>292500</v>
      </c>
    </row>
    <row r="145" spans="1:11" s="32" customFormat="1" ht="43.2" x14ac:dyDescent="0.25">
      <c r="A145" s="22" t="s">
        <v>285</v>
      </c>
      <c r="B145" s="22" t="s">
        <v>66</v>
      </c>
      <c r="C145" s="23" t="s">
        <v>75</v>
      </c>
      <c r="D145" s="24" t="s">
        <v>75</v>
      </c>
      <c r="E145" s="25" t="s">
        <v>226</v>
      </c>
      <c r="F145" s="26">
        <v>3150000171</v>
      </c>
      <c r="G145" s="27">
        <v>42331</v>
      </c>
      <c r="H145" s="28" t="s">
        <v>280</v>
      </c>
      <c r="I145" s="29" t="s">
        <v>278</v>
      </c>
      <c r="J145" s="30" t="s">
        <v>279</v>
      </c>
      <c r="K145" s="31">
        <v>247500</v>
      </c>
    </row>
    <row r="146" spans="1:11" s="32" customFormat="1" ht="28.8" x14ac:dyDescent="0.25">
      <c r="A146" s="22" t="s">
        <v>285</v>
      </c>
      <c r="B146" s="22" t="s">
        <v>66</v>
      </c>
      <c r="C146" s="23" t="s">
        <v>75</v>
      </c>
      <c r="D146" s="24" t="s">
        <v>75</v>
      </c>
      <c r="E146" s="25" t="s">
        <v>75</v>
      </c>
      <c r="F146" s="26" t="s">
        <v>75</v>
      </c>
      <c r="G146" s="27">
        <v>42332</v>
      </c>
      <c r="H146" s="28" t="s">
        <v>281</v>
      </c>
      <c r="I146" s="29" t="s">
        <v>282</v>
      </c>
      <c r="J146" s="30" t="s">
        <v>283</v>
      </c>
      <c r="K146" s="31">
        <v>102162</v>
      </c>
    </row>
    <row r="147" spans="1:11" s="32" customFormat="1" ht="28.8" x14ac:dyDescent="0.25">
      <c r="A147" s="22" t="s">
        <v>285</v>
      </c>
      <c r="B147" s="22" t="s">
        <v>66</v>
      </c>
      <c r="C147" s="23" t="s">
        <v>75</v>
      </c>
      <c r="D147" s="24" t="s">
        <v>75</v>
      </c>
      <c r="E147" s="25" t="s">
        <v>75</v>
      </c>
      <c r="F147" s="26" t="s">
        <v>75</v>
      </c>
      <c r="G147" s="27">
        <v>42332</v>
      </c>
      <c r="H147" s="28" t="s">
        <v>284</v>
      </c>
      <c r="I147" s="29" t="s">
        <v>282</v>
      </c>
      <c r="J147" s="30" t="s">
        <v>283</v>
      </c>
      <c r="K147" s="31">
        <v>332514</v>
      </c>
    </row>
    <row r="148" spans="1:11" s="32" customFormat="1" ht="43.2" x14ac:dyDescent="0.25">
      <c r="A148" s="22" t="s">
        <v>358</v>
      </c>
      <c r="B148" s="22" t="s">
        <v>295</v>
      </c>
      <c r="C148" s="23" t="s">
        <v>296</v>
      </c>
      <c r="D148" s="24">
        <v>42332</v>
      </c>
      <c r="E148" s="25" t="s">
        <v>75</v>
      </c>
      <c r="F148" s="26" t="s">
        <v>75</v>
      </c>
      <c r="G148" s="27">
        <v>42332</v>
      </c>
      <c r="H148" s="28" t="s">
        <v>297</v>
      </c>
      <c r="I148" s="29" t="s">
        <v>298</v>
      </c>
      <c r="J148" s="30" t="s">
        <v>299</v>
      </c>
      <c r="K148" s="31">
        <v>3371760</v>
      </c>
    </row>
    <row r="149" spans="1:11" s="32" customFormat="1" ht="43.2" x14ac:dyDescent="0.25">
      <c r="A149" s="22" t="s">
        <v>358</v>
      </c>
      <c r="B149" s="22" t="s">
        <v>11</v>
      </c>
      <c r="C149" s="23" t="s">
        <v>300</v>
      </c>
      <c r="D149" s="24">
        <v>42313</v>
      </c>
      <c r="E149" s="25" t="s">
        <v>301</v>
      </c>
      <c r="F149" s="26">
        <v>4150000542</v>
      </c>
      <c r="G149" s="27">
        <v>42332</v>
      </c>
      <c r="H149" s="28" t="s">
        <v>302</v>
      </c>
      <c r="I149" s="29" t="s">
        <v>303</v>
      </c>
      <c r="J149" s="30" t="s">
        <v>304</v>
      </c>
      <c r="K149" s="31">
        <v>4222120</v>
      </c>
    </row>
    <row r="150" spans="1:11" s="32" customFormat="1" ht="28.8" x14ac:dyDescent="0.25">
      <c r="A150" s="22" t="s">
        <v>358</v>
      </c>
      <c r="B150" s="22" t="s">
        <v>11</v>
      </c>
      <c r="C150" s="23" t="s">
        <v>75</v>
      </c>
      <c r="D150" s="24" t="s">
        <v>75</v>
      </c>
      <c r="E150" s="25" t="s">
        <v>301</v>
      </c>
      <c r="F150" s="26">
        <v>4150000543</v>
      </c>
      <c r="G150" s="27">
        <v>42332</v>
      </c>
      <c r="H150" s="28" t="s">
        <v>305</v>
      </c>
      <c r="I150" s="29" t="s">
        <v>306</v>
      </c>
      <c r="J150" s="30" t="s">
        <v>307</v>
      </c>
      <c r="K150" s="31">
        <v>138040</v>
      </c>
    </row>
    <row r="151" spans="1:11" s="32" customFormat="1" ht="14.4" x14ac:dyDescent="0.25">
      <c r="A151" s="22" t="s">
        <v>358</v>
      </c>
      <c r="B151" s="22" t="s">
        <v>11</v>
      </c>
      <c r="C151" s="23" t="s">
        <v>75</v>
      </c>
      <c r="D151" s="24" t="s">
        <v>75</v>
      </c>
      <c r="E151" s="25" t="s">
        <v>308</v>
      </c>
      <c r="F151" s="26">
        <v>4150000086</v>
      </c>
      <c r="G151" s="27">
        <v>42332</v>
      </c>
      <c r="H151" s="28" t="s">
        <v>309</v>
      </c>
      <c r="I151" s="29" t="s">
        <v>310</v>
      </c>
      <c r="J151" s="30" t="s">
        <v>311</v>
      </c>
      <c r="K151" s="31">
        <v>177000</v>
      </c>
    </row>
    <row r="152" spans="1:11" s="32" customFormat="1" ht="28.8" x14ac:dyDescent="0.25">
      <c r="A152" s="22" t="s">
        <v>358</v>
      </c>
      <c r="B152" s="22" t="s">
        <v>11</v>
      </c>
      <c r="C152" s="23" t="s">
        <v>75</v>
      </c>
      <c r="D152" s="24" t="s">
        <v>75</v>
      </c>
      <c r="E152" s="25" t="s">
        <v>308</v>
      </c>
      <c r="F152" s="26">
        <v>4150000087</v>
      </c>
      <c r="G152" s="27">
        <v>42332</v>
      </c>
      <c r="H152" s="28" t="s">
        <v>312</v>
      </c>
      <c r="I152" s="29" t="s">
        <v>313</v>
      </c>
      <c r="J152" s="30" t="s">
        <v>314</v>
      </c>
      <c r="K152" s="31">
        <v>724710</v>
      </c>
    </row>
    <row r="153" spans="1:11" s="32" customFormat="1" ht="14.4" x14ac:dyDescent="0.25">
      <c r="A153" s="22" t="s">
        <v>358</v>
      </c>
      <c r="B153" s="22" t="s">
        <v>11</v>
      </c>
      <c r="C153" s="23" t="s">
        <v>75</v>
      </c>
      <c r="D153" s="24" t="s">
        <v>75</v>
      </c>
      <c r="E153" s="25" t="s">
        <v>308</v>
      </c>
      <c r="F153" s="26">
        <v>4150000088</v>
      </c>
      <c r="G153" s="27">
        <v>42333</v>
      </c>
      <c r="H153" s="28" t="s">
        <v>315</v>
      </c>
      <c r="I153" s="29" t="s">
        <v>316</v>
      </c>
      <c r="J153" s="30" t="s">
        <v>317</v>
      </c>
      <c r="K153" s="31">
        <v>69980</v>
      </c>
    </row>
    <row r="154" spans="1:11" s="32" customFormat="1" ht="28.8" x14ac:dyDescent="0.25">
      <c r="A154" s="22" t="s">
        <v>358</v>
      </c>
      <c r="B154" s="22" t="s">
        <v>11</v>
      </c>
      <c r="C154" s="23" t="s">
        <v>75</v>
      </c>
      <c r="D154" s="24" t="s">
        <v>75</v>
      </c>
      <c r="E154" s="25" t="s">
        <v>308</v>
      </c>
      <c r="F154" s="26">
        <v>4150000089</v>
      </c>
      <c r="G154" s="27">
        <v>42333</v>
      </c>
      <c r="H154" s="28" t="s">
        <v>318</v>
      </c>
      <c r="I154" s="29" t="s">
        <v>206</v>
      </c>
      <c r="J154" s="30" t="s">
        <v>207</v>
      </c>
      <c r="K154" s="31">
        <v>630700</v>
      </c>
    </row>
    <row r="155" spans="1:11" s="32" customFormat="1" ht="28.8" x14ac:dyDescent="0.25">
      <c r="A155" s="22" t="s">
        <v>358</v>
      </c>
      <c r="B155" s="22" t="s">
        <v>39</v>
      </c>
      <c r="C155" s="23" t="s">
        <v>319</v>
      </c>
      <c r="D155" s="24">
        <v>42331</v>
      </c>
      <c r="E155" s="25" t="s">
        <v>308</v>
      </c>
      <c r="F155" s="26">
        <v>4150000090</v>
      </c>
      <c r="G155" s="27">
        <v>42333</v>
      </c>
      <c r="H155" s="28" t="s">
        <v>320</v>
      </c>
      <c r="I155" s="29" t="s">
        <v>321</v>
      </c>
      <c r="J155" s="30" t="s">
        <v>322</v>
      </c>
      <c r="K155" s="31">
        <v>3062400</v>
      </c>
    </row>
    <row r="156" spans="1:11" s="32" customFormat="1" ht="28.8" x14ac:dyDescent="0.25">
      <c r="A156" s="22" t="s">
        <v>358</v>
      </c>
      <c r="B156" s="22" t="s">
        <v>11</v>
      </c>
      <c r="C156" s="23" t="s">
        <v>323</v>
      </c>
      <c r="D156" s="24">
        <v>42033</v>
      </c>
      <c r="E156" s="25" t="s">
        <v>301</v>
      </c>
      <c r="F156" s="26">
        <v>4150000544</v>
      </c>
      <c r="G156" s="27">
        <v>42333</v>
      </c>
      <c r="H156" s="28" t="s">
        <v>324</v>
      </c>
      <c r="I156" s="29" t="s">
        <v>325</v>
      </c>
      <c r="J156" s="30" t="s">
        <v>326</v>
      </c>
      <c r="K156" s="31">
        <v>16570</v>
      </c>
    </row>
    <row r="157" spans="1:11" s="32" customFormat="1" ht="28.8" x14ac:dyDescent="0.25">
      <c r="A157" s="22" t="s">
        <v>358</v>
      </c>
      <c r="B157" s="22" t="s">
        <v>11</v>
      </c>
      <c r="C157" s="23" t="s">
        <v>75</v>
      </c>
      <c r="D157" s="24" t="s">
        <v>75</v>
      </c>
      <c r="E157" s="25" t="s">
        <v>301</v>
      </c>
      <c r="F157" s="26">
        <v>4150000545</v>
      </c>
      <c r="G157" s="27">
        <v>42334</v>
      </c>
      <c r="H157" s="28" t="s">
        <v>327</v>
      </c>
      <c r="I157" s="29" t="s">
        <v>328</v>
      </c>
      <c r="J157" s="30" t="s">
        <v>329</v>
      </c>
      <c r="K157" s="31">
        <v>311111</v>
      </c>
    </row>
    <row r="158" spans="1:11" s="32" customFormat="1" ht="43.2" x14ac:dyDescent="0.25">
      <c r="A158" s="22" t="s">
        <v>358</v>
      </c>
      <c r="B158" s="22" t="s">
        <v>330</v>
      </c>
      <c r="C158" s="23" t="s">
        <v>2053</v>
      </c>
      <c r="D158" s="24">
        <v>41656</v>
      </c>
      <c r="E158" s="25" t="s">
        <v>301</v>
      </c>
      <c r="F158" s="26">
        <v>4150000547</v>
      </c>
      <c r="G158" s="27">
        <v>42335</v>
      </c>
      <c r="H158" s="28" t="s">
        <v>331</v>
      </c>
      <c r="I158" s="29" t="s">
        <v>332</v>
      </c>
      <c r="J158" s="30" t="s">
        <v>333</v>
      </c>
      <c r="K158" s="31">
        <v>94921</v>
      </c>
    </row>
    <row r="159" spans="1:11" s="32" customFormat="1" ht="43.2" x14ac:dyDescent="0.25">
      <c r="A159" s="22" t="s">
        <v>358</v>
      </c>
      <c r="B159" s="22" t="s">
        <v>330</v>
      </c>
      <c r="C159" s="23" t="s">
        <v>2053</v>
      </c>
      <c r="D159" s="24">
        <v>41656</v>
      </c>
      <c r="E159" s="25" t="s">
        <v>301</v>
      </c>
      <c r="F159" s="26">
        <v>4150000548</v>
      </c>
      <c r="G159" s="27">
        <v>42335</v>
      </c>
      <c r="H159" s="28" t="s">
        <v>334</v>
      </c>
      <c r="I159" s="29" t="s">
        <v>332</v>
      </c>
      <c r="J159" s="30" t="s">
        <v>333</v>
      </c>
      <c r="K159" s="31">
        <v>94921</v>
      </c>
    </row>
    <row r="160" spans="1:11" s="32" customFormat="1" ht="43.2" x14ac:dyDescent="0.25">
      <c r="A160" s="22" t="s">
        <v>358</v>
      </c>
      <c r="B160" s="22" t="s">
        <v>335</v>
      </c>
      <c r="C160" s="23" t="s">
        <v>75</v>
      </c>
      <c r="D160" s="24" t="s">
        <v>75</v>
      </c>
      <c r="E160" s="25" t="s">
        <v>301</v>
      </c>
      <c r="F160" s="26">
        <v>4150000549</v>
      </c>
      <c r="G160" s="27">
        <v>42335</v>
      </c>
      <c r="H160" s="28" t="s">
        <v>336</v>
      </c>
      <c r="I160" s="29" t="s">
        <v>337</v>
      </c>
      <c r="J160" s="30" t="s">
        <v>72</v>
      </c>
      <c r="K160" s="31">
        <v>194618</v>
      </c>
    </row>
    <row r="161" spans="1:11" s="32" customFormat="1" ht="28.8" x14ac:dyDescent="0.25">
      <c r="A161" s="22" t="s">
        <v>358</v>
      </c>
      <c r="B161" s="22" t="s">
        <v>11</v>
      </c>
      <c r="C161" s="23" t="s">
        <v>75</v>
      </c>
      <c r="D161" s="24" t="s">
        <v>75</v>
      </c>
      <c r="E161" s="25" t="s">
        <v>308</v>
      </c>
      <c r="F161" s="26">
        <v>4150000091</v>
      </c>
      <c r="G161" s="27">
        <v>42334</v>
      </c>
      <c r="H161" s="28" t="s">
        <v>338</v>
      </c>
      <c r="I161" s="29" t="s">
        <v>339</v>
      </c>
      <c r="J161" s="30" t="s">
        <v>340</v>
      </c>
      <c r="K161" s="31">
        <v>336085</v>
      </c>
    </row>
    <row r="162" spans="1:11" s="32" customFormat="1" ht="43.2" x14ac:dyDescent="0.25">
      <c r="A162" s="22" t="s">
        <v>358</v>
      </c>
      <c r="B162" s="22" t="s">
        <v>335</v>
      </c>
      <c r="C162" s="23" t="s">
        <v>75</v>
      </c>
      <c r="D162" s="24" t="s">
        <v>75</v>
      </c>
      <c r="E162" s="25" t="s">
        <v>301</v>
      </c>
      <c r="F162" s="26">
        <v>4150000550</v>
      </c>
      <c r="G162" s="27">
        <v>42335</v>
      </c>
      <c r="H162" s="28" t="s">
        <v>341</v>
      </c>
      <c r="I162" s="29" t="s">
        <v>337</v>
      </c>
      <c r="J162" s="30" t="s">
        <v>72</v>
      </c>
      <c r="K162" s="31">
        <v>178808</v>
      </c>
    </row>
    <row r="163" spans="1:11" s="32" customFormat="1" ht="43.2" x14ac:dyDescent="0.25">
      <c r="A163" s="22" t="s">
        <v>358</v>
      </c>
      <c r="B163" s="22" t="s">
        <v>335</v>
      </c>
      <c r="C163" s="23" t="s">
        <v>75</v>
      </c>
      <c r="D163" s="24" t="s">
        <v>75</v>
      </c>
      <c r="E163" s="25" t="s">
        <v>301</v>
      </c>
      <c r="F163" s="26">
        <v>4150000551</v>
      </c>
      <c r="G163" s="27">
        <v>42335</v>
      </c>
      <c r="H163" s="28" t="s">
        <v>342</v>
      </c>
      <c r="I163" s="29" t="s">
        <v>337</v>
      </c>
      <c r="J163" s="30" t="s">
        <v>72</v>
      </c>
      <c r="K163" s="31">
        <v>61658</v>
      </c>
    </row>
    <row r="164" spans="1:11" s="32" customFormat="1" ht="43.2" x14ac:dyDescent="0.25">
      <c r="A164" s="22" t="s">
        <v>358</v>
      </c>
      <c r="B164" s="22" t="s">
        <v>330</v>
      </c>
      <c r="C164" s="23" t="s">
        <v>2053</v>
      </c>
      <c r="D164" s="24">
        <v>41656</v>
      </c>
      <c r="E164" s="25" t="s">
        <v>301</v>
      </c>
      <c r="F164" s="26">
        <v>4150000552</v>
      </c>
      <c r="G164" s="27">
        <v>42338</v>
      </c>
      <c r="H164" s="28" t="s">
        <v>343</v>
      </c>
      <c r="I164" s="29" t="s">
        <v>332</v>
      </c>
      <c r="J164" s="30" t="s">
        <v>333</v>
      </c>
      <c r="K164" s="31">
        <v>142421</v>
      </c>
    </row>
    <row r="165" spans="1:11" s="32" customFormat="1" ht="43.2" x14ac:dyDescent="0.25">
      <c r="A165" s="22" t="s">
        <v>358</v>
      </c>
      <c r="B165" s="22" t="s">
        <v>330</v>
      </c>
      <c r="C165" s="23" t="s">
        <v>2053</v>
      </c>
      <c r="D165" s="24">
        <v>41656</v>
      </c>
      <c r="E165" s="25" t="s">
        <v>301</v>
      </c>
      <c r="F165" s="26">
        <v>4150000553</v>
      </c>
      <c r="G165" s="27">
        <v>42338</v>
      </c>
      <c r="H165" s="28" t="s">
        <v>344</v>
      </c>
      <c r="I165" s="29" t="s">
        <v>332</v>
      </c>
      <c r="J165" s="30" t="s">
        <v>333</v>
      </c>
      <c r="K165" s="31">
        <v>142421</v>
      </c>
    </row>
    <row r="166" spans="1:11" s="32" customFormat="1" ht="28.8" x14ac:dyDescent="0.25">
      <c r="A166" s="22" t="s">
        <v>358</v>
      </c>
      <c r="B166" s="22" t="s">
        <v>330</v>
      </c>
      <c r="C166" s="23" t="s">
        <v>2053</v>
      </c>
      <c r="D166" s="24">
        <v>41656</v>
      </c>
      <c r="E166" s="25" t="s">
        <v>301</v>
      </c>
      <c r="F166" s="26">
        <v>4150000554</v>
      </c>
      <c r="G166" s="27">
        <v>42338</v>
      </c>
      <c r="H166" s="28" t="s">
        <v>345</v>
      </c>
      <c r="I166" s="29" t="s">
        <v>332</v>
      </c>
      <c r="J166" s="30" t="s">
        <v>333</v>
      </c>
      <c r="K166" s="31">
        <v>142421</v>
      </c>
    </row>
    <row r="167" spans="1:11" s="32" customFormat="1" ht="28.8" x14ac:dyDescent="0.25">
      <c r="A167" s="22" t="s">
        <v>358</v>
      </c>
      <c r="B167" s="22" t="s">
        <v>11</v>
      </c>
      <c r="C167" s="23" t="s">
        <v>75</v>
      </c>
      <c r="D167" s="24" t="s">
        <v>75</v>
      </c>
      <c r="E167" s="25" t="s">
        <v>301</v>
      </c>
      <c r="F167" s="26">
        <v>4150000555</v>
      </c>
      <c r="G167" s="27">
        <v>42338</v>
      </c>
      <c r="H167" s="28" t="s">
        <v>346</v>
      </c>
      <c r="I167" s="29" t="s">
        <v>347</v>
      </c>
      <c r="J167" s="30" t="s">
        <v>348</v>
      </c>
      <c r="K167" s="31">
        <v>450000</v>
      </c>
    </row>
    <row r="168" spans="1:11" s="32" customFormat="1" ht="28.8" x14ac:dyDescent="0.25">
      <c r="A168" s="22" t="s">
        <v>358</v>
      </c>
      <c r="B168" s="22" t="s">
        <v>11</v>
      </c>
      <c r="C168" s="23" t="s">
        <v>75</v>
      </c>
      <c r="D168" s="24" t="s">
        <v>75</v>
      </c>
      <c r="E168" s="25" t="s">
        <v>301</v>
      </c>
      <c r="F168" s="26">
        <v>4150000556</v>
      </c>
      <c r="G168" s="27">
        <v>42338</v>
      </c>
      <c r="H168" s="28" t="s">
        <v>349</v>
      </c>
      <c r="I168" s="29" t="s">
        <v>350</v>
      </c>
      <c r="J168" s="30" t="s">
        <v>351</v>
      </c>
      <c r="K168" s="31">
        <v>1121600</v>
      </c>
    </row>
    <row r="169" spans="1:11" s="32" customFormat="1" ht="28.8" x14ac:dyDescent="0.25">
      <c r="A169" s="22" t="s">
        <v>358</v>
      </c>
      <c r="B169" s="22" t="s">
        <v>39</v>
      </c>
      <c r="C169" s="23" t="s">
        <v>352</v>
      </c>
      <c r="D169" s="24">
        <v>42335</v>
      </c>
      <c r="E169" s="25" t="s">
        <v>301</v>
      </c>
      <c r="F169" s="26">
        <v>4150000560</v>
      </c>
      <c r="G169" s="27">
        <v>42338</v>
      </c>
      <c r="H169" s="28" t="s">
        <v>353</v>
      </c>
      <c r="I169" s="29" t="s">
        <v>306</v>
      </c>
      <c r="J169" s="30" t="s">
        <v>307</v>
      </c>
      <c r="K169" s="31">
        <v>6637690</v>
      </c>
    </row>
    <row r="170" spans="1:11" s="32" customFormat="1" ht="28.8" x14ac:dyDescent="0.25">
      <c r="A170" s="22" t="s">
        <v>358</v>
      </c>
      <c r="B170" s="22" t="s">
        <v>330</v>
      </c>
      <c r="C170" s="23" t="s">
        <v>354</v>
      </c>
      <c r="D170" s="24">
        <v>42338</v>
      </c>
      <c r="E170" s="25" t="s">
        <v>301</v>
      </c>
      <c r="F170" s="26">
        <v>4150000561</v>
      </c>
      <c r="G170" s="27">
        <v>42338</v>
      </c>
      <c r="H170" s="28" t="s">
        <v>355</v>
      </c>
      <c r="I170" s="29" t="s">
        <v>356</v>
      </c>
      <c r="J170" s="30" t="s">
        <v>357</v>
      </c>
      <c r="K170" s="31">
        <v>20344342</v>
      </c>
    </row>
    <row r="171" spans="1:11" s="32" customFormat="1" ht="28.8" x14ac:dyDescent="0.25">
      <c r="A171" s="22" t="s">
        <v>515</v>
      </c>
      <c r="B171" s="22" t="s">
        <v>31</v>
      </c>
      <c r="C171" s="23" t="s">
        <v>359</v>
      </c>
      <c r="D171" s="24" t="str">
        <f>+IF(C171="","",IF(C171="No Aplica","No Aplica","Ingrese Fecha"))</f>
        <v>No Aplica</v>
      </c>
      <c r="E171" s="25" t="s">
        <v>360</v>
      </c>
      <c r="F171" s="26">
        <v>353601</v>
      </c>
      <c r="G171" s="27">
        <v>42314</v>
      </c>
      <c r="H171" s="28" t="s">
        <v>361</v>
      </c>
      <c r="I171" s="29" t="s">
        <v>362</v>
      </c>
      <c r="J171" s="30" t="s">
        <v>363</v>
      </c>
      <c r="K171" s="31">
        <v>111149</v>
      </c>
    </row>
    <row r="172" spans="1:11" s="32" customFormat="1" ht="28.8" x14ac:dyDescent="0.25">
      <c r="A172" s="22" t="s">
        <v>515</v>
      </c>
      <c r="B172" s="22" t="s">
        <v>31</v>
      </c>
      <c r="C172" s="23" t="s">
        <v>359</v>
      </c>
      <c r="D172" s="24" t="str">
        <f>+IF(C172="","",IF(C172="No Aplica","No Aplica","Ingrese Fecha"))</f>
        <v>No Aplica</v>
      </c>
      <c r="E172" s="25" t="s">
        <v>360</v>
      </c>
      <c r="F172" s="26">
        <v>10102909</v>
      </c>
      <c r="G172" s="27">
        <v>42314</v>
      </c>
      <c r="H172" s="28" t="s">
        <v>364</v>
      </c>
      <c r="I172" s="29" t="s">
        <v>365</v>
      </c>
      <c r="J172" s="30" t="s">
        <v>366</v>
      </c>
      <c r="K172" s="31">
        <v>28206</v>
      </c>
    </row>
    <row r="173" spans="1:11" s="32" customFormat="1" ht="28.8" x14ac:dyDescent="0.25">
      <c r="A173" s="22" t="s">
        <v>515</v>
      </c>
      <c r="B173" s="22" t="s">
        <v>31</v>
      </c>
      <c r="C173" s="23" t="s">
        <v>359</v>
      </c>
      <c r="D173" s="24" t="str">
        <f>+IF(C173="","",IF(C173="No Aplica","No Aplica","Ingrese Fecha"))</f>
        <v>No Aplica</v>
      </c>
      <c r="E173" s="25" t="s">
        <v>104</v>
      </c>
      <c r="F173" s="26">
        <v>10007783</v>
      </c>
      <c r="G173" s="27">
        <v>42314</v>
      </c>
      <c r="H173" s="28" t="s">
        <v>367</v>
      </c>
      <c r="I173" s="29" t="s">
        <v>365</v>
      </c>
      <c r="J173" s="30" t="s">
        <v>366</v>
      </c>
      <c r="K173" s="31">
        <v>149748</v>
      </c>
    </row>
    <row r="174" spans="1:11" s="32" customFormat="1" ht="28.8" x14ac:dyDescent="0.25">
      <c r="A174" s="22" t="s">
        <v>515</v>
      </c>
      <c r="B174" s="22" t="s">
        <v>31</v>
      </c>
      <c r="C174" s="23" t="s">
        <v>359</v>
      </c>
      <c r="D174" s="24" t="str">
        <f>+IF(C173="","",IF(C173="No Aplica","No Aplica","Ingrese Fecha"))</f>
        <v>No Aplica</v>
      </c>
      <c r="E174" s="25" t="s">
        <v>104</v>
      </c>
      <c r="F174" s="26">
        <v>248576</v>
      </c>
      <c r="G174" s="27">
        <v>42314</v>
      </c>
      <c r="H174" s="28" t="s">
        <v>368</v>
      </c>
      <c r="I174" s="29" t="s">
        <v>365</v>
      </c>
      <c r="J174" s="30" t="s">
        <v>366</v>
      </c>
      <c r="K174" s="31">
        <v>272831</v>
      </c>
    </row>
    <row r="175" spans="1:11" s="32" customFormat="1" ht="28.8" x14ac:dyDescent="0.25">
      <c r="A175" s="22" t="s">
        <v>515</v>
      </c>
      <c r="B175" s="22" t="s">
        <v>31</v>
      </c>
      <c r="C175" s="23" t="s">
        <v>359</v>
      </c>
      <c r="D175" s="24" t="str">
        <f>+IF(C175="","",IF(C175="No Aplica","No Aplica","Ingrese Fecha"))</f>
        <v>No Aplica</v>
      </c>
      <c r="E175" s="25" t="s">
        <v>104</v>
      </c>
      <c r="F175" s="26">
        <v>4261121</v>
      </c>
      <c r="G175" s="27">
        <v>42317</v>
      </c>
      <c r="H175" s="28" t="s">
        <v>369</v>
      </c>
      <c r="I175" s="29" t="s">
        <v>370</v>
      </c>
      <c r="J175" s="30" t="s">
        <v>371</v>
      </c>
      <c r="K175" s="31">
        <v>601114</v>
      </c>
    </row>
    <row r="176" spans="1:11" s="32" customFormat="1" ht="28.8" x14ac:dyDescent="0.25">
      <c r="A176" s="22" t="s">
        <v>515</v>
      </c>
      <c r="B176" s="22" t="s">
        <v>31</v>
      </c>
      <c r="C176" s="23" t="s">
        <v>359</v>
      </c>
      <c r="D176" s="24" t="str">
        <f>+IF(C176="","",IF(C176="No Aplica","No Aplica","Ingrese Fecha"))</f>
        <v>No Aplica</v>
      </c>
      <c r="E176" s="25" t="s">
        <v>104</v>
      </c>
      <c r="F176" s="26">
        <v>4261121</v>
      </c>
      <c r="G176" s="27">
        <v>42317</v>
      </c>
      <c r="H176" s="28" t="s">
        <v>372</v>
      </c>
      <c r="I176" s="29" t="s">
        <v>370</v>
      </c>
      <c r="J176" s="30" t="s">
        <v>371</v>
      </c>
      <c r="K176" s="31">
        <v>614489</v>
      </c>
    </row>
    <row r="177" spans="1:11" s="32" customFormat="1" ht="28.8" x14ac:dyDescent="0.25">
      <c r="A177" s="22" t="s">
        <v>515</v>
      </c>
      <c r="B177" s="22" t="s">
        <v>11</v>
      </c>
      <c r="C177" s="23" t="s">
        <v>75</v>
      </c>
      <c r="D177" s="24" t="s">
        <v>75</v>
      </c>
      <c r="E177" s="25" t="s">
        <v>373</v>
      </c>
      <c r="F177" s="26">
        <v>5150000105</v>
      </c>
      <c r="G177" s="27">
        <v>42318</v>
      </c>
      <c r="H177" s="28" t="s">
        <v>374</v>
      </c>
      <c r="I177" s="29" t="s">
        <v>78</v>
      </c>
      <c r="J177" s="30" t="s">
        <v>79</v>
      </c>
      <c r="K177" s="31">
        <v>25855</v>
      </c>
    </row>
    <row r="178" spans="1:11" s="32" customFormat="1" ht="28.8" x14ac:dyDescent="0.25">
      <c r="A178" s="22" t="s">
        <v>515</v>
      </c>
      <c r="B178" s="22" t="s">
        <v>375</v>
      </c>
      <c r="C178" s="23" t="s">
        <v>376</v>
      </c>
      <c r="D178" s="24">
        <v>40625</v>
      </c>
      <c r="E178" s="25" t="s">
        <v>373</v>
      </c>
      <c r="F178" s="26">
        <v>5150000106</v>
      </c>
      <c r="G178" s="27">
        <v>42318</v>
      </c>
      <c r="H178" s="28" t="s">
        <v>377</v>
      </c>
      <c r="I178" s="29" t="s">
        <v>378</v>
      </c>
      <c r="J178" s="30" t="s">
        <v>379</v>
      </c>
      <c r="K178" s="31">
        <v>2017060</v>
      </c>
    </row>
    <row r="179" spans="1:11" s="32" customFormat="1" ht="28.8" x14ac:dyDescent="0.25">
      <c r="A179" s="22" t="s">
        <v>515</v>
      </c>
      <c r="B179" s="22" t="s">
        <v>11</v>
      </c>
      <c r="C179" s="23" t="s">
        <v>75</v>
      </c>
      <c r="D179" s="24" t="s">
        <v>75</v>
      </c>
      <c r="E179" s="25" t="s">
        <v>380</v>
      </c>
      <c r="F179" s="26">
        <v>5150000438</v>
      </c>
      <c r="G179" s="27">
        <v>42318</v>
      </c>
      <c r="H179" s="28" t="s">
        <v>381</v>
      </c>
      <c r="I179" s="29" t="s">
        <v>382</v>
      </c>
      <c r="J179" s="30" t="s">
        <v>383</v>
      </c>
      <c r="K179" s="31">
        <v>83300</v>
      </c>
    </row>
    <row r="180" spans="1:11" s="32" customFormat="1" ht="28.8" x14ac:dyDescent="0.25">
      <c r="A180" s="22" t="s">
        <v>515</v>
      </c>
      <c r="B180" s="22" t="s">
        <v>11</v>
      </c>
      <c r="C180" s="23" t="s">
        <v>75</v>
      </c>
      <c r="D180" s="24" t="s">
        <v>75</v>
      </c>
      <c r="E180" s="25" t="s">
        <v>380</v>
      </c>
      <c r="F180" s="26">
        <v>5150000444</v>
      </c>
      <c r="G180" s="27">
        <v>42318</v>
      </c>
      <c r="H180" s="28" t="s">
        <v>384</v>
      </c>
      <c r="I180" s="29" t="s">
        <v>385</v>
      </c>
      <c r="J180" s="30" t="s">
        <v>386</v>
      </c>
      <c r="K180" s="31">
        <v>220000</v>
      </c>
    </row>
    <row r="181" spans="1:11" s="32" customFormat="1" ht="28.8" x14ac:dyDescent="0.25">
      <c r="A181" s="22" t="s">
        <v>515</v>
      </c>
      <c r="B181" s="22" t="s">
        <v>11</v>
      </c>
      <c r="C181" s="23" t="s">
        <v>75</v>
      </c>
      <c r="D181" s="24" t="s">
        <v>75</v>
      </c>
      <c r="E181" s="25" t="s">
        <v>380</v>
      </c>
      <c r="F181" s="26">
        <v>5150000445</v>
      </c>
      <c r="G181" s="27">
        <v>42318</v>
      </c>
      <c r="H181" s="28" t="s">
        <v>384</v>
      </c>
      <c r="I181" s="29" t="s">
        <v>387</v>
      </c>
      <c r="J181" s="30" t="s">
        <v>388</v>
      </c>
      <c r="K181" s="31">
        <v>210000</v>
      </c>
    </row>
    <row r="182" spans="1:11" s="32" customFormat="1" ht="28.8" x14ac:dyDescent="0.25">
      <c r="A182" s="22" t="s">
        <v>515</v>
      </c>
      <c r="B182" s="22" t="s">
        <v>31</v>
      </c>
      <c r="C182" s="23" t="s">
        <v>359</v>
      </c>
      <c r="D182" s="24" t="str">
        <f>+IF(C182="","",IF(C182="No Aplica","No Aplica","Ingrese Fecha"))</f>
        <v>No Aplica</v>
      </c>
      <c r="E182" s="25" t="s">
        <v>360</v>
      </c>
      <c r="F182" s="26">
        <v>4264355</v>
      </c>
      <c r="G182" s="27">
        <v>42319</v>
      </c>
      <c r="H182" s="28" t="s">
        <v>389</v>
      </c>
      <c r="I182" s="29" t="s">
        <v>370</v>
      </c>
      <c r="J182" s="30" t="s">
        <v>371</v>
      </c>
      <c r="K182" s="31">
        <v>299565</v>
      </c>
    </row>
    <row r="183" spans="1:11" s="32" customFormat="1" ht="28.8" x14ac:dyDescent="0.25">
      <c r="A183" s="22" t="s">
        <v>515</v>
      </c>
      <c r="B183" s="22" t="s">
        <v>31</v>
      </c>
      <c r="C183" s="23" t="s">
        <v>359</v>
      </c>
      <c r="D183" s="24" t="str">
        <f>+IF(C183="","",IF(C183="No Aplica","No Aplica","Ingrese Fecha"))</f>
        <v>No Aplica</v>
      </c>
      <c r="E183" s="25" t="s">
        <v>360</v>
      </c>
      <c r="F183" s="26">
        <v>4270504</v>
      </c>
      <c r="G183" s="27">
        <v>42319</v>
      </c>
      <c r="H183" s="28" t="s">
        <v>390</v>
      </c>
      <c r="I183" s="29" t="s">
        <v>370</v>
      </c>
      <c r="J183" s="30" t="s">
        <v>371</v>
      </c>
      <c r="K183" s="31">
        <v>230057</v>
      </c>
    </row>
    <row r="184" spans="1:11" s="32" customFormat="1" ht="28.8" x14ac:dyDescent="0.25">
      <c r="A184" s="22" t="s">
        <v>515</v>
      </c>
      <c r="B184" s="22" t="s">
        <v>31</v>
      </c>
      <c r="C184" s="23" t="s">
        <v>359</v>
      </c>
      <c r="D184" s="24" t="str">
        <f>+IF(C184="","",IF(C184="No Aplica","No Aplica","Ingrese Fecha"))</f>
        <v>No Aplica</v>
      </c>
      <c r="E184" s="25" t="s">
        <v>104</v>
      </c>
      <c r="F184" s="26">
        <v>4266355</v>
      </c>
      <c r="G184" s="27">
        <v>42319</v>
      </c>
      <c r="H184" s="28" t="s">
        <v>391</v>
      </c>
      <c r="I184" s="29" t="s">
        <v>370</v>
      </c>
      <c r="J184" s="30" t="s">
        <v>371</v>
      </c>
      <c r="K184" s="31">
        <v>531448</v>
      </c>
    </row>
    <row r="185" spans="1:11" s="32" customFormat="1" ht="28.8" x14ac:dyDescent="0.25">
      <c r="A185" s="22" t="s">
        <v>515</v>
      </c>
      <c r="B185" s="22" t="s">
        <v>375</v>
      </c>
      <c r="C185" s="23" t="s">
        <v>376</v>
      </c>
      <c r="D185" s="24">
        <v>40625</v>
      </c>
      <c r="E185" s="25" t="s">
        <v>373</v>
      </c>
      <c r="F185" s="26">
        <v>5150000109</v>
      </c>
      <c r="G185" s="27">
        <v>42320</v>
      </c>
      <c r="H185" s="28" t="s">
        <v>392</v>
      </c>
      <c r="I185" s="29" t="s">
        <v>393</v>
      </c>
      <c r="J185" s="30" t="s">
        <v>394</v>
      </c>
      <c r="K185" s="31">
        <v>2067566</v>
      </c>
    </row>
    <row r="186" spans="1:11" s="32" customFormat="1" ht="28.8" x14ac:dyDescent="0.25">
      <c r="A186" s="22" t="s">
        <v>515</v>
      </c>
      <c r="B186" s="22" t="s">
        <v>11</v>
      </c>
      <c r="C186" s="23" t="s">
        <v>75</v>
      </c>
      <c r="D186" s="24" t="s">
        <v>75</v>
      </c>
      <c r="E186" s="25" t="s">
        <v>380</v>
      </c>
      <c r="F186" s="26">
        <v>5150000446</v>
      </c>
      <c r="G186" s="27">
        <v>42320</v>
      </c>
      <c r="H186" s="28" t="s">
        <v>384</v>
      </c>
      <c r="I186" s="29" t="s">
        <v>395</v>
      </c>
      <c r="J186" s="30" t="s">
        <v>396</v>
      </c>
      <c r="K186" s="31">
        <v>286000</v>
      </c>
    </row>
    <row r="187" spans="1:11" s="32" customFormat="1" ht="28.8" x14ac:dyDescent="0.25">
      <c r="A187" s="22" t="s">
        <v>515</v>
      </c>
      <c r="B187" s="22" t="s">
        <v>11</v>
      </c>
      <c r="C187" s="23" t="s">
        <v>75</v>
      </c>
      <c r="D187" s="24" t="s">
        <v>75</v>
      </c>
      <c r="E187" s="25" t="s">
        <v>380</v>
      </c>
      <c r="F187" s="26">
        <v>5150000448</v>
      </c>
      <c r="G187" s="27">
        <v>42320</v>
      </c>
      <c r="H187" s="28" t="s">
        <v>397</v>
      </c>
      <c r="I187" s="29" t="s">
        <v>398</v>
      </c>
      <c r="J187" s="30" t="s">
        <v>399</v>
      </c>
      <c r="K187" s="31">
        <v>1318520</v>
      </c>
    </row>
    <row r="188" spans="1:11" s="32" customFormat="1" ht="43.2" x14ac:dyDescent="0.25">
      <c r="A188" s="22" t="s">
        <v>515</v>
      </c>
      <c r="B188" s="22" t="s">
        <v>11</v>
      </c>
      <c r="C188" s="23" t="s">
        <v>75</v>
      </c>
      <c r="D188" s="24" t="s">
        <v>75</v>
      </c>
      <c r="E188" s="25" t="s">
        <v>380</v>
      </c>
      <c r="F188" s="26">
        <v>5150000449</v>
      </c>
      <c r="G188" s="27">
        <v>42320</v>
      </c>
      <c r="H188" s="28" t="s">
        <v>400</v>
      </c>
      <c r="I188" s="29" t="s">
        <v>401</v>
      </c>
      <c r="J188" s="30" t="s">
        <v>402</v>
      </c>
      <c r="K188" s="31">
        <v>306342</v>
      </c>
    </row>
    <row r="189" spans="1:11" s="32" customFormat="1" ht="43.2" x14ac:dyDescent="0.25">
      <c r="A189" s="22" t="s">
        <v>515</v>
      </c>
      <c r="B189" s="22" t="s">
        <v>11</v>
      </c>
      <c r="C189" s="23" t="s">
        <v>75</v>
      </c>
      <c r="D189" s="24" t="s">
        <v>75</v>
      </c>
      <c r="E189" s="25" t="s">
        <v>380</v>
      </c>
      <c r="F189" s="26">
        <v>5150000450</v>
      </c>
      <c r="G189" s="27">
        <v>42320</v>
      </c>
      <c r="H189" s="28" t="s">
        <v>403</v>
      </c>
      <c r="I189" s="29" t="s">
        <v>404</v>
      </c>
      <c r="J189" s="30" t="s">
        <v>405</v>
      </c>
      <c r="K189" s="31">
        <v>2058700</v>
      </c>
    </row>
    <row r="190" spans="1:11" s="32" customFormat="1" ht="28.8" x14ac:dyDescent="0.25">
      <c r="A190" s="22" t="s">
        <v>515</v>
      </c>
      <c r="B190" s="22" t="s">
        <v>11</v>
      </c>
      <c r="C190" s="23" t="s">
        <v>75</v>
      </c>
      <c r="D190" s="24" t="s">
        <v>75</v>
      </c>
      <c r="E190" s="25" t="s">
        <v>380</v>
      </c>
      <c r="F190" s="26">
        <v>5150000451</v>
      </c>
      <c r="G190" s="27">
        <v>42320</v>
      </c>
      <c r="H190" s="28" t="s">
        <v>406</v>
      </c>
      <c r="I190" s="29" t="s">
        <v>407</v>
      </c>
      <c r="J190" s="30" t="s">
        <v>408</v>
      </c>
      <c r="K190" s="31">
        <v>151710</v>
      </c>
    </row>
    <row r="191" spans="1:11" s="32" customFormat="1" ht="28.8" x14ac:dyDescent="0.25">
      <c r="A191" s="22" t="s">
        <v>515</v>
      </c>
      <c r="B191" s="22" t="s">
        <v>31</v>
      </c>
      <c r="C191" s="23" t="s">
        <v>359</v>
      </c>
      <c r="D191" s="24" t="str">
        <f>+IF(C191="","",IF(C191="No Aplica","No Aplica","Ingrese Fecha"))</f>
        <v>No Aplica</v>
      </c>
      <c r="E191" s="25" t="s">
        <v>360</v>
      </c>
      <c r="F191" s="26">
        <v>49859828</v>
      </c>
      <c r="G191" s="27">
        <v>42321</v>
      </c>
      <c r="H191" s="28" t="s">
        <v>409</v>
      </c>
      <c r="I191" s="29" t="s">
        <v>370</v>
      </c>
      <c r="J191" s="30" t="s">
        <v>371</v>
      </c>
      <c r="K191" s="31">
        <v>17753</v>
      </c>
    </row>
    <row r="192" spans="1:11" s="32" customFormat="1" ht="28.8" x14ac:dyDescent="0.25">
      <c r="A192" s="22" t="s">
        <v>515</v>
      </c>
      <c r="B192" s="22" t="s">
        <v>31</v>
      </c>
      <c r="C192" s="23" t="s">
        <v>359</v>
      </c>
      <c r="D192" s="24" t="str">
        <f>+IF(C192="","",IF(C192="No Aplica","No Aplica","Ingrese Fecha"))</f>
        <v>No Aplica</v>
      </c>
      <c r="E192" s="25" t="s">
        <v>360</v>
      </c>
      <c r="F192" s="26">
        <v>10155451</v>
      </c>
      <c r="G192" s="27">
        <v>42321</v>
      </c>
      <c r="H192" s="28" t="s">
        <v>410</v>
      </c>
      <c r="I192" s="29" t="s">
        <v>365</v>
      </c>
      <c r="J192" s="30" t="s">
        <v>366</v>
      </c>
      <c r="K192" s="31">
        <v>17896</v>
      </c>
    </row>
    <row r="193" spans="1:11" s="32" customFormat="1" ht="28.8" x14ac:dyDescent="0.25">
      <c r="A193" s="22" t="s">
        <v>515</v>
      </c>
      <c r="B193" s="22" t="s">
        <v>31</v>
      </c>
      <c r="C193" s="23" t="s">
        <v>359</v>
      </c>
      <c r="D193" s="24" t="str">
        <f>+IF(C193="","",IF(C193="No Aplica","No Aplica","Ingrese Fecha"))</f>
        <v>No Aplica</v>
      </c>
      <c r="E193" s="25" t="s">
        <v>360</v>
      </c>
      <c r="F193" s="26">
        <v>10156041</v>
      </c>
      <c r="G193" s="27">
        <v>42321</v>
      </c>
      <c r="H193" s="28" t="s">
        <v>411</v>
      </c>
      <c r="I193" s="29" t="s">
        <v>365</v>
      </c>
      <c r="J193" s="30" t="s">
        <v>366</v>
      </c>
      <c r="K193" s="31">
        <v>11824</v>
      </c>
    </row>
    <row r="194" spans="1:11" s="32" customFormat="1" ht="28.8" x14ac:dyDescent="0.25">
      <c r="A194" s="22" t="s">
        <v>515</v>
      </c>
      <c r="B194" s="22" t="s">
        <v>31</v>
      </c>
      <c r="C194" s="23" t="s">
        <v>359</v>
      </c>
      <c r="D194" s="24" t="str">
        <f>+IF(C194="","",IF(C194="No Aplica","No Aplica","Ingrese Fecha"))</f>
        <v>No Aplica</v>
      </c>
      <c r="E194" s="25" t="s">
        <v>360</v>
      </c>
      <c r="F194" s="26">
        <v>10153747</v>
      </c>
      <c r="G194" s="27">
        <v>42321</v>
      </c>
      <c r="H194" s="28" t="s">
        <v>412</v>
      </c>
      <c r="I194" s="29" t="s">
        <v>365</v>
      </c>
      <c r="J194" s="30" t="s">
        <v>366</v>
      </c>
      <c r="K194" s="31">
        <v>27110</v>
      </c>
    </row>
    <row r="195" spans="1:11" s="32" customFormat="1" ht="28.8" x14ac:dyDescent="0.25">
      <c r="A195" s="22" t="s">
        <v>515</v>
      </c>
      <c r="B195" s="22" t="s">
        <v>31</v>
      </c>
      <c r="C195" s="23" t="s">
        <v>359</v>
      </c>
      <c r="D195" s="24" t="str">
        <f>+IF(C195="","",IF(C195="No Aplica","No Aplica","Ingrese Fecha"))</f>
        <v>No Aplica</v>
      </c>
      <c r="E195" s="25" t="s">
        <v>104</v>
      </c>
      <c r="F195" s="26">
        <v>24386176</v>
      </c>
      <c r="G195" s="27">
        <v>42321</v>
      </c>
      <c r="H195" s="28" t="s">
        <v>413</v>
      </c>
      <c r="I195" s="29" t="s">
        <v>414</v>
      </c>
      <c r="J195" s="30" t="s">
        <v>415</v>
      </c>
      <c r="K195" s="31">
        <v>45700</v>
      </c>
    </row>
    <row r="196" spans="1:11" s="32" customFormat="1" ht="28.8" x14ac:dyDescent="0.25">
      <c r="A196" s="22" t="s">
        <v>515</v>
      </c>
      <c r="B196" s="22" t="s">
        <v>375</v>
      </c>
      <c r="C196" s="23" t="s">
        <v>376</v>
      </c>
      <c r="D196" s="24">
        <v>40625</v>
      </c>
      <c r="E196" s="25" t="s">
        <v>373</v>
      </c>
      <c r="F196" s="26">
        <v>5150000111</v>
      </c>
      <c r="G196" s="27">
        <v>42324</v>
      </c>
      <c r="H196" s="28" t="s">
        <v>416</v>
      </c>
      <c r="I196" s="29" t="s">
        <v>417</v>
      </c>
      <c r="J196" s="30" t="s">
        <v>418</v>
      </c>
      <c r="K196" s="31">
        <v>473518</v>
      </c>
    </row>
    <row r="197" spans="1:11" s="32" customFormat="1" ht="28.8" x14ac:dyDescent="0.25">
      <c r="A197" s="22" t="s">
        <v>515</v>
      </c>
      <c r="B197" s="22" t="s">
        <v>375</v>
      </c>
      <c r="C197" s="23" t="s">
        <v>376</v>
      </c>
      <c r="D197" s="24">
        <v>40625</v>
      </c>
      <c r="E197" s="25" t="s">
        <v>373</v>
      </c>
      <c r="F197" s="26">
        <v>5150000113</v>
      </c>
      <c r="G197" s="27">
        <v>42324</v>
      </c>
      <c r="H197" s="28" t="s">
        <v>419</v>
      </c>
      <c r="I197" s="29" t="s">
        <v>420</v>
      </c>
      <c r="J197" s="30" t="s">
        <v>421</v>
      </c>
      <c r="K197" s="31">
        <v>951720</v>
      </c>
    </row>
    <row r="198" spans="1:11" s="32" customFormat="1" ht="28.8" x14ac:dyDescent="0.25">
      <c r="A198" s="22" t="s">
        <v>515</v>
      </c>
      <c r="B198" s="22" t="s">
        <v>11</v>
      </c>
      <c r="C198" s="23" t="s">
        <v>75</v>
      </c>
      <c r="D198" s="24" t="s">
        <v>75</v>
      </c>
      <c r="E198" s="25" t="s">
        <v>380</v>
      </c>
      <c r="F198" s="26">
        <v>5150000454</v>
      </c>
      <c r="G198" s="27">
        <v>42324</v>
      </c>
      <c r="H198" s="28" t="s">
        <v>422</v>
      </c>
      <c r="I198" s="29" t="s">
        <v>423</v>
      </c>
      <c r="J198" s="30" t="s">
        <v>424</v>
      </c>
      <c r="K198" s="31">
        <v>1535100</v>
      </c>
    </row>
    <row r="199" spans="1:11" s="32" customFormat="1" ht="28.8" x14ac:dyDescent="0.25">
      <c r="A199" s="22" t="s">
        <v>515</v>
      </c>
      <c r="B199" s="22" t="s">
        <v>11</v>
      </c>
      <c r="C199" s="23" t="s">
        <v>75</v>
      </c>
      <c r="D199" s="24" t="s">
        <v>75</v>
      </c>
      <c r="E199" s="25" t="s">
        <v>380</v>
      </c>
      <c r="F199" s="26">
        <v>5150000459</v>
      </c>
      <c r="G199" s="27">
        <v>42324</v>
      </c>
      <c r="H199" s="28" t="s">
        <v>425</v>
      </c>
      <c r="I199" s="29" t="s">
        <v>398</v>
      </c>
      <c r="J199" s="30" t="s">
        <v>399</v>
      </c>
      <c r="K199" s="31">
        <v>2082500</v>
      </c>
    </row>
    <row r="200" spans="1:11" s="32" customFormat="1" ht="43.2" x14ac:dyDescent="0.25">
      <c r="A200" s="22" t="s">
        <v>515</v>
      </c>
      <c r="B200" s="22" t="s">
        <v>11</v>
      </c>
      <c r="C200" s="23" t="s">
        <v>75</v>
      </c>
      <c r="D200" s="24" t="s">
        <v>75</v>
      </c>
      <c r="E200" s="25" t="s">
        <v>380</v>
      </c>
      <c r="F200" s="26">
        <v>5150000460</v>
      </c>
      <c r="G200" s="27">
        <v>42324</v>
      </c>
      <c r="H200" s="28" t="s">
        <v>426</v>
      </c>
      <c r="I200" s="29" t="s">
        <v>423</v>
      </c>
      <c r="J200" s="30" t="s">
        <v>424</v>
      </c>
      <c r="K200" s="31">
        <v>2177700</v>
      </c>
    </row>
    <row r="201" spans="1:11" s="32" customFormat="1" ht="28.8" x14ac:dyDescent="0.25">
      <c r="A201" s="22" t="s">
        <v>515</v>
      </c>
      <c r="B201" s="22" t="s">
        <v>31</v>
      </c>
      <c r="C201" s="23" t="s">
        <v>359</v>
      </c>
      <c r="D201" s="24" t="str">
        <f>+IF(C201="","",IF(C201="No Aplica","No Aplica","Ingrese Fecha"))</f>
        <v>No Aplica</v>
      </c>
      <c r="E201" s="25" t="s">
        <v>104</v>
      </c>
      <c r="F201" s="26">
        <v>380726</v>
      </c>
      <c r="G201" s="27">
        <v>42325</v>
      </c>
      <c r="H201" s="28" t="s">
        <v>427</v>
      </c>
      <c r="I201" s="29" t="s">
        <v>428</v>
      </c>
      <c r="J201" s="30" t="s">
        <v>429</v>
      </c>
      <c r="K201" s="31">
        <v>156000</v>
      </c>
    </row>
    <row r="202" spans="1:11" s="32" customFormat="1" ht="28.8" x14ac:dyDescent="0.25">
      <c r="A202" s="22" t="s">
        <v>515</v>
      </c>
      <c r="B202" s="22" t="s">
        <v>31</v>
      </c>
      <c r="C202" s="23" t="s">
        <v>359</v>
      </c>
      <c r="D202" s="24" t="str">
        <f>+IF(C202="","",IF(C202="No Aplica","No Aplica","Ingrese Fecha"))</f>
        <v>No Aplica</v>
      </c>
      <c r="E202" s="25" t="s">
        <v>360</v>
      </c>
      <c r="F202" s="26">
        <v>10276896</v>
      </c>
      <c r="G202" s="27">
        <v>42325</v>
      </c>
      <c r="H202" s="28" t="s">
        <v>430</v>
      </c>
      <c r="I202" s="29" t="s">
        <v>365</v>
      </c>
      <c r="J202" s="30" t="s">
        <v>366</v>
      </c>
      <c r="K202" s="31">
        <v>70528</v>
      </c>
    </row>
    <row r="203" spans="1:11" s="32" customFormat="1" ht="28.8" x14ac:dyDescent="0.25">
      <c r="A203" s="22" t="s">
        <v>515</v>
      </c>
      <c r="B203" s="22" t="s">
        <v>31</v>
      </c>
      <c r="C203" s="23" t="s">
        <v>359</v>
      </c>
      <c r="D203" s="24" t="str">
        <f>+IF(C203="","",IF(C203="No Aplica","No Aplica","Ingrese Fecha"))</f>
        <v>No Aplica</v>
      </c>
      <c r="E203" s="25" t="s">
        <v>104</v>
      </c>
      <c r="F203" s="26">
        <v>4284263</v>
      </c>
      <c r="G203" s="27">
        <v>42325</v>
      </c>
      <c r="H203" s="28" t="s">
        <v>431</v>
      </c>
      <c r="I203" s="29" t="s">
        <v>370</v>
      </c>
      <c r="J203" s="30" t="s">
        <v>371</v>
      </c>
      <c r="K203" s="31">
        <v>308936</v>
      </c>
    </row>
    <row r="204" spans="1:11" s="32" customFormat="1" ht="28.8" x14ac:dyDescent="0.25">
      <c r="A204" s="22" t="s">
        <v>515</v>
      </c>
      <c r="B204" s="22" t="s">
        <v>31</v>
      </c>
      <c r="C204" s="23" t="s">
        <v>359</v>
      </c>
      <c r="D204" s="24" t="str">
        <f>+IF(C204="","",IF(C204="No Aplica","No Aplica","Ingrese Fecha"))</f>
        <v>No Aplica</v>
      </c>
      <c r="E204" s="25" t="s">
        <v>104</v>
      </c>
      <c r="F204" s="26">
        <v>4282726</v>
      </c>
      <c r="G204" s="27">
        <v>42325</v>
      </c>
      <c r="H204" s="28" t="s">
        <v>432</v>
      </c>
      <c r="I204" s="29" t="s">
        <v>370</v>
      </c>
      <c r="J204" s="30" t="s">
        <v>371</v>
      </c>
      <c r="K204" s="31">
        <v>1906013</v>
      </c>
    </row>
    <row r="205" spans="1:11" s="32" customFormat="1" ht="28.8" x14ac:dyDescent="0.25">
      <c r="A205" s="22" t="s">
        <v>515</v>
      </c>
      <c r="B205" s="22" t="s">
        <v>39</v>
      </c>
      <c r="C205" s="23" t="s">
        <v>433</v>
      </c>
      <c r="D205" s="24">
        <v>42325</v>
      </c>
      <c r="E205" s="25" t="s">
        <v>434</v>
      </c>
      <c r="F205" s="26">
        <v>1</v>
      </c>
      <c r="G205" s="27">
        <v>42325</v>
      </c>
      <c r="H205" s="28" t="s">
        <v>435</v>
      </c>
      <c r="I205" s="29" t="s">
        <v>436</v>
      </c>
      <c r="J205" s="30">
        <v>77303970</v>
      </c>
      <c r="K205" s="31">
        <v>3919860</v>
      </c>
    </row>
    <row r="206" spans="1:11" s="32" customFormat="1" ht="28.8" x14ac:dyDescent="0.25">
      <c r="A206" s="22" t="s">
        <v>515</v>
      </c>
      <c r="B206" s="22" t="s">
        <v>11</v>
      </c>
      <c r="C206" s="23" t="s">
        <v>75</v>
      </c>
      <c r="D206" s="24" t="s">
        <v>75</v>
      </c>
      <c r="E206" s="25" t="s">
        <v>373</v>
      </c>
      <c r="F206" s="26">
        <v>5150000115</v>
      </c>
      <c r="G206" s="27">
        <v>42331</v>
      </c>
      <c r="H206" s="28" t="s">
        <v>437</v>
      </c>
      <c r="I206" s="29" t="s">
        <v>438</v>
      </c>
      <c r="J206" s="30" t="s">
        <v>439</v>
      </c>
      <c r="K206" s="31">
        <v>568000</v>
      </c>
    </row>
    <row r="207" spans="1:11" s="32" customFormat="1" ht="28.8" x14ac:dyDescent="0.25">
      <c r="A207" s="22" t="s">
        <v>515</v>
      </c>
      <c r="B207" s="22" t="s">
        <v>11</v>
      </c>
      <c r="C207" s="23" t="s">
        <v>75</v>
      </c>
      <c r="D207" s="24" t="s">
        <v>75</v>
      </c>
      <c r="E207" s="25" t="s">
        <v>373</v>
      </c>
      <c r="F207" s="26">
        <v>5150000117</v>
      </c>
      <c r="G207" s="27">
        <v>42331</v>
      </c>
      <c r="H207" s="28" t="s">
        <v>440</v>
      </c>
      <c r="I207" s="29" t="s">
        <v>441</v>
      </c>
      <c r="J207" s="30" t="s">
        <v>442</v>
      </c>
      <c r="K207" s="31">
        <v>69999</v>
      </c>
    </row>
    <row r="208" spans="1:11" s="32" customFormat="1" ht="28.8" x14ac:dyDescent="0.25">
      <c r="A208" s="22" t="s">
        <v>515</v>
      </c>
      <c r="B208" s="22" t="s">
        <v>11</v>
      </c>
      <c r="C208" s="23" t="s">
        <v>75</v>
      </c>
      <c r="D208" s="24" t="s">
        <v>75</v>
      </c>
      <c r="E208" s="25" t="s">
        <v>373</v>
      </c>
      <c r="F208" s="26">
        <v>5150000121</v>
      </c>
      <c r="G208" s="27">
        <v>42331</v>
      </c>
      <c r="H208" s="28" t="s">
        <v>443</v>
      </c>
      <c r="I208" s="29" t="s">
        <v>444</v>
      </c>
      <c r="J208" s="30" t="s">
        <v>445</v>
      </c>
      <c r="K208" s="31">
        <v>66830</v>
      </c>
    </row>
    <row r="209" spans="1:11" s="32" customFormat="1" ht="28.8" x14ac:dyDescent="0.25">
      <c r="A209" s="22" t="s">
        <v>515</v>
      </c>
      <c r="B209" s="22" t="s">
        <v>31</v>
      </c>
      <c r="C209" s="23" t="s">
        <v>359</v>
      </c>
      <c r="D209" s="24" t="str">
        <f>+IF(C209="","",IF(C209="No Aplica","No Aplica","Ingrese Fecha"))</f>
        <v>No Aplica</v>
      </c>
      <c r="E209" s="25" t="s">
        <v>104</v>
      </c>
      <c r="F209" s="26">
        <v>138144</v>
      </c>
      <c r="G209" s="27">
        <v>42332</v>
      </c>
      <c r="H209" s="28" t="s">
        <v>446</v>
      </c>
      <c r="I209" s="29" t="s">
        <v>58</v>
      </c>
      <c r="J209" s="30" t="s">
        <v>59</v>
      </c>
      <c r="K209" s="31">
        <v>2546983</v>
      </c>
    </row>
    <row r="210" spans="1:11" s="32" customFormat="1" ht="28.8" x14ac:dyDescent="0.25">
      <c r="A210" s="22" t="s">
        <v>515</v>
      </c>
      <c r="B210" s="22" t="s">
        <v>11</v>
      </c>
      <c r="C210" s="23" t="s">
        <v>75</v>
      </c>
      <c r="D210" s="24" t="s">
        <v>75</v>
      </c>
      <c r="E210" s="25" t="s">
        <v>373</v>
      </c>
      <c r="F210" s="26">
        <v>5150000110</v>
      </c>
      <c r="G210" s="27">
        <v>42332</v>
      </c>
      <c r="H210" s="28" t="s">
        <v>447</v>
      </c>
      <c r="I210" s="29" t="s">
        <v>448</v>
      </c>
      <c r="J210" s="30" t="s">
        <v>449</v>
      </c>
      <c r="K210" s="31">
        <v>49990</v>
      </c>
    </row>
    <row r="211" spans="1:11" s="32" customFormat="1" ht="28.8" x14ac:dyDescent="0.25">
      <c r="A211" s="22" t="s">
        <v>515</v>
      </c>
      <c r="B211" s="22" t="s">
        <v>375</v>
      </c>
      <c r="C211" s="23" t="s">
        <v>376</v>
      </c>
      <c r="D211" s="24">
        <v>40625</v>
      </c>
      <c r="E211" s="25" t="s">
        <v>373</v>
      </c>
      <c r="F211" s="26">
        <v>5150000116</v>
      </c>
      <c r="G211" s="27">
        <v>42332</v>
      </c>
      <c r="H211" s="28" t="s">
        <v>450</v>
      </c>
      <c r="I211" s="29" t="s">
        <v>451</v>
      </c>
      <c r="J211" s="30" t="s">
        <v>452</v>
      </c>
      <c r="K211" s="31">
        <v>159979</v>
      </c>
    </row>
    <row r="212" spans="1:11" s="32" customFormat="1" ht="28.8" x14ac:dyDescent="0.25">
      <c r="A212" s="22" t="s">
        <v>515</v>
      </c>
      <c r="B212" s="22" t="s">
        <v>375</v>
      </c>
      <c r="C212" s="23" t="s">
        <v>376</v>
      </c>
      <c r="D212" s="24">
        <v>40625</v>
      </c>
      <c r="E212" s="25" t="s">
        <v>373</v>
      </c>
      <c r="F212" s="26">
        <v>5150000118</v>
      </c>
      <c r="G212" s="27">
        <v>42332</v>
      </c>
      <c r="H212" s="28" t="s">
        <v>453</v>
      </c>
      <c r="I212" s="29" t="s">
        <v>91</v>
      </c>
      <c r="J212" s="30" t="s">
        <v>92</v>
      </c>
      <c r="K212" s="31">
        <v>808665</v>
      </c>
    </row>
    <row r="213" spans="1:11" s="32" customFormat="1" ht="28.8" x14ac:dyDescent="0.25">
      <c r="A213" s="22" t="s">
        <v>515</v>
      </c>
      <c r="B213" s="22" t="s">
        <v>375</v>
      </c>
      <c r="C213" s="23" t="s">
        <v>376</v>
      </c>
      <c r="D213" s="24">
        <v>40625</v>
      </c>
      <c r="E213" s="25" t="s">
        <v>373</v>
      </c>
      <c r="F213" s="26">
        <v>5150000119</v>
      </c>
      <c r="G213" s="27">
        <v>42332</v>
      </c>
      <c r="H213" s="28" t="s">
        <v>453</v>
      </c>
      <c r="I213" s="29" t="s">
        <v>78</v>
      </c>
      <c r="J213" s="30" t="s">
        <v>79</v>
      </c>
      <c r="K213" s="31">
        <v>706276</v>
      </c>
    </row>
    <row r="214" spans="1:11" s="32" customFormat="1" ht="28.8" x14ac:dyDescent="0.25">
      <c r="A214" s="22" t="s">
        <v>515</v>
      </c>
      <c r="B214" s="22" t="s">
        <v>375</v>
      </c>
      <c r="C214" s="23" t="s">
        <v>376</v>
      </c>
      <c r="D214" s="24">
        <v>40625</v>
      </c>
      <c r="E214" s="25" t="s">
        <v>373</v>
      </c>
      <c r="F214" s="26">
        <v>5150000120</v>
      </c>
      <c r="G214" s="27">
        <v>42332</v>
      </c>
      <c r="H214" s="28" t="s">
        <v>453</v>
      </c>
      <c r="I214" s="29" t="s">
        <v>206</v>
      </c>
      <c r="J214" s="30" t="s">
        <v>207</v>
      </c>
      <c r="K214" s="31">
        <v>135058</v>
      </c>
    </row>
    <row r="215" spans="1:11" s="32" customFormat="1" ht="28.8" x14ac:dyDescent="0.25">
      <c r="A215" s="22" t="s">
        <v>515</v>
      </c>
      <c r="B215" s="22" t="s">
        <v>454</v>
      </c>
      <c r="C215" s="23" t="s">
        <v>376</v>
      </c>
      <c r="D215" s="24">
        <v>40625</v>
      </c>
      <c r="E215" s="25" t="s">
        <v>373</v>
      </c>
      <c r="F215" s="26">
        <v>5150000122</v>
      </c>
      <c r="G215" s="27">
        <v>42332</v>
      </c>
      <c r="H215" s="28" t="s">
        <v>377</v>
      </c>
      <c r="I215" s="29" t="s">
        <v>378</v>
      </c>
      <c r="J215" s="30" t="s">
        <v>379</v>
      </c>
      <c r="K215" s="31">
        <v>2092699</v>
      </c>
    </row>
    <row r="216" spans="1:11" s="32" customFormat="1" ht="28.8" x14ac:dyDescent="0.25">
      <c r="A216" s="22" t="s">
        <v>515</v>
      </c>
      <c r="B216" s="22" t="s">
        <v>11</v>
      </c>
      <c r="C216" s="23" t="s">
        <v>75</v>
      </c>
      <c r="D216" s="24" t="s">
        <v>75</v>
      </c>
      <c r="E216" s="25" t="s">
        <v>373</v>
      </c>
      <c r="F216" s="26">
        <v>5150000123</v>
      </c>
      <c r="G216" s="27">
        <v>42332</v>
      </c>
      <c r="H216" s="28" t="s">
        <v>455</v>
      </c>
      <c r="I216" s="29" t="s">
        <v>316</v>
      </c>
      <c r="J216" s="30" t="s">
        <v>317</v>
      </c>
      <c r="K216" s="31">
        <v>139960</v>
      </c>
    </row>
    <row r="217" spans="1:11" s="32" customFormat="1" ht="43.2" x14ac:dyDescent="0.25">
      <c r="A217" s="22" t="s">
        <v>515</v>
      </c>
      <c r="B217" s="22" t="s">
        <v>11</v>
      </c>
      <c r="C217" s="23" t="s">
        <v>75</v>
      </c>
      <c r="D217" s="24" t="s">
        <v>75</v>
      </c>
      <c r="E217" s="25" t="s">
        <v>380</v>
      </c>
      <c r="F217" s="26">
        <v>5150000461</v>
      </c>
      <c r="G217" s="27">
        <v>42332</v>
      </c>
      <c r="H217" s="28" t="s">
        <v>456</v>
      </c>
      <c r="I217" s="29" t="s">
        <v>457</v>
      </c>
      <c r="J217" s="30" t="s">
        <v>458</v>
      </c>
      <c r="K217" s="31">
        <v>464100</v>
      </c>
    </row>
    <row r="218" spans="1:11" s="32" customFormat="1" ht="43.2" x14ac:dyDescent="0.25">
      <c r="A218" s="22" t="s">
        <v>515</v>
      </c>
      <c r="B218" s="22" t="s">
        <v>11</v>
      </c>
      <c r="C218" s="23" t="s">
        <v>75</v>
      </c>
      <c r="D218" s="24" t="s">
        <v>75</v>
      </c>
      <c r="E218" s="25" t="s">
        <v>380</v>
      </c>
      <c r="F218" s="26">
        <v>5150000462</v>
      </c>
      <c r="G218" s="27">
        <v>42332</v>
      </c>
      <c r="H218" s="28" t="s">
        <v>459</v>
      </c>
      <c r="I218" s="29" t="s">
        <v>460</v>
      </c>
      <c r="J218" s="30" t="s">
        <v>461</v>
      </c>
      <c r="K218" s="31">
        <v>2201500</v>
      </c>
    </row>
    <row r="219" spans="1:11" s="32" customFormat="1" ht="28.8" x14ac:dyDescent="0.25">
      <c r="A219" s="22" t="s">
        <v>515</v>
      </c>
      <c r="B219" s="22" t="s">
        <v>11</v>
      </c>
      <c r="C219" s="23" t="s">
        <v>75</v>
      </c>
      <c r="D219" s="24" t="s">
        <v>75</v>
      </c>
      <c r="E219" s="25" t="s">
        <v>380</v>
      </c>
      <c r="F219" s="26">
        <v>5150000465</v>
      </c>
      <c r="G219" s="27">
        <v>42332</v>
      </c>
      <c r="H219" s="28" t="s">
        <v>462</v>
      </c>
      <c r="I219" s="29" t="s">
        <v>463</v>
      </c>
      <c r="J219" s="30" t="s">
        <v>464</v>
      </c>
      <c r="K219" s="31">
        <v>269999</v>
      </c>
    </row>
    <row r="220" spans="1:11" s="32" customFormat="1" ht="28.8" x14ac:dyDescent="0.25">
      <c r="A220" s="22" t="s">
        <v>515</v>
      </c>
      <c r="B220" s="22" t="s">
        <v>31</v>
      </c>
      <c r="C220" s="23" t="s">
        <v>359</v>
      </c>
      <c r="D220" s="24" t="str">
        <f t="shared" ref="D220:D229" si="0">+IF(C220="","",IF(C220="No Aplica","No Aplica","Ingrese Fecha"))</f>
        <v>No Aplica</v>
      </c>
      <c r="E220" s="25" t="s">
        <v>360</v>
      </c>
      <c r="F220" s="26">
        <v>10535168</v>
      </c>
      <c r="G220" s="27">
        <v>42333</v>
      </c>
      <c r="H220" s="28" t="s">
        <v>465</v>
      </c>
      <c r="I220" s="29" t="s">
        <v>365</v>
      </c>
      <c r="J220" s="30" t="s">
        <v>366</v>
      </c>
      <c r="K220" s="31">
        <v>13292</v>
      </c>
    </row>
    <row r="221" spans="1:11" s="32" customFormat="1" ht="28.8" x14ac:dyDescent="0.25">
      <c r="A221" s="22" t="s">
        <v>515</v>
      </c>
      <c r="B221" s="22" t="s">
        <v>31</v>
      </c>
      <c r="C221" s="23" t="s">
        <v>359</v>
      </c>
      <c r="D221" s="24" t="str">
        <f t="shared" si="0"/>
        <v>No Aplica</v>
      </c>
      <c r="E221" s="25" t="s">
        <v>360</v>
      </c>
      <c r="F221" s="26">
        <v>49954681</v>
      </c>
      <c r="G221" s="27">
        <v>42333</v>
      </c>
      <c r="H221" s="28" t="s">
        <v>466</v>
      </c>
      <c r="I221" s="29" t="s">
        <v>370</v>
      </c>
      <c r="J221" s="30" t="s">
        <v>371</v>
      </c>
      <c r="K221" s="31">
        <v>175777</v>
      </c>
    </row>
    <row r="222" spans="1:11" s="32" customFormat="1" ht="28.8" x14ac:dyDescent="0.25">
      <c r="A222" s="22" t="s">
        <v>515</v>
      </c>
      <c r="B222" s="22" t="s">
        <v>31</v>
      </c>
      <c r="C222" s="23" t="s">
        <v>359</v>
      </c>
      <c r="D222" s="24" t="str">
        <f t="shared" si="0"/>
        <v>No Aplica</v>
      </c>
      <c r="E222" s="25" t="s">
        <v>360</v>
      </c>
      <c r="F222" s="26">
        <v>10488808</v>
      </c>
      <c r="G222" s="27">
        <v>42333</v>
      </c>
      <c r="H222" s="28" t="s">
        <v>467</v>
      </c>
      <c r="I222" s="29" t="s">
        <v>365</v>
      </c>
      <c r="J222" s="30" t="s">
        <v>366</v>
      </c>
      <c r="K222" s="31">
        <v>27439</v>
      </c>
    </row>
    <row r="223" spans="1:11" s="32" customFormat="1" ht="28.8" x14ac:dyDescent="0.25">
      <c r="A223" s="22" t="s">
        <v>515</v>
      </c>
      <c r="B223" s="22" t="s">
        <v>31</v>
      </c>
      <c r="C223" s="23" t="s">
        <v>359</v>
      </c>
      <c r="D223" s="24" t="str">
        <f t="shared" si="0"/>
        <v>No Aplica</v>
      </c>
      <c r="E223" s="25" t="s">
        <v>104</v>
      </c>
      <c r="F223" s="26">
        <v>1821249</v>
      </c>
      <c r="G223" s="27">
        <v>42333</v>
      </c>
      <c r="H223" s="28" t="s">
        <v>468</v>
      </c>
      <c r="I223" s="29" t="s">
        <v>414</v>
      </c>
      <c r="J223" s="30" t="s">
        <v>415</v>
      </c>
      <c r="K223" s="31">
        <v>798500</v>
      </c>
    </row>
    <row r="224" spans="1:11" s="32" customFormat="1" ht="28.8" x14ac:dyDescent="0.25">
      <c r="A224" s="22" t="s">
        <v>515</v>
      </c>
      <c r="B224" s="22" t="s">
        <v>31</v>
      </c>
      <c r="C224" s="23" t="s">
        <v>359</v>
      </c>
      <c r="D224" s="24" t="str">
        <f t="shared" si="0"/>
        <v>No Aplica</v>
      </c>
      <c r="E224" s="25" t="s">
        <v>104</v>
      </c>
      <c r="F224" s="26">
        <v>4301445</v>
      </c>
      <c r="G224" s="27">
        <v>42333</v>
      </c>
      <c r="H224" s="28" t="s">
        <v>469</v>
      </c>
      <c r="I224" s="29" t="s">
        <v>370</v>
      </c>
      <c r="J224" s="30" t="s">
        <v>371</v>
      </c>
      <c r="K224" s="31">
        <v>713478</v>
      </c>
    </row>
    <row r="225" spans="1:11" s="32" customFormat="1" ht="28.8" x14ac:dyDescent="0.25">
      <c r="A225" s="22" t="s">
        <v>515</v>
      </c>
      <c r="B225" s="22" t="s">
        <v>31</v>
      </c>
      <c r="C225" s="23" t="s">
        <v>359</v>
      </c>
      <c r="D225" s="24" t="str">
        <f t="shared" si="0"/>
        <v>No Aplica</v>
      </c>
      <c r="E225" s="25" t="s">
        <v>360</v>
      </c>
      <c r="F225" s="26">
        <v>10483764</v>
      </c>
      <c r="G225" s="27">
        <v>42333</v>
      </c>
      <c r="H225" s="28" t="s">
        <v>470</v>
      </c>
      <c r="I225" s="29" t="s">
        <v>365</v>
      </c>
      <c r="J225" s="30" t="s">
        <v>366</v>
      </c>
      <c r="K225" s="31">
        <v>31580</v>
      </c>
    </row>
    <row r="226" spans="1:11" s="32" customFormat="1" ht="28.8" x14ac:dyDescent="0.25">
      <c r="A226" s="22" t="s">
        <v>515</v>
      </c>
      <c r="B226" s="22" t="s">
        <v>31</v>
      </c>
      <c r="C226" s="23" t="s">
        <v>359</v>
      </c>
      <c r="D226" s="24" t="str">
        <f t="shared" si="0"/>
        <v>No Aplica</v>
      </c>
      <c r="E226" s="25" t="s">
        <v>104</v>
      </c>
      <c r="F226" s="26">
        <v>260749</v>
      </c>
      <c r="G226" s="27">
        <v>42333</v>
      </c>
      <c r="H226" s="28" t="s">
        <v>471</v>
      </c>
      <c r="I226" s="29" t="s">
        <v>365</v>
      </c>
      <c r="J226" s="30" t="s">
        <v>366</v>
      </c>
      <c r="K226" s="31">
        <v>93366</v>
      </c>
    </row>
    <row r="227" spans="1:11" s="32" customFormat="1" ht="28.8" x14ac:dyDescent="0.25">
      <c r="A227" s="22" t="s">
        <v>515</v>
      </c>
      <c r="B227" s="22" t="s">
        <v>31</v>
      </c>
      <c r="C227" s="23" t="s">
        <v>359</v>
      </c>
      <c r="D227" s="24" t="str">
        <f t="shared" si="0"/>
        <v>No Aplica</v>
      </c>
      <c r="E227" s="25" t="s">
        <v>104</v>
      </c>
      <c r="F227" s="26">
        <v>260829</v>
      </c>
      <c r="G227" s="27">
        <v>42333</v>
      </c>
      <c r="H227" s="28" t="s">
        <v>472</v>
      </c>
      <c r="I227" s="29" t="s">
        <v>365</v>
      </c>
      <c r="J227" s="30" t="s">
        <v>366</v>
      </c>
      <c r="K227" s="31">
        <v>192956</v>
      </c>
    </row>
    <row r="228" spans="1:11" s="32" customFormat="1" ht="28.8" x14ac:dyDescent="0.25">
      <c r="A228" s="22" t="s">
        <v>515</v>
      </c>
      <c r="B228" s="22" t="s">
        <v>31</v>
      </c>
      <c r="C228" s="23" t="s">
        <v>359</v>
      </c>
      <c r="D228" s="24" t="str">
        <f t="shared" si="0"/>
        <v>No Aplica</v>
      </c>
      <c r="E228" s="25" t="s">
        <v>104</v>
      </c>
      <c r="F228" s="26">
        <v>10532889</v>
      </c>
      <c r="G228" s="27">
        <v>42333</v>
      </c>
      <c r="H228" s="28" t="s">
        <v>473</v>
      </c>
      <c r="I228" s="29" t="s">
        <v>365</v>
      </c>
      <c r="J228" s="30" t="s">
        <v>366</v>
      </c>
      <c r="K228" s="31">
        <v>5976</v>
      </c>
    </row>
    <row r="229" spans="1:11" s="32" customFormat="1" ht="28.8" x14ac:dyDescent="0.25">
      <c r="A229" s="22" t="s">
        <v>515</v>
      </c>
      <c r="B229" s="22" t="s">
        <v>31</v>
      </c>
      <c r="C229" s="23" t="s">
        <v>359</v>
      </c>
      <c r="D229" s="24" t="str">
        <f t="shared" si="0"/>
        <v>No Aplica</v>
      </c>
      <c r="E229" s="25" t="s">
        <v>104</v>
      </c>
      <c r="F229" s="26">
        <v>4745285</v>
      </c>
      <c r="G229" s="27">
        <v>42333</v>
      </c>
      <c r="H229" s="28" t="s">
        <v>474</v>
      </c>
      <c r="I229" s="29" t="s">
        <v>475</v>
      </c>
      <c r="J229" s="30" t="s">
        <v>476</v>
      </c>
      <c r="K229" s="31">
        <v>92187</v>
      </c>
    </row>
    <row r="230" spans="1:11" s="32" customFormat="1" ht="28.8" x14ac:dyDescent="0.25">
      <c r="A230" s="22" t="s">
        <v>515</v>
      </c>
      <c r="B230" s="22" t="s">
        <v>11</v>
      </c>
      <c r="C230" s="23" t="s">
        <v>75</v>
      </c>
      <c r="D230" s="24" t="s">
        <v>75</v>
      </c>
      <c r="E230" s="25" t="s">
        <v>373</v>
      </c>
      <c r="F230" s="26">
        <v>5150000125</v>
      </c>
      <c r="G230" s="27">
        <v>42333</v>
      </c>
      <c r="H230" s="28" t="s">
        <v>477</v>
      </c>
      <c r="I230" s="29" t="s">
        <v>478</v>
      </c>
      <c r="J230" s="30" t="s">
        <v>479</v>
      </c>
      <c r="K230" s="31">
        <v>29800</v>
      </c>
    </row>
    <row r="231" spans="1:11" s="32" customFormat="1" ht="28.8" x14ac:dyDescent="0.25">
      <c r="A231" s="22" t="s">
        <v>515</v>
      </c>
      <c r="B231" s="22" t="s">
        <v>39</v>
      </c>
      <c r="C231" s="23" t="s">
        <v>480</v>
      </c>
      <c r="D231" s="24">
        <v>42331</v>
      </c>
      <c r="E231" s="25" t="s">
        <v>434</v>
      </c>
      <c r="F231" s="26">
        <v>2</v>
      </c>
      <c r="G231" s="27">
        <v>42333</v>
      </c>
      <c r="H231" s="28" t="s">
        <v>481</v>
      </c>
      <c r="I231" s="29" t="s">
        <v>482</v>
      </c>
      <c r="J231" s="30" t="s">
        <v>322</v>
      </c>
      <c r="K231" s="31">
        <v>8364001</v>
      </c>
    </row>
    <row r="232" spans="1:11" s="32" customFormat="1" ht="43.2" x14ac:dyDescent="0.25">
      <c r="A232" s="22" t="s">
        <v>515</v>
      </c>
      <c r="B232" s="22" t="s">
        <v>11</v>
      </c>
      <c r="C232" s="23" t="s">
        <v>75</v>
      </c>
      <c r="D232" s="24" t="s">
        <v>75</v>
      </c>
      <c r="E232" s="25" t="s">
        <v>380</v>
      </c>
      <c r="F232" s="26">
        <v>5150000468</v>
      </c>
      <c r="G232" s="27">
        <v>42333</v>
      </c>
      <c r="H232" s="28" t="s">
        <v>483</v>
      </c>
      <c r="I232" s="29" t="s">
        <v>423</v>
      </c>
      <c r="J232" s="30" t="s">
        <v>424</v>
      </c>
      <c r="K232" s="31">
        <v>351050</v>
      </c>
    </row>
    <row r="233" spans="1:11" s="32" customFormat="1" ht="43.2" x14ac:dyDescent="0.25">
      <c r="A233" s="22" t="s">
        <v>515</v>
      </c>
      <c r="B233" s="22" t="s">
        <v>11</v>
      </c>
      <c r="C233" s="23" t="s">
        <v>75</v>
      </c>
      <c r="D233" s="24" t="s">
        <v>75</v>
      </c>
      <c r="E233" s="25" t="s">
        <v>380</v>
      </c>
      <c r="F233" s="26">
        <v>5150000469</v>
      </c>
      <c r="G233" s="27">
        <v>42333</v>
      </c>
      <c r="H233" s="28" t="s">
        <v>484</v>
      </c>
      <c r="I233" s="29" t="s">
        <v>485</v>
      </c>
      <c r="J233" s="30" t="s">
        <v>405</v>
      </c>
      <c r="K233" s="31">
        <v>1011500</v>
      </c>
    </row>
    <row r="234" spans="1:11" s="32" customFormat="1" ht="43.2" x14ac:dyDescent="0.25">
      <c r="A234" s="22" t="s">
        <v>515</v>
      </c>
      <c r="B234" s="22" t="s">
        <v>11</v>
      </c>
      <c r="C234" s="23" t="s">
        <v>75</v>
      </c>
      <c r="D234" s="24" t="s">
        <v>75</v>
      </c>
      <c r="E234" s="25" t="s">
        <v>380</v>
      </c>
      <c r="F234" s="26">
        <v>5150000471</v>
      </c>
      <c r="G234" s="27">
        <v>42333</v>
      </c>
      <c r="H234" s="28" t="s">
        <v>486</v>
      </c>
      <c r="I234" s="29" t="s">
        <v>487</v>
      </c>
      <c r="J234" s="30" t="s">
        <v>488</v>
      </c>
      <c r="K234" s="31">
        <v>1539860</v>
      </c>
    </row>
    <row r="235" spans="1:11" s="32" customFormat="1" ht="28.8" x14ac:dyDescent="0.25">
      <c r="A235" s="22" t="s">
        <v>515</v>
      </c>
      <c r="B235" s="22" t="s">
        <v>31</v>
      </c>
      <c r="C235" s="23" t="s">
        <v>359</v>
      </c>
      <c r="D235" s="24" t="str">
        <f>+IF(C235="","",IF(C235="No Aplica","No Aplica","Ingrese Fecha"))</f>
        <v>No Aplica</v>
      </c>
      <c r="E235" s="25" t="s">
        <v>104</v>
      </c>
      <c r="F235" s="26">
        <v>1754942</v>
      </c>
      <c r="G235" s="27">
        <v>42335</v>
      </c>
      <c r="H235" s="28" t="s">
        <v>489</v>
      </c>
      <c r="I235" s="29" t="s">
        <v>414</v>
      </c>
      <c r="J235" s="30" t="s">
        <v>415</v>
      </c>
      <c r="K235" s="31">
        <v>243800</v>
      </c>
    </row>
    <row r="236" spans="1:11" s="32" customFormat="1" ht="28.8" x14ac:dyDescent="0.25">
      <c r="A236" s="22" t="s">
        <v>515</v>
      </c>
      <c r="B236" s="22" t="s">
        <v>375</v>
      </c>
      <c r="C236" s="23" t="s">
        <v>376</v>
      </c>
      <c r="D236" s="24">
        <v>40625</v>
      </c>
      <c r="E236" s="25" t="s">
        <v>373</v>
      </c>
      <c r="F236" s="26">
        <v>5150000127</v>
      </c>
      <c r="G236" s="27">
        <v>42335</v>
      </c>
      <c r="H236" s="28" t="s">
        <v>453</v>
      </c>
      <c r="I236" s="29" t="s">
        <v>91</v>
      </c>
      <c r="J236" s="30" t="s">
        <v>92</v>
      </c>
      <c r="K236" s="31">
        <v>2237921</v>
      </c>
    </row>
    <row r="237" spans="1:11" s="32" customFormat="1" ht="43.2" x14ac:dyDescent="0.25">
      <c r="A237" s="22" t="s">
        <v>515</v>
      </c>
      <c r="B237" s="22" t="s">
        <v>11</v>
      </c>
      <c r="C237" s="23" t="s">
        <v>75</v>
      </c>
      <c r="D237" s="24" t="s">
        <v>75</v>
      </c>
      <c r="E237" s="25" t="s">
        <v>380</v>
      </c>
      <c r="F237" s="26">
        <v>5150000472</v>
      </c>
      <c r="G237" s="27">
        <v>42335</v>
      </c>
      <c r="H237" s="28" t="s">
        <v>490</v>
      </c>
      <c r="I237" s="29" t="s">
        <v>491</v>
      </c>
      <c r="J237" s="30" t="s">
        <v>492</v>
      </c>
      <c r="K237" s="31">
        <v>410550</v>
      </c>
    </row>
    <row r="238" spans="1:11" s="32" customFormat="1" ht="28.8" x14ac:dyDescent="0.25">
      <c r="A238" s="22" t="s">
        <v>515</v>
      </c>
      <c r="B238" s="22" t="s">
        <v>11</v>
      </c>
      <c r="C238" s="23" t="s">
        <v>75</v>
      </c>
      <c r="D238" s="24" t="s">
        <v>75</v>
      </c>
      <c r="E238" s="25" t="s">
        <v>380</v>
      </c>
      <c r="F238" s="26">
        <v>5150000473</v>
      </c>
      <c r="G238" s="27">
        <v>42335</v>
      </c>
      <c r="H238" s="28" t="s">
        <v>493</v>
      </c>
      <c r="I238" s="29" t="s">
        <v>382</v>
      </c>
      <c r="J238" s="30" t="s">
        <v>383</v>
      </c>
      <c r="K238" s="31">
        <v>249900</v>
      </c>
    </row>
    <row r="239" spans="1:11" s="32" customFormat="1" ht="28.8" x14ac:dyDescent="0.25">
      <c r="A239" s="22" t="s">
        <v>515</v>
      </c>
      <c r="B239" s="22" t="s">
        <v>11</v>
      </c>
      <c r="C239" s="23" t="s">
        <v>75</v>
      </c>
      <c r="D239" s="24" t="s">
        <v>75</v>
      </c>
      <c r="E239" s="25" t="s">
        <v>380</v>
      </c>
      <c r="F239" s="26">
        <v>5150000474</v>
      </c>
      <c r="G239" s="27">
        <v>42335</v>
      </c>
      <c r="H239" s="28" t="s">
        <v>494</v>
      </c>
      <c r="I239" s="29" t="s">
        <v>495</v>
      </c>
      <c r="J239" s="30" t="s">
        <v>496</v>
      </c>
      <c r="K239" s="31">
        <v>366520</v>
      </c>
    </row>
    <row r="240" spans="1:11" s="32" customFormat="1" ht="28.8" x14ac:dyDescent="0.25">
      <c r="A240" s="22" t="s">
        <v>515</v>
      </c>
      <c r="B240" s="22" t="s">
        <v>11</v>
      </c>
      <c r="C240" s="23" t="s">
        <v>75</v>
      </c>
      <c r="D240" s="24" t="s">
        <v>75</v>
      </c>
      <c r="E240" s="25" t="s">
        <v>380</v>
      </c>
      <c r="F240" s="26">
        <v>5150000475</v>
      </c>
      <c r="G240" s="27">
        <v>42335</v>
      </c>
      <c r="H240" s="28" t="s">
        <v>497</v>
      </c>
      <c r="I240" s="29" t="s">
        <v>495</v>
      </c>
      <c r="J240" s="30" t="s">
        <v>496</v>
      </c>
      <c r="K240" s="31">
        <v>190400</v>
      </c>
    </row>
    <row r="241" spans="1:11" s="32" customFormat="1" ht="28.8" x14ac:dyDescent="0.25">
      <c r="A241" s="22" t="s">
        <v>515</v>
      </c>
      <c r="B241" s="22" t="s">
        <v>11</v>
      </c>
      <c r="C241" s="23" t="s">
        <v>75</v>
      </c>
      <c r="D241" s="24" t="s">
        <v>75</v>
      </c>
      <c r="E241" s="25" t="s">
        <v>380</v>
      </c>
      <c r="F241" s="26">
        <v>5150000476</v>
      </c>
      <c r="G241" s="27">
        <v>42335</v>
      </c>
      <c r="H241" s="28" t="s">
        <v>384</v>
      </c>
      <c r="I241" s="29" t="s">
        <v>498</v>
      </c>
      <c r="J241" s="30" t="s">
        <v>499</v>
      </c>
      <c r="K241" s="31">
        <v>372000</v>
      </c>
    </row>
    <row r="242" spans="1:11" s="32" customFormat="1" ht="28.8" x14ac:dyDescent="0.25">
      <c r="A242" s="22" t="s">
        <v>515</v>
      </c>
      <c r="B242" s="22" t="s">
        <v>516</v>
      </c>
      <c r="C242" s="23" t="s">
        <v>75</v>
      </c>
      <c r="D242" s="24" t="s">
        <v>75</v>
      </c>
      <c r="E242" s="25" t="s">
        <v>380</v>
      </c>
      <c r="F242" s="26">
        <v>5150000477</v>
      </c>
      <c r="G242" s="27">
        <v>42335</v>
      </c>
      <c r="H242" s="28" t="s">
        <v>500</v>
      </c>
      <c r="I242" s="29" t="s">
        <v>501</v>
      </c>
      <c r="J242" s="30" t="s">
        <v>502</v>
      </c>
      <c r="K242" s="31">
        <v>292771</v>
      </c>
    </row>
    <row r="243" spans="1:11" s="32" customFormat="1" ht="28.8" x14ac:dyDescent="0.25">
      <c r="A243" s="22" t="s">
        <v>515</v>
      </c>
      <c r="B243" s="22" t="s">
        <v>11</v>
      </c>
      <c r="C243" s="23" t="s">
        <v>75</v>
      </c>
      <c r="D243" s="24" t="s">
        <v>75</v>
      </c>
      <c r="E243" s="25" t="s">
        <v>380</v>
      </c>
      <c r="F243" s="26">
        <v>5150000478</v>
      </c>
      <c r="G243" s="27">
        <v>42335</v>
      </c>
      <c r="H243" s="28" t="s">
        <v>384</v>
      </c>
      <c r="I243" s="29" t="s">
        <v>385</v>
      </c>
      <c r="J243" s="30" t="s">
        <v>386</v>
      </c>
      <c r="K243" s="31">
        <v>270000</v>
      </c>
    </row>
    <row r="244" spans="1:11" s="32" customFormat="1" ht="28.8" x14ac:dyDescent="0.25">
      <c r="A244" s="22" t="s">
        <v>515</v>
      </c>
      <c r="B244" s="22" t="s">
        <v>11</v>
      </c>
      <c r="C244" s="23" t="s">
        <v>75</v>
      </c>
      <c r="D244" s="24" t="s">
        <v>75</v>
      </c>
      <c r="E244" s="25" t="s">
        <v>380</v>
      </c>
      <c r="F244" s="26">
        <v>5150000479</v>
      </c>
      <c r="G244" s="27">
        <v>42335</v>
      </c>
      <c r="H244" s="28" t="s">
        <v>384</v>
      </c>
      <c r="I244" s="29" t="s">
        <v>498</v>
      </c>
      <c r="J244" s="30" t="s">
        <v>499</v>
      </c>
      <c r="K244" s="31">
        <v>372000</v>
      </c>
    </row>
    <row r="245" spans="1:11" s="32" customFormat="1" ht="28.8" x14ac:dyDescent="0.25">
      <c r="A245" s="22" t="s">
        <v>515</v>
      </c>
      <c r="B245" s="22" t="s">
        <v>11</v>
      </c>
      <c r="C245" s="23" t="s">
        <v>75</v>
      </c>
      <c r="D245" s="24" t="s">
        <v>75</v>
      </c>
      <c r="E245" s="25" t="s">
        <v>380</v>
      </c>
      <c r="F245" s="26">
        <v>5150000480</v>
      </c>
      <c r="G245" s="27">
        <v>42335</v>
      </c>
      <c r="H245" s="28" t="s">
        <v>503</v>
      </c>
      <c r="I245" s="29" t="s">
        <v>504</v>
      </c>
      <c r="J245" s="30" t="s">
        <v>505</v>
      </c>
      <c r="K245" s="31">
        <v>71400</v>
      </c>
    </row>
    <row r="246" spans="1:11" s="32" customFormat="1" ht="28.8" x14ac:dyDescent="0.25">
      <c r="A246" s="22" t="s">
        <v>515</v>
      </c>
      <c r="B246" s="22" t="s">
        <v>516</v>
      </c>
      <c r="C246" s="23" t="s">
        <v>75</v>
      </c>
      <c r="D246" s="24" t="s">
        <v>75</v>
      </c>
      <c r="E246" s="25" t="s">
        <v>380</v>
      </c>
      <c r="F246" s="26">
        <v>5150000481</v>
      </c>
      <c r="G246" s="27">
        <v>42335</v>
      </c>
      <c r="H246" s="28" t="s">
        <v>506</v>
      </c>
      <c r="I246" s="29" t="s">
        <v>507</v>
      </c>
      <c r="J246" s="30" t="s">
        <v>508</v>
      </c>
      <c r="K246" s="31">
        <v>208000</v>
      </c>
    </row>
    <row r="247" spans="1:11" s="32" customFormat="1" ht="43.2" x14ac:dyDescent="0.25">
      <c r="A247" s="22" t="s">
        <v>515</v>
      </c>
      <c r="B247" s="22" t="s">
        <v>516</v>
      </c>
      <c r="C247" s="23" t="s">
        <v>75</v>
      </c>
      <c r="D247" s="24" t="s">
        <v>75</v>
      </c>
      <c r="E247" s="25" t="s">
        <v>380</v>
      </c>
      <c r="F247" s="26">
        <v>5150000482</v>
      </c>
      <c r="G247" s="27">
        <v>42335</v>
      </c>
      <c r="H247" s="28" t="s">
        <v>509</v>
      </c>
      <c r="I247" s="29" t="s">
        <v>501</v>
      </c>
      <c r="J247" s="30" t="s">
        <v>502</v>
      </c>
      <c r="K247" s="31">
        <v>1245360</v>
      </c>
    </row>
    <row r="248" spans="1:11" s="32" customFormat="1" ht="28.8" x14ac:dyDescent="0.25">
      <c r="A248" s="22" t="s">
        <v>515</v>
      </c>
      <c r="B248" s="22" t="s">
        <v>375</v>
      </c>
      <c r="C248" s="23" t="s">
        <v>376</v>
      </c>
      <c r="D248" s="24">
        <v>40625</v>
      </c>
      <c r="E248" s="25" t="s">
        <v>373</v>
      </c>
      <c r="F248" s="26">
        <v>5150000128</v>
      </c>
      <c r="G248" s="27">
        <v>42338</v>
      </c>
      <c r="H248" s="28" t="s">
        <v>510</v>
      </c>
      <c r="I248" s="29" t="s">
        <v>511</v>
      </c>
      <c r="J248" s="30" t="s">
        <v>512</v>
      </c>
      <c r="K248" s="31">
        <v>2028416</v>
      </c>
    </row>
    <row r="249" spans="1:11" s="32" customFormat="1" ht="28.8" x14ac:dyDescent="0.25">
      <c r="A249" s="22" t="s">
        <v>515</v>
      </c>
      <c r="B249" s="22" t="s">
        <v>375</v>
      </c>
      <c r="C249" s="23" t="s">
        <v>376</v>
      </c>
      <c r="D249" s="24">
        <v>40625</v>
      </c>
      <c r="E249" s="25" t="s">
        <v>373</v>
      </c>
      <c r="F249" s="26">
        <v>5150000129</v>
      </c>
      <c r="G249" s="27">
        <v>42338</v>
      </c>
      <c r="H249" s="28" t="s">
        <v>513</v>
      </c>
      <c r="I249" s="29" t="s">
        <v>393</v>
      </c>
      <c r="J249" s="30" t="s">
        <v>394</v>
      </c>
      <c r="K249" s="31">
        <v>2173217</v>
      </c>
    </row>
    <row r="250" spans="1:11" s="32" customFormat="1" ht="28.8" x14ac:dyDescent="0.25">
      <c r="A250" s="22" t="s">
        <v>515</v>
      </c>
      <c r="B250" s="22" t="s">
        <v>11</v>
      </c>
      <c r="C250" s="23" t="s">
        <v>75</v>
      </c>
      <c r="D250" s="24" t="s">
        <v>75</v>
      </c>
      <c r="E250" s="25" t="s">
        <v>373</v>
      </c>
      <c r="F250" s="26">
        <v>5150000130</v>
      </c>
      <c r="G250" s="27">
        <v>42338</v>
      </c>
      <c r="H250" s="28" t="s">
        <v>514</v>
      </c>
      <c r="I250" s="29" t="s">
        <v>316</v>
      </c>
      <c r="J250" s="30" t="s">
        <v>317</v>
      </c>
      <c r="K250" s="31">
        <v>29980</v>
      </c>
    </row>
    <row r="251" spans="1:11" s="32" customFormat="1" ht="28.8" x14ac:dyDescent="0.25">
      <c r="A251" s="22" t="s">
        <v>515</v>
      </c>
      <c r="B251" s="22" t="s">
        <v>11</v>
      </c>
      <c r="C251" s="23" t="s">
        <v>75</v>
      </c>
      <c r="D251" s="24" t="s">
        <v>75</v>
      </c>
      <c r="E251" s="25" t="s">
        <v>380</v>
      </c>
      <c r="F251" s="26">
        <v>5150000483</v>
      </c>
      <c r="G251" s="27">
        <v>42338</v>
      </c>
      <c r="H251" s="28" t="s">
        <v>384</v>
      </c>
      <c r="I251" s="29" t="s">
        <v>385</v>
      </c>
      <c r="J251" s="30" t="s">
        <v>386</v>
      </c>
      <c r="K251" s="31">
        <v>270000</v>
      </c>
    </row>
    <row r="252" spans="1:11" s="32" customFormat="1" ht="28.8" x14ac:dyDescent="0.25">
      <c r="A252" s="22" t="s">
        <v>515</v>
      </c>
      <c r="B252" s="22" t="s">
        <v>11</v>
      </c>
      <c r="C252" s="23" t="s">
        <v>75</v>
      </c>
      <c r="D252" s="24" t="s">
        <v>75</v>
      </c>
      <c r="E252" s="25" t="s">
        <v>380</v>
      </c>
      <c r="F252" s="26">
        <v>5150000485</v>
      </c>
      <c r="G252" s="27">
        <v>42338</v>
      </c>
      <c r="H252" s="28" t="s">
        <v>384</v>
      </c>
      <c r="I252" s="29" t="s">
        <v>385</v>
      </c>
      <c r="J252" s="30" t="s">
        <v>386</v>
      </c>
      <c r="K252" s="31">
        <v>270000</v>
      </c>
    </row>
    <row r="253" spans="1:11" s="32" customFormat="1" ht="28.8" x14ac:dyDescent="0.25">
      <c r="A253" s="22" t="s">
        <v>673</v>
      </c>
      <c r="B253" s="22" t="s">
        <v>31</v>
      </c>
      <c r="C253" s="23" t="s">
        <v>359</v>
      </c>
      <c r="D253" s="24" t="s">
        <v>359</v>
      </c>
      <c r="E253" s="25" t="s">
        <v>32</v>
      </c>
      <c r="F253" s="26" t="s">
        <v>517</v>
      </c>
      <c r="G253" s="27">
        <v>42335</v>
      </c>
      <c r="H253" s="28" t="s">
        <v>518</v>
      </c>
      <c r="I253" s="29" t="s">
        <v>519</v>
      </c>
      <c r="J253" s="30" t="s">
        <v>520</v>
      </c>
      <c r="K253" s="31">
        <v>52300</v>
      </c>
    </row>
    <row r="254" spans="1:11" s="32" customFormat="1" ht="28.8" x14ac:dyDescent="0.25">
      <c r="A254" s="22" t="s">
        <v>673</v>
      </c>
      <c r="B254" s="22" t="s">
        <v>31</v>
      </c>
      <c r="C254" s="23" t="s">
        <v>359</v>
      </c>
      <c r="D254" s="24" t="s">
        <v>359</v>
      </c>
      <c r="E254" s="25" t="s">
        <v>32</v>
      </c>
      <c r="F254" s="26" t="s">
        <v>521</v>
      </c>
      <c r="G254" s="27">
        <v>42335</v>
      </c>
      <c r="H254" s="28" t="s">
        <v>522</v>
      </c>
      <c r="I254" s="29" t="s">
        <v>519</v>
      </c>
      <c r="J254" s="30" t="s">
        <v>520</v>
      </c>
      <c r="K254" s="31">
        <v>46400</v>
      </c>
    </row>
    <row r="255" spans="1:11" s="32" customFormat="1" ht="28.8" x14ac:dyDescent="0.25">
      <c r="A255" s="22" t="s">
        <v>673</v>
      </c>
      <c r="B255" s="22" t="s">
        <v>31</v>
      </c>
      <c r="C255" s="23" t="s">
        <v>359</v>
      </c>
      <c r="D255" s="24" t="s">
        <v>359</v>
      </c>
      <c r="E255" s="25" t="s">
        <v>32</v>
      </c>
      <c r="F255" s="26" t="s">
        <v>523</v>
      </c>
      <c r="G255" s="27">
        <v>42318</v>
      </c>
      <c r="H255" s="28" t="s">
        <v>524</v>
      </c>
      <c r="I255" s="29" t="s">
        <v>519</v>
      </c>
      <c r="J255" s="30" t="s">
        <v>520</v>
      </c>
      <c r="K255" s="31">
        <v>4201400</v>
      </c>
    </row>
    <row r="256" spans="1:11" s="32" customFormat="1" ht="28.8" x14ac:dyDescent="0.25">
      <c r="A256" s="22" t="s">
        <v>673</v>
      </c>
      <c r="B256" s="22" t="s">
        <v>31</v>
      </c>
      <c r="C256" s="23" t="s">
        <v>359</v>
      </c>
      <c r="D256" s="24" t="s">
        <v>359</v>
      </c>
      <c r="E256" s="25" t="s">
        <v>32</v>
      </c>
      <c r="F256" s="26" t="s">
        <v>525</v>
      </c>
      <c r="G256" s="27">
        <v>42318</v>
      </c>
      <c r="H256" s="28" t="s">
        <v>526</v>
      </c>
      <c r="I256" s="29" t="s">
        <v>519</v>
      </c>
      <c r="J256" s="30" t="s">
        <v>520</v>
      </c>
      <c r="K256" s="31">
        <v>441500</v>
      </c>
    </row>
    <row r="257" spans="1:11" s="32" customFormat="1" ht="28.8" x14ac:dyDescent="0.25">
      <c r="A257" s="22" t="s">
        <v>673</v>
      </c>
      <c r="B257" s="22" t="s">
        <v>31</v>
      </c>
      <c r="C257" s="23" t="s">
        <v>359</v>
      </c>
      <c r="D257" s="24" t="s">
        <v>359</v>
      </c>
      <c r="E257" s="25" t="s">
        <v>32</v>
      </c>
      <c r="F257" s="26" t="s">
        <v>527</v>
      </c>
      <c r="G257" s="27">
        <v>42318</v>
      </c>
      <c r="H257" s="28" t="s">
        <v>528</v>
      </c>
      <c r="I257" s="29" t="s">
        <v>519</v>
      </c>
      <c r="J257" s="30" t="s">
        <v>520</v>
      </c>
      <c r="K257" s="31">
        <v>449400</v>
      </c>
    </row>
    <row r="258" spans="1:11" s="32" customFormat="1" ht="28.8" x14ac:dyDescent="0.25">
      <c r="A258" s="22" t="s">
        <v>673</v>
      </c>
      <c r="B258" s="22" t="s">
        <v>31</v>
      </c>
      <c r="C258" s="23" t="s">
        <v>359</v>
      </c>
      <c r="D258" s="24" t="s">
        <v>359</v>
      </c>
      <c r="E258" s="25" t="s">
        <v>32</v>
      </c>
      <c r="F258" s="26" t="s">
        <v>529</v>
      </c>
      <c r="G258" s="27">
        <v>42318</v>
      </c>
      <c r="H258" s="28" t="s">
        <v>530</v>
      </c>
      <c r="I258" s="29" t="s">
        <v>519</v>
      </c>
      <c r="J258" s="30" t="s">
        <v>520</v>
      </c>
      <c r="K258" s="31">
        <v>190600</v>
      </c>
    </row>
    <row r="259" spans="1:11" s="32" customFormat="1" ht="28.8" x14ac:dyDescent="0.25">
      <c r="A259" s="22" t="s">
        <v>673</v>
      </c>
      <c r="B259" s="22" t="s">
        <v>31</v>
      </c>
      <c r="C259" s="23" t="s">
        <v>359</v>
      </c>
      <c r="D259" s="24" t="s">
        <v>359</v>
      </c>
      <c r="E259" s="25" t="s">
        <v>32</v>
      </c>
      <c r="F259" s="26" t="s">
        <v>531</v>
      </c>
      <c r="G259" s="27">
        <v>42331</v>
      </c>
      <c r="H259" s="28" t="s">
        <v>532</v>
      </c>
      <c r="I259" s="29" t="s">
        <v>533</v>
      </c>
      <c r="J259" s="30" t="s">
        <v>534</v>
      </c>
      <c r="K259" s="31">
        <v>71080</v>
      </c>
    </row>
    <row r="260" spans="1:11" s="32" customFormat="1" ht="28.8" x14ac:dyDescent="0.25">
      <c r="A260" s="22" t="s">
        <v>673</v>
      </c>
      <c r="B260" s="22" t="s">
        <v>31</v>
      </c>
      <c r="C260" s="23" t="s">
        <v>359</v>
      </c>
      <c r="D260" s="24" t="s">
        <v>359</v>
      </c>
      <c r="E260" s="25" t="s">
        <v>32</v>
      </c>
      <c r="F260" s="26" t="s">
        <v>535</v>
      </c>
      <c r="G260" s="27">
        <v>42335</v>
      </c>
      <c r="H260" s="28" t="s">
        <v>536</v>
      </c>
      <c r="I260" s="29" t="s">
        <v>533</v>
      </c>
      <c r="J260" s="30" t="s">
        <v>534</v>
      </c>
      <c r="K260" s="31">
        <v>14250</v>
      </c>
    </row>
    <row r="261" spans="1:11" s="32" customFormat="1" ht="28.8" x14ac:dyDescent="0.25">
      <c r="A261" s="22" t="s">
        <v>673</v>
      </c>
      <c r="B261" s="22" t="s">
        <v>31</v>
      </c>
      <c r="C261" s="23" t="s">
        <v>359</v>
      </c>
      <c r="D261" s="24" t="s">
        <v>359</v>
      </c>
      <c r="E261" s="25" t="s">
        <v>32</v>
      </c>
      <c r="F261" s="26" t="s">
        <v>537</v>
      </c>
      <c r="G261" s="27">
        <v>42331</v>
      </c>
      <c r="H261" s="28" t="s">
        <v>538</v>
      </c>
      <c r="I261" s="29" t="s">
        <v>533</v>
      </c>
      <c r="J261" s="30" t="s">
        <v>534</v>
      </c>
      <c r="K261" s="31">
        <v>21610</v>
      </c>
    </row>
    <row r="262" spans="1:11" s="32" customFormat="1" ht="28.8" x14ac:dyDescent="0.25">
      <c r="A262" s="22" t="s">
        <v>673</v>
      </c>
      <c r="B262" s="22" t="s">
        <v>31</v>
      </c>
      <c r="C262" s="23" t="s">
        <v>359</v>
      </c>
      <c r="D262" s="24" t="s">
        <v>359</v>
      </c>
      <c r="E262" s="25" t="s">
        <v>32</v>
      </c>
      <c r="F262" s="26" t="s">
        <v>539</v>
      </c>
      <c r="G262" s="27">
        <v>42318</v>
      </c>
      <c r="H262" s="28" t="s">
        <v>540</v>
      </c>
      <c r="I262" s="29" t="s">
        <v>533</v>
      </c>
      <c r="J262" s="30" t="s">
        <v>534</v>
      </c>
      <c r="K262" s="31">
        <v>27260</v>
      </c>
    </row>
    <row r="263" spans="1:11" s="32" customFormat="1" ht="28.8" x14ac:dyDescent="0.25">
      <c r="A263" s="22" t="s">
        <v>673</v>
      </c>
      <c r="B263" s="22" t="s">
        <v>31</v>
      </c>
      <c r="C263" s="23" t="s">
        <v>359</v>
      </c>
      <c r="D263" s="24" t="s">
        <v>359</v>
      </c>
      <c r="E263" s="25" t="s">
        <v>32</v>
      </c>
      <c r="F263" s="26" t="s">
        <v>541</v>
      </c>
      <c r="G263" s="27">
        <v>42325</v>
      </c>
      <c r="H263" s="28" t="s">
        <v>542</v>
      </c>
      <c r="I263" s="29" t="s">
        <v>533</v>
      </c>
      <c r="J263" s="30" t="s">
        <v>534</v>
      </c>
      <c r="K263" s="31">
        <v>79870</v>
      </c>
    </row>
    <row r="264" spans="1:11" s="32" customFormat="1" ht="28.8" x14ac:dyDescent="0.25">
      <c r="A264" s="22" t="s">
        <v>673</v>
      </c>
      <c r="B264" s="22" t="s">
        <v>31</v>
      </c>
      <c r="C264" s="23" t="s">
        <v>359</v>
      </c>
      <c r="D264" s="24" t="s">
        <v>359</v>
      </c>
      <c r="E264" s="25" t="s">
        <v>32</v>
      </c>
      <c r="F264" s="26" t="s">
        <v>543</v>
      </c>
      <c r="G264" s="27">
        <v>42331</v>
      </c>
      <c r="H264" s="28" t="s">
        <v>544</v>
      </c>
      <c r="I264" s="29" t="s">
        <v>519</v>
      </c>
      <c r="J264" s="30" t="s">
        <v>520</v>
      </c>
      <c r="K264" s="31">
        <v>278400</v>
      </c>
    </row>
    <row r="265" spans="1:11" s="32" customFormat="1" ht="28.8" x14ac:dyDescent="0.25">
      <c r="A265" s="22" t="s">
        <v>673</v>
      </c>
      <c r="B265" s="22" t="s">
        <v>31</v>
      </c>
      <c r="C265" s="23" t="s">
        <v>359</v>
      </c>
      <c r="D265" s="24" t="s">
        <v>359</v>
      </c>
      <c r="E265" s="25" t="s">
        <v>32</v>
      </c>
      <c r="F265" s="26" t="s">
        <v>545</v>
      </c>
      <c r="G265" s="27">
        <v>42331</v>
      </c>
      <c r="H265" s="28" t="s">
        <v>546</v>
      </c>
      <c r="I265" s="29" t="s">
        <v>533</v>
      </c>
      <c r="J265" s="30" t="s">
        <v>534</v>
      </c>
      <c r="K265" s="31">
        <v>131860</v>
      </c>
    </row>
    <row r="266" spans="1:11" s="32" customFormat="1" ht="28.8" x14ac:dyDescent="0.25">
      <c r="A266" s="22" t="s">
        <v>673</v>
      </c>
      <c r="B266" s="22" t="s">
        <v>31</v>
      </c>
      <c r="C266" s="23" t="s">
        <v>359</v>
      </c>
      <c r="D266" s="24" t="s">
        <v>359</v>
      </c>
      <c r="E266" s="25" t="s">
        <v>32</v>
      </c>
      <c r="F266" s="26" t="s">
        <v>547</v>
      </c>
      <c r="G266" s="27">
        <v>42325</v>
      </c>
      <c r="H266" s="28" t="s">
        <v>548</v>
      </c>
      <c r="I266" s="29" t="s">
        <v>533</v>
      </c>
      <c r="J266" s="30" t="s">
        <v>534</v>
      </c>
      <c r="K266" s="31">
        <v>35570</v>
      </c>
    </row>
    <row r="267" spans="1:11" s="32" customFormat="1" ht="28.8" x14ac:dyDescent="0.25">
      <c r="A267" s="22" t="s">
        <v>673</v>
      </c>
      <c r="B267" s="22" t="s">
        <v>31</v>
      </c>
      <c r="C267" s="23" t="s">
        <v>359</v>
      </c>
      <c r="D267" s="24" t="s">
        <v>359</v>
      </c>
      <c r="E267" s="25" t="s">
        <v>32</v>
      </c>
      <c r="F267" s="26" t="s">
        <v>549</v>
      </c>
      <c r="G267" s="27">
        <v>42331</v>
      </c>
      <c r="H267" s="28" t="s">
        <v>550</v>
      </c>
      <c r="I267" s="29" t="s">
        <v>519</v>
      </c>
      <c r="J267" s="30" t="s">
        <v>520</v>
      </c>
      <c r="K267" s="31">
        <v>247000</v>
      </c>
    </row>
    <row r="268" spans="1:11" s="32" customFormat="1" ht="28.8" x14ac:dyDescent="0.25">
      <c r="A268" s="22" t="s">
        <v>673</v>
      </c>
      <c r="B268" s="22" t="s">
        <v>31</v>
      </c>
      <c r="C268" s="23" t="s">
        <v>359</v>
      </c>
      <c r="D268" s="24" t="s">
        <v>359</v>
      </c>
      <c r="E268" s="25" t="s">
        <v>32</v>
      </c>
      <c r="F268" s="26" t="s">
        <v>551</v>
      </c>
      <c r="G268" s="27">
        <v>42318</v>
      </c>
      <c r="H268" s="28" t="s">
        <v>552</v>
      </c>
      <c r="I268" s="29" t="s">
        <v>533</v>
      </c>
      <c r="J268" s="30" t="s">
        <v>534</v>
      </c>
      <c r="K268" s="31">
        <v>13930</v>
      </c>
    </row>
    <row r="269" spans="1:11" s="32" customFormat="1" ht="28.8" x14ac:dyDescent="0.25">
      <c r="A269" s="22" t="s">
        <v>673</v>
      </c>
      <c r="B269" s="22" t="s">
        <v>39</v>
      </c>
      <c r="C269" s="23" t="s">
        <v>553</v>
      </c>
      <c r="D269" s="24">
        <v>42310</v>
      </c>
      <c r="E269" s="25" t="s">
        <v>301</v>
      </c>
      <c r="F269" s="26">
        <v>6150000332</v>
      </c>
      <c r="G269" s="27">
        <v>42314</v>
      </c>
      <c r="H269" s="28" t="s">
        <v>554</v>
      </c>
      <c r="I269" s="29" t="s">
        <v>555</v>
      </c>
      <c r="J269" s="30" t="s">
        <v>556</v>
      </c>
      <c r="K269" s="31">
        <v>13815900</v>
      </c>
    </row>
    <row r="270" spans="1:11" s="32" customFormat="1" ht="28.8" x14ac:dyDescent="0.25">
      <c r="A270" s="22" t="s">
        <v>673</v>
      </c>
      <c r="B270" s="22" t="s">
        <v>11</v>
      </c>
      <c r="C270" s="23" t="s">
        <v>359</v>
      </c>
      <c r="D270" s="24" t="s">
        <v>359</v>
      </c>
      <c r="E270" s="25" t="s">
        <v>308</v>
      </c>
      <c r="F270" s="26">
        <v>6150000111</v>
      </c>
      <c r="G270" s="27">
        <v>42317</v>
      </c>
      <c r="H270" s="28" t="s">
        <v>557</v>
      </c>
      <c r="I270" s="29" t="s">
        <v>558</v>
      </c>
      <c r="J270" s="30" t="s">
        <v>559</v>
      </c>
      <c r="K270" s="31">
        <v>1628582</v>
      </c>
    </row>
    <row r="271" spans="1:11" s="32" customFormat="1" ht="28.8" x14ac:dyDescent="0.25">
      <c r="A271" s="22" t="s">
        <v>673</v>
      </c>
      <c r="B271" s="22" t="s">
        <v>11</v>
      </c>
      <c r="C271" s="23" t="s">
        <v>359</v>
      </c>
      <c r="D271" s="24" t="s">
        <v>359</v>
      </c>
      <c r="E271" s="25" t="s">
        <v>308</v>
      </c>
      <c r="F271" s="26">
        <v>6150000112</v>
      </c>
      <c r="G271" s="27">
        <v>42317</v>
      </c>
      <c r="H271" s="28" t="s">
        <v>560</v>
      </c>
      <c r="I271" s="29" t="s">
        <v>78</v>
      </c>
      <c r="J271" s="30" t="s">
        <v>79</v>
      </c>
      <c r="K271" s="31">
        <v>39241</v>
      </c>
    </row>
    <row r="272" spans="1:11" s="32" customFormat="1" ht="28.8" x14ac:dyDescent="0.25">
      <c r="A272" s="22" t="s">
        <v>673</v>
      </c>
      <c r="B272" s="22" t="s">
        <v>11</v>
      </c>
      <c r="C272" s="23" t="s">
        <v>359</v>
      </c>
      <c r="D272" s="24" t="s">
        <v>359</v>
      </c>
      <c r="E272" s="25" t="s">
        <v>301</v>
      </c>
      <c r="F272" s="26">
        <v>6150000333</v>
      </c>
      <c r="G272" s="27">
        <v>42317</v>
      </c>
      <c r="H272" s="28" t="s">
        <v>561</v>
      </c>
      <c r="I272" s="29" t="s">
        <v>555</v>
      </c>
      <c r="J272" s="30" t="s">
        <v>556</v>
      </c>
      <c r="K272" s="31">
        <v>892500</v>
      </c>
    </row>
    <row r="273" spans="1:11" s="32" customFormat="1" ht="28.8" x14ac:dyDescent="0.25">
      <c r="A273" s="22" t="s">
        <v>673</v>
      </c>
      <c r="B273" s="22" t="s">
        <v>11</v>
      </c>
      <c r="C273" s="23" t="s">
        <v>359</v>
      </c>
      <c r="D273" s="24" t="s">
        <v>359</v>
      </c>
      <c r="E273" s="25" t="s">
        <v>308</v>
      </c>
      <c r="F273" s="26">
        <v>6150000113</v>
      </c>
      <c r="G273" s="27">
        <v>42317</v>
      </c>
      <c r="H273" s="28" t="s">
        <v>562</v>
      </c>
      <c r="I273" s="29" t="s">
        <v>563</v>
      </c>
      <c r="J273" s="30" t="s">
        <v>564</v>
      </c>
      <c r="K273" s="31">
        <v>42581</v>
      </c>
    </row>
    <row r="274" spans="1:11" s="32" customFormat="1" ht="28.8" x14ac:dyDescent="0.25">
      <c r="A274" s="22" t="s">
        <v>673</v>
      </c>
      <c r="B274" s="22" t="s">
        <v>330</v>
      </c>
      <c r="C274" s="23" t="s">
        <v>2053</v>
      </c>
      <c r="D274" s="24">
        <v>41656</v>
      </c>
      <c r="E274" s="25" t="s">
        <v>301</v>
      </c>
      <c r="F274" s="26">
        <v>6150000334</v>
      </c>
      <c r="G274" s="27">
        <v>42318</v>
      </c>
      <c r="H274" s="28" t="s">
        <v>566</v>
      </c>
      <c r="I274" s="29" t="s">
        <v>332</v>
      </c>
      <c r="J274" s="30" t="s">
        <v>333</v>
      </c>
      <c r="K274" s="31">
        <v>329984</v>
      </c>
    </row>
    <row r="275" spans="1:11" s="32" customFormat="1" ht="28.8" x14ac:dyDescent="0.25">
      <c r="A275" s="22" t="s">
        <v>673</v>
      </c>
      <c r="B275" s="22" t="s">
        <v>11</v>
      </c>
      <c r="C275" s="23" t="s">
        <v>359</v>
      </c>
      <c r="D275" s="24" t="s">
        <v>359</v>
      </c>
      <c r="E275" s="25" t="s">
        <v>301</v>
      </c>
      <c r="F275" s="26">
        <v>6150000335</v>
      </c>
      <c r="G275" s="27">
        <v>42318</v>
      </c>
      <c r="H275" s="28" t="s">
        <v>567</v>
      </c>
      <c r="I275" s="29" t="s">
        <v>568</v>
      </c>
      <c r="J275" s="30" t="s">
        <v>569</v>
      </c>
      <c r="K275" s="31">
        <v>357000</v>
      </c>
    </row>
    <row r="276" spans="1:11" s="32" customFormat="1" ht="28.8" x14ac:dyDescent="0.25">
      <c r="A276" s="22" t="s">
        <v>673</v>
      </c>
      <c r="B276" s="22" t="s">
        <v>330</v>
      </c>
      <c r="C276" s="23" t="s">
        <v>570</v>
      </c>
      <c r="D276" s="24">
        <v>42279</v>
      </c>
      <c r="E276" s="25" t="s">
        <v>301</v>
      </c>
      <c r="F276" s="26">
        <v>6150000336</v>
      </c>
      <c r="G276" s="27">
        <v>42318</v>
      </c>
      <c r="H276" s="28" t="s">
        <v>571</v>
      </c>
      <c r="I276" s="29" t="s">
        <v>572</v>
      </c>
      <c r="J276" s="30" t="s">
        <v>573</v>
      </c>
      <c r="K276" s="31" t="s">
        <v>574</v>
      </c>
    </row>
    <row r="277" spans="1:11" s="32" customFormat="1" ht="28.8" x14ac:dyDescent="0.25">
      <c r="A277" s="22" t="s">
        <v>673</v>
      </c>
      <c r="B277" s="22" t="s">
        <v>330</v>
      </c>
      <c r="C277" s="23" t="s">
        <v>570</v>
      </c>
      <c r="D277" s="24">
        <v>42279</v>
      </c>
      <c r="E277" s="25" t="s">
        <v>301</v>
      </c>
      <c r="F277" s="26">
        <v>6150000337</v>
      </c>
      <c r="G277" s="27">
        <v>42318</v>
      </c>
      <c r="H277" s="28" t="s">
        <v>575</v>
      </c>
      <c r="I277" s="29" t="s">
        <v>572</v>
      </c>
      <c r="J277" s="30" t="s">
        <v>573</v>
      </c>
      <c r="K277" s="31" t="s">
        <v>574</v>
      </c>
    </row>
    <row r="278" spans="1:11" s="32" customFormat="1" ht="28.8" x14ac:dyDescent="0.25">
      <c r="A278" s="22" t="s">
        <v>673</v>
      </c>
      <c r="B278" s="22" t="s">
        <v>330</v>
      </c>
      <c r="C278" s="23" t="s">
        <v>570</v>
      </c>
      <c r="D278" s="24">
        <v>42279</v>
      </c>
      <c r="E278" s="25" t="s">
        <v>301</v>
      </c>
      <c r="F278" s="26">
        <v>6150000338</v>
      </c>
      <c r="G278" s="27">
        <v>42318</v>
      </c>
      <c r="H278" s="28" t="s">
        <v>576</v>
      </c>
      <c r="I278" s="29" t="s">
        <v>572</v>
      </c>
      <c r="J278" s="30" t="s">
        <v>573</v>
      </c>
      <c r="K278" s="31" t="s">
        <v>574</v>
      </c>
    </row>
    <row r="279" spans="1:11" s="32" customFormat="1" ht="28.8" x14ac:dyDescent="0.25">
      <c r="A279" s="22" t="s">
        <v>673</v>
      </c>
      <c r="B279" s="22" t="s">
        <v>330</v>
      </c>
      <c r="C279" s="23" t="s">
        <v>570</v>
      </c>
      <c r="D279" s="24">
        <v>42279</v>
      </c>
      <c r="E279" s="25" t="s">
        <v>301</v>
      </c>
      <c r="F279" s="26">
        <v>6150000339</v>
      </c>
      <c r="G279" s="27">
        <v>42318</v>
      </c>
      <c r="H279" s="28" t="s">
        <v>577</v>
      </c>
      <c r="I279" s="29" t="s">
        <v>578</v>
      </c>
      <c r="J279" s="30" t="s">
        <v>579</v>
      </c>
      <c r="K279" s="31" t="s">
        <v>574</v>
      </c>
    </row>
    <row r="280" spans="1:11" s="32" customFormat="1" ht="28.8" x14ac:dyDescent="0.25">
      <c r="A280" s="22" t="s">
        <v>673</v>
      </c>
      <c r="B280" s="22" t="s">
        <v>330</v>
      </c>
      <c r="C280" s="23" t="s">
        <v>570</v>
      </c>
      <c r="D280" s="24">
        <v>42279</v>
      </c>
      <c r="E280" s="25" t="s">
        <v>301</v>
      </c>
      <c r="F280" s="26">
        <v>6150000340</v>
      </c>
      <c r="G280" s="27">
        <v>42318</v>
      </c>
      <c r="H280" s="28" t="s">
        <v>576</v>
      </c>
      <c r="I280" s="29" t="s">
        <v>578</v>
      </c>
      <c r="J280" s="30" t="s">
        <v>579</v>
      </c>
      <c r="K280" s="31" t="s">
        <v>574</v>
      </c>
    </row>
    <row r="281" spans="1:11" s="32" customFormat="1" ht="28.8" x14ac:dyDescent="0.25">
      <c r="A281" s="22" t="s">
        <v>673</v>
      </c>
      <c r="B281" s="22" t="s">
        <v>330</v>
      </c>
      <c r="C281" s="23" t="s">
        <v>570</v>
      </c>
      <c r="D281" s="24">
        <v>42279</v>
      </c>
      <c r="E281" s="25" t="s">
        <v>301</v>
      </c>
      <c r="F281" s="26">
        <v>6150000341</v>
      </c>
      <c r="G281" s="27">
        <v>42318</v>
      </c>
      <c r="H281" s="28" t="s">
        <v>580</v>
      </c>
      <c r="I281" s="29" t="s">
        <v>572</v>
      </c>
      <c r="J281" s="30" t="s">
        <v>573</v>
      </c>
      <c r="K281" s="31" t="s">
        <v>574</v>
      </c>
    </row>
    <row r="282" spans="1:11" s="32" customFormat="1" ht="28.8" x14ac:dyDescent="0.25">
      <c r="A282" s="22" t="s">
        <v>673</v>
      </c>
      <c r="B282" s="22" t="s">
        <v>330</v>
      </c>
      <c r="C282" s="23" t="s">
        <v>570</v>
      </c>
      <c r="D282" s="24">
        <v>42279</v>
      </c>
      <c r="E282" s="25" t="s">
        <v>301</v>
      </c>
      <c r="F282" s="26">
        <v>6150000342</v>
      </c>
      <c r="G282" s="27">
        <v>42318</v>
      </c>
      <c r="H282" s="28" t="s">
        <v>581</v>
      </c>
      <c r="I282" s="29" t="s">
        <v>578</v>
      </c>
      <c r="J282" s="30" t="s">
        <v>579</v>
      </c>
      <c r="K282" s="31" t="s">
        <v>574</v>
      </c>
    </row>
    <row r="283" spans="1:11" s="32" customFormat="1" ht="28.8" x14ac:dyDescent="0.25">
      <c r="A283" s="22" t="s">
        <v>673</v>
      </c>
      <c r="B283" s="22" t="s">
        <v>330</v>
      </c>
      <c r="C283" s="23" t="s">
        <v>570</v>
      </c>
      <c r="D283" s="24">
        <v>42279</v>
      </c>
      <c r="E283" s="25" t="s">
        <v>301</v>
      </c>
      <c r="F283" s="26">
        <v>6150000343</v>
      </c>
      <c r="G283" s="27">
        <v>42318</v>
      </c>
      <c r="H283" s="28" t="s">
        <v>582</v>
      </c>
      <c r="I283" s="29" t="s">
        <v>578</v>
      </c>
      <c r="J283" s="30" t="s">
        <v>579</v>
      </c>
      <c r="K283" s="31" t="s">
        <v>574</v>
      </c>
    </row>
    <row r="284" spans="1:11" s="32" customFormat="1" ht="28.8" x14ac:dyDescent="0.25">
      <c r="A284" s="22" t="s">
        <v>673</v>
      </c>
      <c r="B284" s="22" t="s">
        <v>330</v>
      </c>
      <c r="C284" s="23" t="s">
        <v>570</v>
      </c>
      <c r="D284" s="24">
        <v>42279</v>
      </c>
      <c r="E284" s="25" t="s">
        <v>301</v>
      </c>
      <c r="F284" s="26">
        <v>6150000344</v>
      </c>
      <c r="G284" s="27">
        <v>42318</v>
      </c>
      <c r="H284" s="28" t="s">
        <v>583</v>
      </c>
      <c r="I284" s="29" t="s">
        <v>578</v>
      </c>
      <c r="J284" s="30" t="s">
        <v>579</v>
      </c>
      <c r="K284" s="31" t="s">
        <v>574</v>
      </c>
    </row>
    <row r="285" spans="1:11" s="32" customFormat="1" ht="28.8" x14ac:dyDescent="0.25">
      <c r="A285" s="22" t="s">
        <v>673</v>
      </c>
      <c r="B285" s="22" t="s">
        <v>330</v>
      </c>
      <c r="C285" s="23" t="s">
        <v>570</v>
      </c>
      <c r="D285" s="24">
        <v>42279</v>
      </c>
      <c r="E285" s="25" t="s">
        <v>301</v>
      </c>
      <c r="F285" s="26">
        <v>6150000345</v>
      </c>
      <c r="G285" s="27">
        <v>42318</v>
      </c>
      <c r="H285" s="28" t="s">
        <v>584</v>
      </c>
      <c r="I285" s="29" t="s">
        <v>572</v>
      </c>
      <c r="J285" s="30" t="s">
        <v>573</v>
      </c>
      <c r="K285" s="31" t="s">
        <v>574</v>
      </c>
    </row>
    <row r="286" spans="1:11" s="32" customFormat="1" ht="28.8" x14ac:dyDescent="0.25">
      <c r="A286" s="22" t="s">
        <v>673</v>
      </c>
      <c r="B286" s="22" t="s">
        <v>330</v>
      </c>
      <c r="C286" s="23" t="s">
        <v>570</v>
      </c>
      <c r="D286" s="24">
        <v>42279</v>
      </c>
      <c r="E286" s="25" t="s">
        <v>301</v>
      </c>
      <c r="F286" s="26">
        <v>6150000346</v>
      </c>
      <c r="G286" s="27">
        <v>42318</v>
      </c>
      <c r="H286" s="28" t="s">
        <v>585</v>
      </c>
      <c r="I286" s="29" t="s">
        <v>578</v>
      </c>
      <c r="J286" s="30" t="s">
        <v>579</v>
      </c>
      <c r="K286" s="31" t="s">
        <v>574</v>
      </c>
    </row>
    <row r="287" spans="1:11" s="32" customFormat="1" ht="28.8" x14ac:dyDescent="0.25">
      <c r="A287" s="22" t="s">
        <v>673</v>
      </c>
      <c r="B287" s="22" t="s">
        <v>330</v>
      </c>
      <c r="C287" s="23" t="s">
        <v>570</v>
      </c>
      <c r="D287" s="24">
        <v>42279</v>
      </c>
      <c r="E287" s="25" t="s">
        <v>301</v>
      </c>
      <c r="F287" s="26">
        <v>6150000347</v>
      </c>
      <c r="G287" s="27">
        <v>42319</v>
      </c>
      <c r="H287" s="28" t="s">
        <v>586</v>
      </c>
      <c r="I287" s="29" t="s">
        <v>587</v>
      </c>
      <c r="J287" s="30" t="s">
        <v>588</v>
      </c>
      <c r="K287" s="31" t="s">
        <v>574</v>
      </c>
    </row>
    <row r="288" spans="1:11" s="32" customFormat="1" ht="28.8" x14ac:dyDescent="0.25">
      <c r="A288" s="22" t="s">
        <v>673</v>
      </c>
      <c r="B288" s="22" t="s">
        <v>330</v>
      </c>
      <c r="C288" s="23" t="s">
        <v>570</v>
      </c>
      <c r="D288" s="24">
        <v>42279</v>
      </c>
      <c r="E288" s="25" t="s">
        <v>301</v>
      </c>
      <c r="F288" s="26">
        <v>6150000348</v>
      </c>
      <c r="G288" s="27">
        <v>42319</v>
      </c>
      <c r="H288" s="28" t="s">
        <v>589</v>
      </c>
      <c r="I288" s="29" t="s">
        <v>587</v>
      </c>
      <c r="J288" s="30" t="s">
        <v>588</v>
      </c>
      <c r="K288" s="31" t="s">
        <v>574</v>
      </c>
    </row>
    <row r="289" spans="1:11" s="32" customFormat="1" ht="28.8" x14ac:dyDescent="0.25">
      <c r="A289" s="22" t="s">
        <v>673</v>
      </c>
      <c r="B289" s="22" t="s">
        <v>330</v>
      </c>
      <c r="C289" s="23" t="s">
        <v>2053</v>
      </c>
      <c r="D289" s="24">
        <v>41656</v>
      </c>
      <c r="E289" s="25" t="s">
        <v>301</v>
      </c>
      <c r="F289" s="26">
        <v>6150000349</v>
      </c>
      <c r="G289" s="27">
        <v>42319</v>
      </c>
      <c r="H289" s="28" t="s">
        <v>590</v>
      </c>
      <c r="I289" s="29" t="s">
        <v>332</v>
      </c>
      <c r="J289" s="30" t="s">
        <v>333</v>
      </c>
      <c r="K289" s="31">
        <v>12338</v>
      </c>
    </row>
    <row r="290" spans="1:11" s="32" customFormat="1" ht="28.8" x14ac:dyDescent="0.25">
      <c r="A290" s="22" t="s">
        <v>673</v>
      </c>
      <c r="B290" s="22" t="s">
        <v>11</v>
      </c>
      <c r="C290" s="23" t="s">
        <v>359</v>
      </c>
      <c r="D290" s="24" t="s">
        <v>359</v>
      </c>
      <c r="E290" s="25" t="s">
        <v>308</v>
      </c>
      <c r="F290" s="26">
        <v>6150000114</v>
      </c>
      <c r="G290" s="27">
        <v>42320</v>
      </c>
      <c r="H290" s="28" t="s">
        <v>591</v>
      </c>
      <c r="I290" s="29" t="s">
        <v>592</v>
      </c>
      <c r="J290" s="30" t="s">
        <v>593</v>
      </c>
      <c r="K290" s="31">
        <v>266947</v>
      </c>
    </row>
    <row r="291" spans="1:11" s="32" customFormat="1" ht="28.8" x14ac:dyDescent="0.25">
      <c r="A291" s="22" t="s">
        <v>673</v>
      </c>
      <c r="B291" s="22" t="s">
        <v>330</v>
      </c>
      <c r="C291" s="23" t="s">
        <v>570</v>
      </c>
      <c r="D291" s="24">
        <v>42279</v>
      </c>
      <c r="E291" s="25" t="s">
        <v>301</v>
      </c>
      <c r="F291" s="26">
        <v>6150000350</v>
      </c>
      <c r="G291" s="27">
        <v>42321</v>
      </c>
      <c r="H291" s="28" t="s">
        <v>594</v>
      </c>
      <c r="I291" s="29" t="s">
        <v>587</v>
      </c>
      <c r="J291" s="30" t="s">
        <v>588</v>
      </c>
      <c r="K291" s="31" t="s">
        <v>574</v>
      </c>
    </row>
    <row r="292" spans="1:11" s="32" customFormat="1" ht="28.8" x14ac:dyDescent="0.25">
      <c r="A292" s="22" t="s">
        <v>673</v>
      </c>
      <c r="B292" s="22" t="s">
        <v>565</v>
      </c>
      <c r="C292" s="23" t="s">
        <v>595</v>
      </c>
      <c r="D292" s="24">
        <v>42318</v>
      </c>
      <c r="E292" s="25" t="s">
        <v>301</v>
      </c>
      <c r="F292" s="26">
        <v>6150000351</v>
      </c>
      <c r="G292" s="27">
        <v>42321</v>
      </c>
      <c r="H292" s="28" t="s">
        <v>596</v>
      </c>
      <c r="I292" s="29" t="s">
        <v>597</v>
      </c>
      <c r="J292" s="30" t="s">
        <v>598</v>
      </c>
      <c r="K292" s="31">
        <v>90000</v>
      </c>
    </row>
    <row r="293" spans="1:11" s="32" customFormat="1" ht="28.8" x14ac:dyDescent="0.25">
      <c r="A293" s="22" t="s">
        <v>673</v>
      </c>
      <c r="B293" s="22" t="s">
        <v>565</v>
      </c>
      <c r="C293" s="23" t="s">
        <v>599</v>
      </c>
      <c r="D293" s="24">
        <v>42318</v>
      </c>
      <c r="E293" s="25" t="s">
        <v>301</v>
      </c>
      <c r="F293" s="26">
        <v>6150000352</v>
      </c>
      <c r="G293" s="27">
        <v>42321</v>
      </c>
      <c r="H293" s="28" t="s">
        <v>600</v>
      </c>
      <c r="I293" s="29" t="s">
        <v>601</v>
      </c>
      <c r="J293" s="30" t="s">
        <v>602</v>
      </c>
      <c r="K293" s="31">
        <v>90000</v>
      </c>
    </row>
    <row r="294" spans="1:11" s="32" customFormat="1" ht="28.8" x14ac:dyDescent="0.25">
      <c r="A294" s="22" t="s">
        <v>673</v>
      </c>
      <c r="B294" s="22" t="s">
        <v>674</v>
      </c>
      <c r="C294" s="23" t="s">
        <v>359</v>
      </c>
      <c r="D294" s="24" t="s">
        <v>359</v>
      </c>
      <c r="E294" s="25" t="s">
        <v>308</v>
      </c>
      <c r="F294" s="26">
        <v>6150000115</v>
      </c>
      <c r="G294" s="27">
        <v>42321</v>
      </c>
      <c r="H294" s="28" t="s">
        <v>603</v>
      </c>
      <c r="I294" s="29" t="s">
        <v>91</v>
      </c>
      <c r="J294" s="30" t="s">
        <v>92</v>
      </c>
      <c r="K294" s="31">
        <v>449282</v>
      </c>
    </row>
    <row r="295" spans="1:11" s="32" customFormat="1" ht="28.8" x14ac:dyDescent="0.25">
      <c r="A295" s="22" t="s">
        <v>673</v>
      </c>
      <c r="B295" s="22" t="s">
        <v>674</v>
      </c>
      <c r="C295" s="23" t="s">
        <v>359</v>
      </c>
      <c r="D295" s="24" t="s">
        <v>359</v>
      </c>
      <c r="E295" s="25" t="s">
        <v>308</v>
      </c>
      <c r="F295" s="26">
        <v>6150000116</v>
      </c>
      <c r="G295" s="27">
        <v>42324</v>
      </c>
      <c r="H295" s="28" t="s">
        <v>604</v>
      </c>
      <c r="I295" s="29" t="s">
        <v>605</v>
      </c>
      <c r="J295" s="30" t="s">
        <v>606</v>
      </c>
      <c r="K295" s="31">
        <v>364452</v>
      </c>
    </row>
    <row r="296" spans="1:11" s="32" customFormat="1" ht="28.8" x14ac:dyDescent="0.25">
      <c r="A296" s="22" t="s">
        <v>673</v>
      </c>
      <c r="B296" s="22" t="s">
        <v>674</v>
      </c>
      <c r="C296" s="23" t="s">
        <v>359</v>
      </c>
      <c r="D296" s="24" t="s">
        <v>359</v>
      </c>
      <c r="E296" s="25" t="s">
        <v>308</v>
      </c>
      <c r="F296" s="26">
        <v>6150000117</v>
      </c>
      <c r="G296" s="27">
        <v>42324</v>
      </c>
      <c r="H296" s="28" t="s">
        <v>607</v>
      </c>
      <c r="I296" s="29" t="s">
        <v>608</v>
      </c>
      <c r="J296" s="30" t="s">
        <v>609</v>
      </c>
      <c r="K296" s="31">
        <v>347750</v>
      </c>
    </row>
    <row r="297" spans="1:11" s="32" customFormat="1" ht="28.8" x14ac:dyDescent="0.25">
      <c r="A297" s="22" t="s">
        <v>673</v>
      </c>
      <c r="B297" s="22" t="s">
        <v>674</v>
      </c>
      <c r="C297" s="23" t="s">
        <v>359</v>
      </c>
      <c r="D297" s="24" t="s">
        <v>359</v>
      </c>
      <c r="E297" s="25" t="s">
        <v>308</v>
      </c>
      <c r="F297" s="26">
        <v>6150000118</v>
      </c>
      <c r="G297" s="27">
        <v>42324</v>
      </c>
      <c r="H297" s="28" t="s">
        <v>610</v>
      </c>
      <c r="I297" s="29" t="s">
        <v>91</v>
      </c>
      <c r="J297" s="30" t="s">
        <v>92</v>
      </c>
      <c r="K297" s="31">
        <v>433706</v>
      </c>
    </row>
    <row r="298" spans="1:11" s="32" customFormat="1" ht="28.8" x14ac:dyDescent="0.25">
      <c r="A298" s="22" t="s">
        <v>673</v>
      </c>
      <c r="B298" s="22" t="s">
        <v>674</v>
      </c>
      <c r="C298" s="23" t="s">
        <v>359</v>
      </c>
      <c r="D298" s="24" t="s">
        <v>359</v>
      </c>
      <c r="E298" s="25" t="s">
        <v>308</v>
      </c>
      <c r="F298" s="26">
        <v>6150000119</v>
      </c>
      <c r="G298" s="27">
        <v>42324</v>
      </c>
      <c r="H298" s="28" t="s">
        <v>611</v>
      </c>
      <c r="I298" s="29" t="s">
        <v>612</v>
      </c>
      <c r="J298" s="30" t="s">
        <v>613</v>
      </c>
      <c r="K298" s="31">
        <v>764751</v>
      </c>
    </row>
    <row r="299" spans="1:11" s="32" customFormat="1" ht="28.8" x14ac:dyDescent="0.25">
      <c r="A299" s="22" t="s">
        <v>673</v>
      </c>
      <c r="B299" s="22" t="s">
        <v>11</v>
      </c>
      <c r="C299" s="23" t="s">
        <v>359</v>
      </c>
      <c r="D299" s="24" t="s">
        <v>359</v>
      </c>
      <c r="E299" s="25" t="s">
        <v>308</v>
      </c>
      <c r="F299" s="26">
        <v>6150000120</v>
      </c>
      <c r="G299" s="27">
        <v>42324</v>
      </c>
      <c r="H299" s="28" t="s">
        <v>614</v>
      </c>
      <c r="I299" s="29" t="s">
        <v>612</v>
      </c>
      <c r="J299" s="30" t="s">
        <v>613</v>
      </c>
      <c r="K299" s="31">
        <v>2070005</v>
      </c>
    </row>
    <row r="300" spans="1:11" s="32" customFormat="1" ht="28.8" x14ac:dyDescent="0.25">
      <c r="A300" s="22" t="s">
        <v>673</v>
      </c>
      <c r="B300" s="22" t="s">
        <v>674</v>
      </c>
      <c r="C300" s="23" t="s">
        <v>359</v>
      </c>
      <c r="D300" s="24" t="s">
        <v>359</v>
      </c>
      <c r="E300" s="25" t="s">
        <v>308</v>
      </c>
      <c r="F300" s="26">
        <v>6150000121</v>
      </c>
      <c r="G300" s="27">
        <v>42324</v>
      </c>
      <c r="H300" s="28" t="s">
        <v>615</v>
      </c>
      <c r="I300" s="29" t="s">
        <v>616</v>
      </c>
      <c r="J300" s="30" t="s">
        <v>617</v>
      </c>
      <c r="K300" s="31">
        <v>2070005</v>
      </c>
    </row>
    <row r="301" spans="1:11" s="32" customFormat="1" ht="28.8" x14ac:dyDescent="0.25">
      <c r="A301" s="22" t="s">
        <v>673</v>
      </c>
      <c r="B301" s="22" t="s">
        <v>674</v>
      </c>
      <c r="C301" s="23" t="s">
        <v>359</v>
      </c>
      <c r="D301" s="24" t="s">
        <v>359</v>
      </c>
      <c r="E301" s="25" t="s">
        <v>308</v>
      </c>
      <c r="F301" s="26">
        <v>6150000122</v>
      </c>
      <c r="G301" s="27">
        <v>42325</v>
      </c>
      <c r="H301" s="28" t="s">
        <v>618</v>
      </c>
      <c r="I301" s="29" t="s">
        <v>206</v>
      </c>
      <c r="J301" s="30" t="s">
        <v>207</v>
      </c>
      <c r="K301" s="31">
        <v>150309</v>
      </c>
    </row>
    <row r="302" spans="1:11" s="32" customFormat="1" ht="28.8" x14ac:dyDescent="0.25">
      <c r="A302" s="22" t="s">
        <v>673</v>
      </c>
      <c r="B302" s="22" t="s">
        <v>674</v>
      </c>
      <c r="C302" s="23" t="s">
        <v>359</v>
      </c>
      <c r="D302" s="24" t="s">
        <v>359</v>
      </c>
      <c r="E302" s="25" t="s">
        <v>308</v>
      </c>
      <c r="F302" s="26">
        <v>6150000123</v>
      </c>
      <c r="G302" s="27">
        <v>42325</v>
      </c>
      <c r="H302" s="28" t="s">
        <v>619</v>
      </c>
      <c r="I302" s="29" t="s">
        <v>620</v>
      </c>
      <c r="J302" s="30" t="s">
        <v>621</v>
      </c>
      <c r="K302" s="31">
        <v>188590</v>
      </c>
    </row>
    <row r="303" spans="1:11" s="32" customFormat="1" ht="28.8" x14ac:dyDescent="0.25">
      <c r="A303" s="22" t="s">
        <v>673</v>
      </c>
      <c r="B303" s="22" t="s">
        <v>11</v>
      </c>
      <c r="C303" s="23" t="s">
        <v>359</v>
      </c>
      <c r="D303" s="24" t="s">
        <v>359</v>
      </c>
      <c r="E303" s="25" t="s">
        <v>308</v>
      </c>
      <c r="F303" s="26">
        <v>6150000124</v>
      </c>
      <c r="G303" s="27">
        <v>42325</v>
      </c>
      <c r="H303" s="28" t="s">
        <v>622</v>
      </c>
      <c r="I303" s="29" t="s">
        <v>623</v>
      </c>
      <c r="J303" s="30" t="s">
        <v>624</v>
      </c>
      <c r="K303" s="31">
        <v>1072591</v>
      </c>
    </row>
    <row r="304" spans="1:11" s="32" customFormat="1" ht="28.8" x14ac:dyDescent="0.25">
      <c r="A304" s="22" t="s">
        <v>673</v>
      </c>
      <c r="B304" s="22" t="s">
        <v>11</v>
      </c>
      <c r="C304" s="23" t="s">
        <v>359</v>
      </c>
      <c r="D304" s="24" t="s">
        <v>359</v>
      </c>
      <c r="E304" s="25" t="s">
        <v>301</v>
      </c>
      <c r="F304" s="26">
        <v>6150000353</v>
      </c>
      <c r="G304" s="27">
        <v>42325</v>
      </c>
      <c r="H304" s="28" t="s">
        <v>625</v>
      </c>
      <c r="I304" s="29" t="s">
        <v>626</v>
      </c>
      <c r="J304" s="30" t="s">
        <v>627</v>
      </c>
      <c r="K304" s="31">
        <v>1777503</v>
      </c>
    </row>
    <row r="305" spans="1:11" s="32" customFormat="1" ht="28.8" x14ac:dyDescent="0.25">
      <c r="A305" s="22" t="s">
        <v>673</v>
      </c>
      <c r="B305" s="22" t="s">
        <v>674</v>
      </c>
      <c r="C305" s="23" t="s">
        <v>359</v>
      </c>
      <c r="D305" s="24" t="s">
        <v>359</v>
      </c>
      <c r="E305" s="25" t="s">
        <v>308</v>
      </c>
      <c r="F305" s="26">
        <v>6150000125</v>
      </c>
      <c r="G305" s="27">
        <v>42325</v>
      </c>
      <c r="H305" s="28" t="s">
        <v>628</v>
      </c>
      <c r="I305" s="29" t="s">
        <v>629</v>
      </c>
      <c r="J305" s="30" t="s">
        <v>630</v>
      </c>
      <c r="K305" s="31">
        <v>461815</v>
      </c>
    </row>
    <row r="306" spans="1:11" s="32" customFormat="1" ht="28.8" x14ac:dyDescent="0.25">
      <c r="A306" s="22" t="s">
        <v>673</v>
      </c>
      <c r="B306" s="22" t="s">
        <v>565</v>
      </c>
      <c r="C306" s="23" t="s">
        <v>631</v>
      </c>
      <c r="D306" s="24">
        <v>42321</v>
      </c>
      <c r="E306" s="25" t="s">
        <v>301</v>
      </c>
      <c r="F306" s="26">
        <v>6150000354</v>
      </c>
      <c r="G306" s="27">
        <v>42325</v>
      </c>
      <c r="H306" s="28" t="s">
        <v>632</v>
      </c>
      <c r="I306" s="29" t="s">
        <v>597</v>
      </c>
      <c r="J306" s="30" t="s">
        <v>598</v>
      </c>
      <c r="K306" s="31">
        <v>90000</v>
      </c>
    </row>
    <row r="307" spans="1:11" s="32" customFormat="1" ht="28.8" x14ac:dyDescent="0.25">
      <c r="A307" s="22" t="s">
        <v>673</v>
      </c>
      <c r="B307" s="22" t="s">
        <v>11</v>
      </c>
      <c r="C307" s="23" t="s">
        <v>359</v>
      </c>
      <c r="D307" s="24" t="s">
        <v>359</v>
      </c>
      <c r="E307" s="25" t="s">
        <v>308</v>
      </c>
      <c r="F307" s="26">
        <v>6150000126</v>
      </c>
      <c r="G307" s="27">
        <v>42325</v>
      </c>
      <c r="H307" s="28" t="s">
        <v>633</v>
      </c>
      <c r="I307" s="29" t="s">
        <v>634</v>
      </c>
      <c r="J307" s="30" t="s">
        <v>635</v>
      </c>
      <c r="K307" s="31">
        <v>884051</v>
      </c>
    </row>
    <row r="308" spans="1:11" s="32" customFormat="1" ht="28.8" x14ac:dyDescent="0.25">
      <c r="A308" s="22" t="s">
        <v>673</v>
      </c>
      <c r="B308" s="22" t="s">
        <v>11</v>
      </c>
      <c r="C308" s="23" t="s">
        <v>359</v>
      </c>
      <c r="D308" s="24" t="s">
        <v>359</v>
      </c>
      <c r="E308" s="25" t="s">
        <v>301</v>
      </c>
      <c r="F308" s="26">
        <v>6150000355</v>
      </c>
      <c r="G308" s="27">
        <v>42326</v>
      </c>
      <c r="H308" s="28" t="s">
        <v>636</v>
      </c>
      <c r="I308" s="29" t="s">
        <v>637</v>
      </c>
      <c r="J308" s="30" t="s">
        <v>638</v>
      </c>
      <c r="K308" s="31">
        <v>41650</v>
      </c>
    </row>
    <row r="309" spans="1:11" s="32" customFormat="1" ht="28.8" x14ac:dyDescent="0.25">
      <c r="A309" s="22" t="s">
        <v>673</v>
      </c>
      <c r="B309" s="22" t="s">
        <v>39</v>
      </c>
      <c r="C309" s="23" t="s">
        <v>639</v>
      </c>
      <c r="D309" s="24">
        <v>42331</v>
      </c>
      <c r="E309" s="25" t="s">
        <v>308</v>
      </c>
      <c r="F309" s="26">
        <v>6150000127</v>
      </c>
      <c r="G309" s="27">
        <v>42332</v>
      </c>
      <c r="H309" s="28" t="s">
        <v>640</v>
      </c>
      <c r="I309" s="29" t="s">
        <v>641</v>
      </c>
      <c r="J309" s="30" t="s">
        <v>642</v>
      </c>
      <c r="K309" s="31">
        <v>6122550</v>
      </c>
    </row>
    <row r="310" spans="1:11" s="32" customFormat="1" ht="28.8" x14ac:dyDescent="0.25">
      <c r="A310" s="22" t="s">
        <v>673</v>
      </c>
      <c r="B310" s="22" t="s">
        <v>11</v>
      </c>
      <c r="C310" s="23" t="s">
        <v>359</v>
      </c>
      <c r="D310" s="24" t="s">
        <v>359</v>
      </c>
      <c r="E310" s="25" t="s">
        <v>301</v>
      </c>
      <c r="F310" s="26">
        <v>6150000358</v>
      </c>
      <c r="G310" s="27">
        <v>42332</v>
      </c>
      <c r="H310" s="28" t="s">
        <v>643</v>
      </c>
      <c r="I310" s="29" t="s">
        <v>644</v>
      </c>
      <c r="J310" s="30" t="s">
        <v>645</v>
      </c>
      <c r="K310" s="31">
        <v>238000</v>
      </c>
    </row>
    <row r="311" spans="1:11" s="32" customFormat="1" ht="28.8" x14ac:dyDescent="0.25">
      <c r="A311" s="22" t="s">
        <v>673</v>
      </c>
      <c r="B311" s="22" t="s">
        <v>565</v>
      </c>
      <c r="C311" s="23" t="s">
        <v>359</v>
      </c>
      <c r="D311" s="24" t="s">
        <v>359</v>
      </c>
      <c r="E311" s="25" t="s">
        <v>301</v>
      </c>
      <c r="F311" s="26">
        <v>6150000359</v>
      </c>
      <c r="G311" s="27">
        <v>42332</v>
      </c>
      <c r="H311" s="28" t="s">
        <v>646</v>
      </c>
      <c r="I311" s="29" t="s">
        <v>647</v>
      </c>
      <c r="J311" s="30" t="s">
        <v>69</v>
      </c>
      <c r="K311" s="31">
        <v>9000000</v>
      </c>
    </row>
    <row r="312" spans="1:11" s="32" customFormat="1" ht="28.8" x14ac:dyDescent="0.25">
      <c r="A312" s="22" t="s">
        <v>673</v>
      </c>
      <c r="B312" s="22" t="s">
        <v>11</v>
      </c>
      <c r="C312" s="23" t="s">
        <v>359</v>
      </c>
      <c r="D312" s="24" t="s">
        <v>359</v>
      </c>
      <c r="E312" s="25" t="s">
        <v>301</v>
      </c>
      <c r="F312" s="26">
        <v>6150000360</v>
      </c>
      <c r="G312" s="27">
        <v>42332</v>
      </c>
      <c r="H312" s="28" t="s">
        <v>648</v>
      </c>
      <c r="I312" s="29" t="s">
        <v>626</v>
      </c>
      <c r="J312" s="30" t="s">
        <v>627</v>
      </c>
      <c r="K312" s="31">
        <v>142800</v>
      </c>
    </row>
    <row r="313" spans="1:11" s="32" customFormat="1" ht="28.8" x14ac:dyDescent="0.25">
      <c r="A313" s="22" t="s">
        <v>673</v>
      </c>
      <c r="B313" s="22" t="s">
        <v>11</v>
      </c>
      <c r="C313" s="23" t="s">
        <v>359</v>
      </c>
      <c r="D313" s="24" t="s">
        <v>359</v>
      </c>
      <c r="E313" s="25" t="s">
        <v>301</v>
      </c>
      <c r="F313" s="26">
        <v>6150000362</v>
      </c>
      <c r="G313" s="27">
        <v>42334</v>
      </c>
      <c r="H313" s="28" t="s">
        <v>649</v>
      </c>
      <c r="I313" s="29" t="s">
        <v>568</v>
      </c>
      <c r="J313" s="30" t="s">
        <v>569</v>
      </c>
      <c r="K313" s="31">
        <v>1963500</v>
      </c>
    </row>
    <row r="314" spans="1:11" s="32" customFormat="1" ht="28.8" x14ac:dyDescent="0.25">
      <c r="A314" s="22" t="s">
        <v>673</v>
      </c>
      <c r="B314" s="22" t="s">
        <v>11</v>
      </c>
      <c r="C314" s="23" t="s">
        <v>359</v>
      </c>
      <c r="D314" s="24" t="s">
        <v>359</v>
      </c>
      <c r="E314" s="25" t="s">
        <v>301</v>
      </c>
      <c r="F314" s="26">
        <v>6150000364</v>
      </c>
      <c r="G314" s="27">
        <v>42334</v>
      </c>
      <c r="H314" s="28" t="s">
        <v>650</v>
      </c>
      <c r="I314" s="29" t="s">
        <v>644</v>
      </c>
      <c r="J314" s="30" t="s">
        <v>645</v>
      </c>
      <c r="K314" s="31">
        <v>297500</v>
      </c>
    </row>
    <row r="315" spans="1:11" s="32" customFormat="1" ht="43.2" x14ac:dyDescent="0.25">
      <c r="A315" s="22" t="s">
        <v>673</v>
      </c>
      <c r="B315" s="22" t="s">
        <v>674</v>
      </c>
      <c r="C315" s="23" t="s">
        <v>359</v>
      </c>
      <c r="D315" s="24" t="s">
        <v>359</v>
      </c>
      <c r="E315" s="25" t="s">
        <v>301</v>
      </c>
      <c r="F315" s="26">
        <v>6150000365</v>
      </c>
      <c r="G315" s="27">
        <v>42335</v>
      </c>
      <c r="H315" s="28" t="s">
        <v>651</v>
      </c>
      <c r="I315" s="29" t="s">
        <v>253</v>
      </c>
      <c r="J315" s="30" t="s">
        <v>254</v>
      </c>
      <c r="K315" s="31">
        <v>992529</v>
      </c>
    </row>
    <row r="316" spans="1:11" s="32" customFormat="1" ht="28.8" x14ac:dyDescent="0.25">
      <c r="A316" s="22" t="s">
        <v>673</v>
      </c>
      <c r="B316" s="22" t="s">
        <v>11</v>
      </c>
      <c r="C316" s="23" t="s">
        <v>359</v>
      </c>
      <c r="D316" s="24" t="s">
        <v>359</v>
      </c>
      <c r="E316" s="25" t="s">
        <v>301</v>
      </c>
      <c r="F316" s="26">
        <v>6150000366</v>
      </c>
      <c r="G316" s="27">
        <v>42335</v>
      </c>
      <c r="H316" s="28" t="s">
        <v>652</v>
      </c>
      <c r="I316" s="29" t="s">
        <v>653</v>
      </c>
      <c r="J316" s="30" t="s">
        <v>654</v>
      </c>
      <c r="K316" s="31">
        <v>2156213</v>
      </c>
    </row>
    <row r="317" spans="1:11" s="32" customFormat="1" ht="28.8" x14ac:dyDescent="0.25">
      <c r="A317" s="22" t="s">
        <v>673</v>
      </c>
      <c r="B317" s="22" t="s">
        <v>11</v>
      </c>
      <c r="C317" s="23" t="s">
        <v>359</v>
      </c>
      <c r="D317" s="24" t="s">
        <v>359</v>
      </c>
      <c r="E317" s="25" t="s">
        <v>308</v>
      </c>
      <c r="F317" s="26">
        <v>6150000128</v>
      </c>
      <c r="G317" s="27">
        <v>42335</v>
      </c>
      <c r="H317" s="28" t="s">
        <v>655</v>
      </c>
      <c r="I317" s="29" t="s">
        <v>656</v>
      </c>
      <c r="J317" s="30" t="s">
        <v>657</v>
      </c>
      <c r="K317" s="31">
        <v>240000</v>
      </c>
    </row>
    <row r="318" spans="1:11" s="32" customFormat="1" ht="28.8" x14ac:dyDescent="0.25">
      <c r="A318" s="22" t="s">
        <v>673</v>
      </c>
      <c r="B318" s="22" t="s">
        <v>39</v>
      </c>
      <c r="C318" s="23" t="s">
        <v>658</v>
      </c>
      <c r="D318" s="24">
        <v>42334</v>
      </c>
      <c r="E318" s="25" t="s">
        <v>308</v>
      </c>
      <c r="F318" s="26">
        <v>6150000130</v>
      </c>
      <c r="G318" s="27">
        <v>42338</v>
      </c>
      <c r="H318" s="28" t="s">
        <v>659</v>
      </c>
      <c r="I318" s="29" t="s">
        <v>660</v>
      </c>
      <c r="J318" s="30" t="s">
        <v>661</v>
      </c>
      <c r="K318" s="31">
        <v>6651089</v>
      </c>
    </row>
    <row r="319" spans="1:11" s="32" customFormat="1" ht="28.8" x14ac:dyDescent="0.25">
      <c r="A319" s="22" t="s">
        <v>673</v>
      </c>
      <c r="B319" s="22" t="s">
        <v>330</v>
      </c>
      <c r="C319" s="23" t="s">
        <v>570</v>
      </c>
      <c r="D319" s="24">
        <v>42279</v>
      </c>
      <c r="E319" s="25" t="s">
        <v>301</v>
      </c>
      <c r="F319" s="26">
        <v>6150000376</v>
      </c>
      <c r="G319" s="27">
        <v>42338</v>
      </c>
      <c r="H319" s="28" t="s">
        <v>662</v>
      </c>
      <c r="I319" s="29" t="s">
        <v>587</v>
      </c>
      <c r="J319" s="30" t="s">
        <v>588</v>
      </c>
      <c r="K319" s="31" t="s">
        <v>574</v>
      </c>
    </row>
    <row r="320" spans="1:11" s="32" customFormat="1" ht="43.2" x14ac:dyDescent="0.25">
      <c r="A320" s="22" t="s">
        <v>673</v>
      </c>
      <c r="B320" s="22" t="s">
        <v>39</v>
      </c>
      <c r="C320" s="23" t="s">
        <v>663</v>
      </c>
      <c r="D320" s="24">
        <v>42317</v>
      </c>
      <c r="E320" s="25" t="s">
        <v>75</v>
      </c>
      <c r="F320" s="26" t="s">
        <v>75</v>
      </c>
      <c r="G320" s="27" t="s">
        <v>75</v>
      </c>
      <c r="H320" s="28" t="s">
        <v>664</v>
      </c>
      <c r="I320" s="29" t="s">
        <v>75</v>
      </c>
      <c r="J320" s="30" t="s">
        <v>75</v>
      </c>
      <c r="K320" s="31" t="s">
        <v>75</v>
      </c>
    </row>
    <row r="321" spans="1:11" s="32" customFormat="1" ht="43.2" x14ac:dyDescent="0.25">
      <c r="A321" s="22" t="s">
        <v>673</v>
      </c>
      <c r="B321" s="22" t="s">
        <v>24</v>
      </c>
      <c r="C321" s="23" t="s">
        <v>658</v>
      </c>
      <c r="D321" s="24">
        <v>42317</v>
      </c>
      <c r="E321" s="25" t="s">
        <v>434</v>
      </c>
      <c r="F321" s="26" t="s">
        <v>75</v>
      </c>
      <c r="G321" s="27">
        <v>40245</v>
      </c>
      <c r="H321" s="28" t="s">
        <v>665</v>
      </c>
      <c r="I321" s="29" t="s">
        <v>666</v>
      </c>
      <c r="J321" s="30" t="s">
        <v>667</v>
      </c>
      <c r="K321" s="31" t="s">
        <v>668</v>
      </c>
    </row>
    <row r="322" spans="1:11" s="32" customFormat="1" ht="28.8" x14ac:dyDescent="0.25">
      <c r="A322" s="22" t="s">
        <v>673</v>
      </c>
      <c r="B322" s="22" t="s">
        <v>39</v>
      </c>
      <c r="C322" s="23" t="s">
        <v>669</v>
      </c>
      <c r="D322" s="24">
        <v>42338</v>
      </c>
      <c r="E322" s="25" t="s">
        <v>308</v>
      </c>
      <c r="F322" s="26">
        <v>6150000385</v>
      </c>
      <c r="G322" s="27">
        <v>42338</v>
      </c>
      <c r="H322" s="28" t="s">
        <v>670</v>
      </c>
      <c r="I322" s="29" t="s">
        <v>671</v>
      </c>
      <c r="J322" s="30" t="s">
        <v>672</v>
      </c>
      <c r="K322" s="31">
        <v>6582987</v>
      </c>
    </row>
    <row r="323" spans="1:11" s="32" customFormat="1" ht="28.8" x14ac:dyDescent="0.25">
      <c r="A323" s="22" t="s">
        <v>840</v>
      </c>
      <c r="B323" s="22" t="s">
        <v>565</v>
      </c>
      <c r="C323" s="23" t="s">
        <v>359</v>
      </c>
      <c r="D323" s="24" t="s">
        <v>359</v>
      </c>
      <c r="E323" s="25" t="s">
        <v>301</v>
      </c>
      <c r="F323" s="26">
        <v>7150000171</v>
      </c>
      <c r="G323" s="27">
        <v>42314</v>
      </c>
      <c r="H323" s="28" t="s">
        <v>675</v>
      </c>
      <c r="I323" s="29" t="s">
        <v>676</v>
      </c>
      <c r="J323" s="30" t="s">
        <v>677</v>
      </c>
      <c r="K323" s="31">
        <v>142800</v>
      </c>
    </row>
    <row r="324" spans="1:11" s="32" customFormat="1" ht="28.8" x14ac:dyDescent="0.25">
      <c r="A324" s="22" t="s">
        <v>840</v>
      </c>
      <c r="B324" s="22" t="s">
        <v>11</v>
      </c>
      <c r="C324" s="23" t="s">
        <v>359</v>
      </c>
      <c r="D324" s="24" t="s">
        <v>359</v>
      </c>
      <c r="E324" s="25" t="s">
        <v>301</v>
      </c>
      <c r="F324" s="26">
        <v>7150000170</v>
      </c>
      <c r="G324" s="27">
        <v>42314</v>
      </c>
      <c r="H324" s="28" t="s">
        <v>678</v>
      </c>
      <c r="I324" s="29" t="s">
        <v>679</v>
      </c>
      <c r="J324" s="30" t="s">
        <v>680</v>
      </c>
      <c r="K324" s="31">
        <v>153162</v>
      </c>
    </row>
    <row r="325" spans="1:11" s="32" customFormat="1" ht="28.8" x14ac:dyDescent="0.25">
      <c r="A325" s="22" t="s">
        <v>840</v>
      </c>
      <c r="B325" s="22" t="s">
        <v>565</v>
      </c>
      <c r="C325" s="23" t="s">
        <v>359</v>
      </c>
      <c r="D325" s="24" t="s">
        <v>359</v>
      </c>
      <c r="E325" s="25" t="s">
        <v>301</v>
      </c>
      <c r="F325" s="26">
        <v>7150000172</v>
      </c>
      <c r="G325" s="27">
        <v>42317</v>
      </c>
      <c r="H325" s="28" t="s">
        <v>681</v>
      </c>
      <c r="I325" s="29" t="s">
        <v>682</v>
      </c>
      <c r="J325" s="30" t="s">
        <v>683</v>
      </c>
      <c r="K325" s="31">
        <v>299963</v>
      </c>
    </row>
    <row r="326" spans="1:11" s="32" customFormat="1" ht="28.8" x14ac:dyDescent="0.25">
      <c r="A326" s="22" t="s">
        <v>840</v>
      </c>
      <c r="B326" s="22" t="s">
        <v>11</v>
      </c>
      <c r="C326" s="23" t="s">
        <v>359</v>
      </c>
      <c r="D326" s="24" t="s">
        <v>359</v>
      </c>
      <c r="E326" s="25" t="s">
        <v>301</v>
      </c>
      <c r="F326" s="26">
        <v>7150000173</v>
      </c>
      <c r="G326" s="27">
        <v>42317</v>
      </c>
      <c r="H326" s="28" t="s">
        <v>684</v>
      </c>
      <c r="I326" s="29" t="s">
        <v>682</v>
      </c>
      <c r="J326" s="30" t="s">
        <v>683</v>
      </c>
      <c r="K326" s="31">
        <v>42543</v>
      </c>
    </row>
    <row r="327" spans="1:11" s="32" customFormat="1" ht="14.4" x14ac:dyDescent="0.25">
      <c r="A327" s="22" t="s">
        <v>840</v>
      </c>
      <c r="B327" s="22" t="s">
        <v>11</v>
      </c>
      <c r="C327" s="23" t="s">
        <v>359</v>
      </c>
      <c r="D327" s="24" t="s">
        <v>359</v>
      </c>
      <c r="E327" s="25" t="s">
        <v>308</v>
      </c>
      <c r="F327" s="26">
        <v>7150000081</v>
      </c>
      <c r="G327" s="27">
        <v>42318</v>
      </c>
      <c r="H327" s="28" t="s">
        <v>685</v>
      </c>
      <c r="I327" s="29" t="s">
        <v>686</v>
      </c>
      <c r="J327" s="30" t="s">
        <v>687</v>
      </c>
      <c r="K327" s="31">
        <v>935811</v>
      </c>
    </row>
    <row r="328" spans="1:11" s="32" customFormat="1" ht="14.4" x14ac:dyDescent="0.25">
      <c r="A328" s="22" t="s">
        <v>840</v>
      </c>
      <c r="B328" s="22" t="s">
        <v>11</v>
      </c>
      <c r="C328" s="23" t="s">
        <v>359</v>
      </c>
      <c r="D328" s="24" t="s">
        <v>359</v>
      </c>
      <c r="E328" s="25" t="s">
        <v>308</v>
      </c>
      <c r="F328" s="26">
        <v>7150000082</v>
      </c>
      <c r="G328" s="27">
        <v>42318</v>
      </c>
      <c r="H328" s="28" t="s">
        <v>688</v>
      </c>
      <c r="I328" s="29" t="s">
        <v>686</v>
      </c>
      <c r="J328" s="30" t="s">
        <v>687</v>
      </c>
      <c r="K328" s="31">
        <v>368974</v>
      </c>
    </row>
    <row r="329" spans="1:11" s="32" customFormat="1" ht="28.8" x14ac:dyDescent="0.25">
      <c r="A329" s="22" t="s">
        <v>840</v>
      </c>
      <c r="B329" s="22" t="s">
        <v>565</v>
      </c>
      <c r="C329" s="23" t="s">
        <v>359</v>
      </c>
      <c r="D329" s="24" t="s">
        <v>359</v>
      </c>
      <c r="E329" s="25" t="s">
        <v>301</v>
      </c>
      <c r="F329" s="26">
        <v>7150000174</v>
      </c>
      <c r="G329" s="27">
        <v>42319</v>
      </c>
      <c r="H329" s="28" t="s">
        <v>689</v>
      </c>
      <c r="I329" s="29" t="s">
        <v>690</v>
      </c>
      <c r="J329" s="30" t="s">
        <v>691</v>
      </c>
      <c r="K329" s="31">
        <v>300000</v>
      </c>
    </row>
    <row r="330" spans="1:11" s="32" customFormat="1" ht="14.4" x14ac:dyDescent="0.25">
      <c r="A330" s="22" t="s">
        <v>840</v>
      </c>
      <c r="B330" s="22" t="s">
        <v>11</v>
      </c>
      <c r="C330" s="23" t="s">
        <v>359</v>
      </c>
      <c r="D330" s="24" t="s">
        <v>359</v>
      </c>
      <c r="E330" s="25" t="s">
        <v>301</v>
      </c>
      <c r="F330" s="26">
        <v>7150000176</v>
      </c>
      <c r="G330" s="27">
        <v>42320</v>
      </c>
      <c r="H330" s="28" t="s">
        <v>692</v>
      </c>
      <c r="I330" s="29" t="s">
        <v>693</v>
      </c>
      <c r="J330" s="30" t="s">
        <v>694</v>
      </c>
      <c r="K330" s="31">
        <v>13000</v>
      </c>
    </row>
    <row r="331" spans="1:11" s="32" customFormat="1" ht="28.8" x14ac:dyDescent="0.25">
      <c r="A331" s="22" t="s">
        <v>840</v>
      </c>
      <c r="B331" s="22" t="s">
        <v>330</v>
      </c>
      <c r="C331" s="23" t="s">
        <v>695</v>
      </c>
      <c r="D331" s="24">
        <v>41183</v>
      </c>
      <c r="E331" s="25" t="s">
        <v>359</v>
      </c>
      <c r="F331" s="26" t="s">
        <v>359</v>
      </c>
      <c r="G331" s="27">
        <v>42320</v>
      </c>
      <c r="H331" s="28" t="s">
        <v>696</v>
      </c>
      <c r="I331" s="29" t="s">
        <v>679</v>
      </c>
      <c r="J331" s="30" t="s">
        <v>697</v>
      </c>
      <c r="K331" s="31">
        <v>102042</v>
      </c>
    </row>
    <row r="332" spans="1:11" s="32" customFormat="1" ht="28.8" x14ac:dyDescent="0.25">
      <c r="A332" s="22" t="s">
        <v>840</v>
      </c>
      <c r="B332" s="22" t="s">
        <v>330</v>
      </c>
      <c r="C332" s="23" t="s">
        <v>695</v>
      </c>
      <c r="D332" s="24">
        <v>41183</v>
      </c>
      <c r="E332" s="25" t="s">
        <v>359</v>
      </c>
      <c r="F332" s="26" t="s">
        <v>359</v>
      </c>
      <c r="G332" s="27">
        <v>42320</v>
      </c>
      <c r="H332" s="28" t="s">
        <v>696</v>
      </c>
      <c r="I332" s="29" t="s">
        <v>679</v>
      </c>
      <c r="J332" s="30" t="s">
        <v>697</v>
      </c>
      <c r="K332" s="31">
        <v>102042</v>
      </c>
    </row>
    <row r="333" spans="1:11" s="32" customFormat="1" ht="28.8" x14ac:dyDescent="0.25">
      <c r="A333" s="22" t="s">
        <v>840</v>
      </c>
      <c r="B333" s="22" t="s">
        <v>330</v>
      </c>
      <c r="C333" s="23" t="s">
        <v>695</v>
      </c>
      <c r="D333" s="24">
        <v>41183</v>
      </c>
      <c r="E333" s="25" t="s">
        <v>359</v>
      </c>
      <c r="F333" s="26" t="s">
        <v>359</v>
      </c>
      <c r="G333" s="27">
        <v>42320</v>
      </c>
      <c r="H333" s="28" t="s">
        <v>696</v>
      </c>
      <c r="I333" s="29" t="s">
        <v>679</v>
      </c>
      <c r="J333" s="30" t="s">
        <v>697</v>
      </c>
      <c r="K333" s="31">
        <v>102042</v>
      </c>
    </row>
    <row r="334" spans="1:11" s="32" customFormat="1" ht="28.8" x14ac:dyDescent="0.25">
      <c r="A334" s="22" t="s">
        <v>840</v>
      </c>
      <c r="B334" s="22" t="s">
        <v>698</v>
      </c>
      <c r="C334" s="23" t="s">
        <v>699</v>
      </c>
      <c r="D334" s="24">
        <v>42319</v>
      </c>
      <c r="E334" s="25" t="s">
        <v>373</v>
      </c>
      <c r="F334" s="26">
        <v>7150000083</v>
      </c>
      <c r="G334" s="27">
        <v>42320</v>
      </c>
      <c r="H334" s="28" t="s">
        <v>700</v>
      </c>
      <c r="I334" s="29" t="s">
        <v>701</v>
      </c>
      <c r="J334" s="30" t="s">
        <v>46</v>
      </c>
      <c r="K334" s="31">
        <v>6326635</v>
      </c>
    </row>
    <row r="335" spans="1:11" s="32" customFormat="1" ht="28.8" x14ac:dyDescent="0.25">
      <c r="A335" s="22" t="s">
        <v>840</v>
      </c>
      <c r="B335" s="22" t="s">
        <v>702</v>
      </c>
      <c r="C335" s="23" t="s">
        <v>703</v>
      </c>
      <c r="D335" s="24">
        <v>42325</v>
      </c>
      <c r="E335" s="25" t="s">
        <v>373</v>
      </c>
      <c r="F335" s="26">
        <v>7150000177</v>
      </c>
      <c r="G335" s="27">
        <v>42321</v>
      </c>
      <c r="H335" s="28" t="s">
        <v>704</v>
      </c>
      <c r="I335" s="29" t="s">
        <v>705</v>
      </c>
      <c r="J335" s="30" t="s">
        <v>706</v>
      </c>
      <c r="K335" s="31">
        <v>514386</v>
      </c>
    </row>
    <row r="336" spans="1:11" s="32" customFormat="1" ht="14.4" x14ac:dyDescent="0.25">
      <c r="A336" s="22" t="s">
        <v>840</v>
      </c>
      <c r="B336" s="22" t="s">
        <v>11</v>
      </c>
      <c r="C336" s="23" t="s">
        <v>359</v>
      </c>
      <c r="D336" s="24" t="s">
        <v>359</v>
      </c>
      <c r="E336" s="25" t="s">
        <v>301</v>
      </c>
      <c r="F336" s="26">
        <v>7150000178</v>
      </c>
      <c r="G336" s="27">
        <v>42324</v>
      </c>
      <c r="H336" s="28" t="s">
        <v>707</v>
      </c>
      <c r="I336" s="29" t="s">
        <v>708</v>
      </c>
      <c r="J336" s="30" t="s">
        <v>709</v>
      </c>
      <c r="K336" s="31">
        <v>196662</v>
      </c>
    </row>
    <row r="337" spans="1:11" s="32" customFormat="1" ht="14.4" x14ac:dyDescent="0.25">
      <c r="A337" s="22" t="s">
        <v>840</v>
      </c>
      <c r="B337" s="22" t="s">
        <v>11</v>
      </c>
      <c r="C337" s="23" t="s">
        <v>359</v>
      </c>
      <c r="D337" s="24" t="s">
        <v>359</v>
      </c>
      <c r="E337" s="25" t="s">
        <v>301</v>
      </c>
      <c r="F337" s="26">
        <v>7150000180</v>
      </c>
      <c r="G337" s="27">
        <v>42325</v>
      </c>
      <c r="H337" s="28" t="s">
        <v>710</v>
      </c>
      <c r="I337" s="29" t="s">
        <v>711</v>
      </c>
      <c r="J337" s="30" t="s">
        <v>712</v>
      </c>
      <c r="K337" s="31">
        <v>270000</v>
      </c>
    </row>
    <row r="338" spans="1:11" s="32" customFormat="1" ht="28.8" x14ac:dyDescent="0.25">
      <c r="A338" s="22" t="s">
        <v>840</v>
      </c>
      <c r="B338" s="22" t="s">
        <v>11</v>
      </c>
      <c r="C338" s="23" t="s">
        <v>359</v>
      </c>
      <c r="D338" s="24" t="s">
        <v>359</v>
      </c>
      <c r="E338" s="25" t="s">
        <v>308</v>
      </c>
      <c r="F338" s="26">
        <v>7150000084</v>
      </c>
      <c r="G338" s="27">
        <v>42325</v>
      </c>
      <c r="H338" s="28" t="s">
        <v>713</v>
      </c>
      <c r="I338" s="29" t="s">
        <v>714</v>
      </c>
      <c r="J338" s="30" t="s">
        <v>715</v>
      </c>
      <c r="K338" s="31">
        <v>70005</v>
      </c>
    </row>
    <row r="339" spans="1:11" s="32" customFormat="1" ht="28.8" x14ac:dyDescent="0.25">
      <c r="A339" s="22" t="s">
        <v>840</v>
      </c>
      <c r="B339" s="22" t="s">
        <v>565</v>
      </c>
      <c r="C339" s="23" t="s">
        <v>359</v>
      </c>
      <c r="D339" s="24" t="s">
        <v>359</v>
      </c>
      <c r="E339" s="25" t="s">
        <v>301</v>
      </c>
      <c r="F339" s="26">
        <v>7150000179</v>
      </c>
      <c r="G339" s="27">
        <v>42325</v>
      </c>
      <c r="H339" s="28" t="s">
        <v>716</v>
      </c>
      <c r="I339" s="29" t="s">
        <v>717</v>
      </c>
      <c r="J339" s="30" t="s">
        <v>718</v>
      </c>
      <c r="K339" s="31">
        <v>11000000</v>
      </c>
    </row>
    <row r="340" spans="1:11" s="32" customFormat="1" ht="28.8" x14ac:dyDescent="0.25">
      <c r="A340" s="22" t="s">
        <v>840</v>
      </c>
      <c r="B340" s="22" t="s">
        <v>702</v>
      </c>
      <c r="C340" s="23" t="s">
        <v>719</v>
      </c>
      <c r="D340" s="24">
        <v>42325</v>
      </c>
      <c r="E340" s="25" t="s">
        <v>373</v>
      </c>
      <c r="F340" s="26">
        <v>7150000182</v>
      </c>
      <c r="G340" s="27">
        <v>42325</v>
      </c>
      <c r="H340" s="28" t="s">
        <v>720</v>
      </c>
      <c r="I340" s="29" t="s">
        <v>721</v>
      </c>
      <c r="J340" s="30" t="s">
        <v>722</v>
      </c>
      <c r="K340" s="31">
        <v>111111</v>
      </c>
    </row>
    <row r="341" spans="1:11" s="32" customFormat="1" ht="28.8" x14ac:dyDescent="0.25">
      <c r="A341" s="22" t="s">
        <v>840</v>
      </c>
      <c r="B341" s="22" t="s">
        <v>702</v>
      </c>
      <c r="C341" s="23" t="s">
        <v>723</v>
      </c>
      <c r="D341" s="24">
        <v>42321</v>
      </c>
      <c r="E341" s="25" t="s">
        <v>373</v>
      </c>
      <c r="F341" s="26">
        <v>7150000181</v>
      </c>
      <c r="G341" s="27">
        <v>42325</v>
      </c>
      <c r="H341" s="28" t="s">
        <v>724</v>
      </c>
      <c r="I341" s="29" t="s">
        <v>725</v>
      </c>
      <c r="J341" s="30" t="s">
        <v>726</v>
      </c>
      <c r="K341" s="31" t="s">
        <v>727</v>
      </c>
    </row>
    <row r="342" spans="1:11" s="32" customFormat="1" ht="28.8" x14ac:dyDescent="0.25">
      <c r="A342" s="22" t="s">
        <v>840</v>
      </c>
      <c r="B342" s="22" t="s">
        <v>330</v>
      </c>
      <c r="C342" s="23" t="s">
        <v>695</v>
      </c>
      <c r="D342" s="24">
        <v>41183</v>
      </c>
      <c r="E342" s="25" t="s">
        <v>359</v>
      </c>
      <c r="F342" s="26" t="s">
        <v>359</v>
      </c>
      <c r="G342" s="27">
        <v>42326</v>
      </c>
      <c r="H342" s="28" t="s">
        <v>728</v>
      </c>
      <c r="I342" s="29" t="s">
        <v>679</v>
      </c>
      <c r="J342" s="30" t="s">
        <v>697</v>
      </c>
      <c r="K342" s="31">
        <v>25511</v>
      </c>
    </row>
    <row r="343" spans="1:11" s="32" customFormat="1" ht="28.8" x14ac:dyDescent="0.25">
      <c r="A343" s="22" t="s">
        <v>840</v>
      </c>
      <c r="B343" s="22" t="s">
        <v>565</v>
      </c>
      <c r="C343" s="23" t="s">
        <v>359</v>
      </c>
      <c r="D343" s="24" t="s">
        <v>359</v>
      </c>
      <c r="E343" s="25" t="s">
        <v>301</v>
      </c>
      <c r="F343" s="26">
        <v>7150000184</v>
      </c>
      <c r="G343" s="27">
        <v>42327</v>
      </c>
      <c r="H343" s="28" t="s">
        <v>729</v>
      </c>
      <c r="I343" s="29" t="s">
        <v>730</v>
      </c>
      <c r="J343" s="30" t="s">
        <v>731</v>
      </c>
      <c r="K343" s="31">
        <v>3203999</v>
      </c>
    </row>
    <row r="344" spans="1:11" s="32" customFormat="1" ht="14.4" x14ac:dyDescent="0.25">
      <c r="A344" s="22" t="s">
        <v>840</v>
      </c>
      <c r="B344" s="22" t="s">
        <v>11</v>
      </c>
      <c r="C344" s="23" t="s">
        <v>359</v>
      </c>
      <c r="D344" s="24" t="s">
        <v>359</v>
      </c>
      <c r="E344" s="25" t="s">
        <v>301</v>
      </c>
      <c r="F344" s="26">
        <v>7150000185</v>
      </c>
      <c r="G344" s="27">
        <v>42327</v>
      </c>
      <c r="H344" s="28" t="s">
        <v>732</v>
      </c>
      <c r="I344" s="29" t="s">
        <v>733</v>
      </c>
      <c r="J344" s="30" t="s">
        <v>734</v>
      </c>
      <c r="K344" s="31">
        <v>714000</v>
      </c>
    </row>
    <row r="345" spans="1:11" s="32" customFormat="1" ht="28.8" x14ac:dyDescent="0.25">
      <c r="A345" s="22" t="s">
        <v>840</v>
      </c>
      <c r="B345" s="22" t="s">
        <v>565</v>
      </c>
      <c r="C345" s="23" t="s">
        <v>359</v>
      </c>
      <c r="D345" s="24" t="s">
        <v>359</v>
      </c>
      <c r="E345" s="25" t="s">
        <v>301</v>
      </c>
      <c r="F345" s="26">
        <v>7150000183</v>
      </c>
      <c r="G345" s="27">
        <v>42327</v>
      </c>
      <c r="H345" s="28" t="s">
        <v>735</v>
      </c>
      <c r="I345" s="29" t="s">
        <v>736</v>
      </c>
      <c r="J345" s="30" t="s">
        <v>737</v>
      </c>
      <c r="K345" s="31">
        <v>1547000</v>
      </c>
    </row>
    <row r="346" spans="1:11" s="32" customFormat="1" ht="28.8" x14ac:dyDescent="0.25">
      <c r="A346" s="22" t="s">
        <v>840</v>
      </c>
      <c r="B346" s="22" t="s">
        <v>11</v>
      </c>
      <c r="C346" s="23" t="s">
        <v>359</v>
      </c>
      <c r="D346" s="24" t="s">
        <v>359</v>
      </c>
      <c r="E346" s="25" t="s">
        <v>308</v>
      </c>
      <c r="F346" s="26">
        <v>7150000085</v>
      </c>
      <c r="G346" s="27">
        <v>42327</v>
      </c>
      <c r="H346" s="28" t="s">
        <v>738</v>
      </c>
      <c r="I346" s="29" t="s">
        <v>714</v>
      </c>
      <c r="J346" s="30" t="s">
        <v>715</v>
      </c>
      <c r="K346" s="31">
        <v>397040</v>
      </c>
    </row>
    <row r="347" spans="1:11" s="32" customFormat="1" ht="14.4" x14ac:dyDescent="0.25">
      <c r="A347" s="22" t="s">
        <v>840</v>
      </c>
      <c r="B347" s="22" t="s">
        <v>11</v>
      </c>
      <c r="C347" s="23" t="s">
        <v>359</v>
      </c>
      <c r="D347" s="24" t="s">
        <v>359</v>
      </c>
      <c r="E347" s="25" t="s">
        <v>308</v>
      </c>
      <c r="F347" s="26">
        <v>7150000087</v>
      </c>
      <c r="G347" s="27">
        <v>42327</v>
      </c>
      <c r="H347" s="28" t="s">
        <v>739</v>
      </c>
      <c r="I347" s="29" t="s">
        <v>91</v>
      </c>
      <c r="J347" s="30" t="s">
        <v>740</v>
      </c>
      <c r="K347" s="31">
        <v>547162</v>
      </c>
    </row>
    <row r="348" spans="1:11" s="32" customFormat="1" ht="14.4" x14ac:dyDescent="0.25">
      <c r="A348" s="22" t="s">
        <v>840</v>
      </c>
      <c r="B348" s="22" t="s">
        <v>11</v>
      </c>
      <c r="C348" s="23" t="s">
        <v>359</v>
      </c>
      <c r="D348" s="24" t="s">
        <v>359</v>
      </c>
      <c r="E348" s="25" t="s">
        <v>308</v>
      </c>
      <c r="F348" s="26">
        <v>7150000086</v>
      </c>
      <c r="G348" s="27">
        <v>42327</v>
      </c>
      <c r="H348" s="28" t="s">
        <v>741</v>
      </c>
      <c r="I348" s="29" t="s">
        <v>742</v>
      </c>
      <c r="J348" s="30" t="s">
        <v>743</v>
      </c>
      <c r="K348" s="31">
        <v>41483</v>
      </c>
    </row>
    <row r="349" spans="1:11" s="32" customFormat="1" ht="28.8" x14ac:dyDescent="0.25">
      <c r="A349" s="22" t="s">
        <v>840</v>
      </c>
      <c r="B349" s="22" t="s">
        <v>11</v>
      </c>
      <c r="C349" s="23" t="s">
        <v>359</v>
      </c>
      <c r="D349" s="24" t="s">
        <v>359</v>
      </c>
      <c r="E349" s="25" t="s">
        <v>301</v>
      </c>
      <c r="F349" s="26">
        <v>7150000186</v>
      </c>
      <c r="G349" s="27">
        <v>42328</v>
      </c>
      <c r="H349" s="28" t="s">
        <v>744</v>
      </c>
      <c r="I349" s="29" t="s">
        <v>745</v>
      </c>
      <c r="J349" s="30" t="s">
        <v>746</v>
      </c>
      <c r="K349" s="31">
        <v>173443</v>
      </c>
    </row>
    <row r="350" spans="1:11" s="32" customFormat="1" ht="14.4" x14ac:dyDescent="0.25">
      <c r="A350" s="22" t="s">
        <v>840</v>
      </c>
      <c r="B350" s="22" t="s">
        <v>11</v>
      </c>
      <c r="C350" s="23" t="s">
        <v>359</v>
      </c>
      <c r="D350" s="24" t="s">
        <v>359</v>
      </c>
      <c r="E350" s="25" t="s">
        <v>301</v>
      </c>
      <c r="F350" s="26">
        <v>7150000188</v>
      </c>
      <c r="G350" s="27">
        <v>42328</v>
      </c>
      <c r="H350" s="28" t="s">
        <v>707</v>
      </c>
      <c r="I350" s="29" t="s">
        <v>708</v>
      </c>
      <c r="J350" s="30" t="s">
        <v>709</v>
      </c>
      <c r="K350" s="31">
        <v>150792</v>
      </c>
    </row>
    <row r="351" spans="1:11" s="32" customFormat="1" ht="28.8" x14ac:dyDescent="0.25">
      <c r="A351" s="22" t="s">
        <v>840</v>
      </c>
      <c r="B351" s="22" t="s">
        <v>565</v>
      </c>
      <c r="C351" s="23" t="s">
        <v>359</v>
      </c>
      <c r="D351" s="24" t="s">
        <v>359</v>
      </c>
      <c r="E351" s="25" t="s">
        <v>301</v>
      </c>
      <c r="F351" s="26">
        <v>7150000187</v>
      </c>
      <c r="G351" s="27">
        <v>42328</v>
      </c>
      <c r="H351" s="28" t="s">
        <v>747</v>
      </c>
      <c r="I351" s="29" t="s">
        <v>676</v>
      </c>
      <c r="J351" s="30" t="s">
        <v>677</v>
      </c>
      <c r="K351" s="31">
        <v>142800</v>
      </c>
    </row>
    <row r="352" spans="1:11" s="32" customFormat="1" ht="28.8" x14ac:dyDescent="0.25">
      <c r="A352" s="22" t="s">
        <v>840</v>
      </c>
      <c r="B352" s="22" t="s">
        <v>565</v>
      </c>
      <c r="C352" s="23" t="s">
        <v>359</v>
      </c>
      <c r="D352" s="24" t="s">
        <v>359</v>
      </c>
      <c r="E352" s="25" t="s">
        <v>301</v>
      </c>
      <c r="F352" s="26">
        <v>7150000189</v>
      </c>
      <c r="G352" s="27">
        <v>42328</v>
      </c>
      <c r="H352" s="28" t="s">
        <v>748</v>
      </c>
      <c r="I352" s="29" t="s">
        <v>676</v>
      </c>
      <c r="J352" s="30" t="s">
        <v>677</v>
      </c>
      <c r="K352" s="31">
        <v>200000</v>
      </c>
    </row>
    <row r="353" spans="1:11" s="32" customFormat="1" ht="14.4" x14ac:dyDescent="0.25">
      <c r="A353" s="22" t="s">
        <v>840</v>
      </c>
      <c r="B353" s="22" t="s">
        <v>11</v>
      </c>
      <c r="C353" s="23" t="s">
        <v>359</v>
      </c>
      <c r="D353" s="24" t="s">
        <v>359</v>
      </c>
      <c r="E353" s="25" t="s">
        <v>301</v>
      </c>
      <c r="F353" s="26">
        <v>7150000191</v>
      </c>
      <c r="G353" s="27">
        <v>42331</v>
      </c>
      <c r="H353" s="28" t="s">
        <v>749</v>
      </c>
      <c r="I353" s="29" t="s">
        <v>750</v>
      </c>
      <c r="J353" s="30" t="s">
        <v>751</v>
      </c>
      <c r="K353" s="31">
        <v>1498901</v>
      </c>
    </row>
    <row r="354" spans="1:11" s="32" customFormat="1" ht="14.4" x14ac:dyDescent="0.25">
      <c r="A354" s="22" t="s">
        <v>840</v>
      </c>
      <c r="B354" s="22" t="s">
        <v>11</v>
      </c>
      <c r="C354" s="23" t="s">
        <v>359</v>
      </c>
      <c r="D354" s="24" t="s">
        <v>359</v>
      </c>
      <c r="E354" s="25" t="s">
        <v>301</v>
      </c>
      <c r="F354" s="26">
        <v>7150000192</v>
      </c>
      <c r="G354" s="27">
        <v>42331</v>
      </c>
      <c r="H354" s="28" t="s">
        <v>752</v>
      </c>
      <c r="I354" s="29" t="s">
        <v>753</v>
      </c>
      <c r="J354" s="30" t="s">
        <v>754</v>
      </c>
      <c r="K354" s="31">
        <v>27740</v>
      </c>
    </row>
    <row r="355" spans="1:11" s="32" customFormat="1" ht="14.4" x14ac:dyDescent="0.25">
      <c r="A355" s="22" t="s">
        <v>840</v>
      </c>
      <c r="B355" s="22" t="s">
        <v>11</v>
      </c>
      <c r="C355" s="23" t="s">
        <v>359</v>
      </c>
      <c r="D355" s="24" t="s">
        <v>359</v>
      </c>
      <c r="E355" s="25" t="s">
        <v>301</v>
      </c>
      <c r="F355" s="26">
        <v>7150000193</v>
      </c>
      <c r="G355" s="27">
        <v>42331</v>
      </c>
      <c r="H355" s="28" t="s">
        <v>755</v>
      </c>
      <c r="I355" s="29" t="s">
        <v>756</v>
      </c>
      <c r="J355" s="30" t="s">
        <v>757</v>
      </c>
      <c r="K355" s="31">
        <v>35700</v>
      </c>
    </row>
    <row r="356" spans="1:11" s="32" customFormat="1" ht="14.4" x14ac:dyDescent="0.25">
      <c r="A356" s="22" t="s">
        <v>840</v>
      </c>
      <c r="B356" s="22" t="s">
        <v>11</v>
      </c>
      <c r="C356" s="23" t="s">
        <v>359</v>
      </c>
      <c r="D356" s="24" t="s">
        <v>359</v>
      </c>
      <c r="E356" s="25" t="s">
        <v>301</v>
      </c>
      <c r="F356" s="26">
        <v>7150000195</v>
      </c>
      <c r="G356" s="27">
        <v>42331</v>
      </c>
      <c r="H356" s="28" t="s">
        <v>758</v>
      </c>
      <c r="I356" s="29" t="s">
        <v>756</v>
      </c>
      <c r="J356" s="30" t="s">
        <v>757</v>
      </c>
      <c r="K356" s="31">
        <v>41650</v>
      </c>
    </row>
    <row r="357" spans="1:11" s="32" customFormat="1" ht="14.4" x14ac:dyDescent="0.25">
      <c r="A357" s="22" t="s">
        <v>840</v>
      </c>
      <c r="B357" s="22" t="s">
        <v>11</v>
      </c>
      <c r="C357" s="23" t="s">
        <v>359</v>
      </c>
      <c r="D357" s="24" t="s">
        <v>359</v>
      </c>
      <c r="E357" s="25" t="s">
        <v>301</v>
      </c>
      <c r="F357" s="26">
        <v>7150000088</v>
      </c>
      <c r="G357" s="27">
        <v>42331</v>
      </c>
      <c r="H357" s="28" t="s">
        <v>759</v>
      </c>
      <c r="I357" s="29" t="s">
        <v>760</v>
      </c>
      <c r="J357" s="30" t="s">
        <v>761</v>
      </c>
      <c r="K357" s="31">
        <v>66603</v>
      </c>
    </row>
    <row r="358" spans="1:11" s="32" customFormat="1" ht="14.4" x14ac:dyDescent="0.25">
      <c r="A358" s="22" t="s">
        <v>840</v>
      </c>
      <c r="B358" s="22" t="s">
        <v>11</v>
      </c>
      <c r="C358" s="23" t="s">
        <v>359</v>
      </c>
      <c r="D358" s="24" t="s">
        <v>359</v>
      </c>
      <c r="E358" s="25" t="s">
        <v>308</v>
      </c>
      <c r="F358" s="26">
        <v>7150000089</v>
      </c>
      <c r="G358" s="27">
        <v>42331</v>
      </c>
      <c r="H358" s="28" t="s">
        <v>762</v>
      </c>
      <c r="I358" s="29" t="s">
        <v>693</v>
      </c>
      <c r="J358" s="30" t="s">
        <v>694</v>
      </c>
      <c r="K358" s="31">
        <v>36500</v>
      </c>
    </row>
    <row r="359" spans="1:11" s="32" customFormat="1" ht="28.8" x14ac:dyDescent="0.25">
      <c r="A359" s="22" t="s">
        <v>840</v>
      </c>
      <c r="B359" s="22" t="s">
        <v>11</v>
      </c>
      <c r="C359" s="23" t="s">
        <v>359</v>
      </c>
      <c r="D359" s="24" t="s">
        <v>359</v>
      </c>
      <c r="E359" s="25" t="s">
        <v>301</v>
      </c>
      <c r="F359" s="26">
        <v>7150000194</v>
      </c>
      <c r="G359" s="27">
        <v>42331</v>
      </c>
      <c r="H359" s="28" t="s">
        <v>763</v>
      </c>
      <c r="I359" s="29" t="s">
        <v>764</v>
      </c>
      <c r="J359" s="30" t="s">
        <v>765</v>
      </c>
      <c r="K359" s="31">
        <v>17850</v>
      </c>
    </row>
    <row r="360" spans="1:11" s="32" customFormat="1" ht="14.4" x14ac:dyDescent="0.25">
      <c r="A360" s="22" t="s">
        <v>840</v>
      </c>
      <c r="B360" s="22" t="s">
        <v>11</v>
      </c>
      <c r="C360" s="23" t="s">
        <v>359</v>
      </c>
      <c r="D360" s="24" t="s">
        <v>359</v>
      </c>
      <c r="E360" s="25" t="s">
        <v>308</v>
      </c>
      <c r="F360" s="26">
        <v>7150000090</v>
      </c>
      <c r="G360" s="27">
        <v>42331</v>
      </c>
      <c r="H360" s="28" t="s">
        <v>766</v>
      </c>
      <c r="I360" s="29" t="s">
        <v>767</v>
      </c>
      <c r="J360" s="30" t="s">
        <v>768</v>
      </c>
      <c r="K360" s="31">
        <v>204513</v>
      </c>
    </row>
    <row r="361" spans="1:11" s="32" customFormat="1" ht="28.8" x14ac:dyDescent="0.25">
      <c r="A361" s="22" t="s">
        <v>840</v>
      </c>
      <c r="B361" s="22" t="s">
        <v>11</v>
      </c>
      <c r="C361" s="23" t="s">
        <v>359</v>
      </c>
      <c r="D361" s="24" t="s">
        <v>359</v>
      </c>
      <c r="E361" s="25" t="s">
        <v>308</v>
      </c>
      <c r="F361" s="26">
        <v>7150000092</v>
      </c>
      <c r="G361" s="27">
        <v>42331</v>
      </c>
      <c r="H361" s="28" t="s">
        <v>769</v>
      </c>
      <c r="I361" s="29" t="s">
        <v>91</v>
      </c>
      <c r="J361" s="30" t="s">
        <v>740</v>
      </c>
      <c r="K361" s="31">
        <v>428709</v>
      </c>
    </row>
    <row r="362" spans="1:11" s="32" customFormat="1" ht="28.8" x14ac:dyDescent="0.25">
      <c r="A362" s="22" t="s">
        <v>840</v>
      </c>
      <c r="B362" s="22" t="s">
        <v>698</v>
      </c>
      <c r="C362" s="23" t="s">
        <v>770</v>
      </c>
      <c r="D362" s="24">
        <v>42326</v>
      </c>
      <c r="E362" s="25" t="s">
        <v>373</v>
      </c>
      <c r="F362" s="26">
        <v>7150000190</v>
      </c>
      <c r="G362" s="27">
        <v>42331</v>
      </c>
      <c r="H362" s="28" t="s">
        <v>771</v>
      </c>
      <c r="I362" s="29" t="s">
        <v>772</v>
      </c>
      <c r="J362" s="30" t="s">
        <v>773</v>
      </c>
      <c r="K362" s="31">
        <v>3950000</v>
      </c>
    </row>
    <row r="363" spans="1:11" s="32" customFormat="1" ht="14.4" x14ac:dyDescent="0.25">
      <c r="A363" s="22" t="s">
        <v>840</v>
      </c>
      <c r="B363" s="22" t="s">
        <v>11</v>
      </c>
      <c r="C363" s="23" t="s">
        <v>359</v>
      </c>
      <c r="D363" s="24" t="s">
        <v>359</v>
      </c>
      <c r="E363" s="25" t="s">
        <v>301</v>
      </c>
      <c r="F363" s="26">
        <v>7150000196</v>
      </c>
      <c r="G363" s="27">
        <v>42332</v>
      </c>
      <c r="H363" s="28" t="s">
        <v>774</v>
      </c>
      <c r="I363" s="29" t="s">
        <v>775</v>
      </c>
      <c r="J363" s="30" t="s">
        <v>776</v>
      </c>
      <c r="K363" s="31">
        <v>45999</v>
      </c>
    </row>
    <row r="364" spans="1:11" s="32" customFormat="1" ht="14.4" x14ac:dyDescent="0.25">
      <c r="A364" s="22" t="s">
        <v>840</v>
      </c>
      <c r="B364" s="22" t="s">
        <v>11</v>
      </c>
      <c r="C364" s="23" t="s">
        <v>359</v>
      </c>
      <c r="D364" s="24" t="s">
        <v>359</v>
      </c>
      <c r="E364" s="25" t="s">
        <v>308</v>
      </c>
      <c r="F364" s="26">
        <v>7150000093</v>
      </c>
      <c r="G364" s="27">
        <v>42332</v>
      </c>
      <c r="H364" s="28" t="s">
        <v>777</v>
      </c>
      <c r="I364" s="29" t="s">
        <v>686</v>
      </c>
      <c r="J364" s="30" t="s">
        <v>687</v>
      </c>
      <c r="K364" s="31">
        <v>1064631</v>
      </c>
    </row>
    <row r="365" spans="1:11" s="32" customFormat="1" ht="28.8" x14ac:dyDescent="0.25">
      <c r="A365" s="22" t="s">
        <v>840</v>
      </c>
      <c r="B365" s="22" t="s">
        <v>11</v>
      </c>
      <c r="C365" s="23" t="s">
        <v>359</v>
      </c>
      <c r="D365" s="24" t="s">
        <v>359</v>
      </c>
      <c r="E365" s="25" t="s">
        <v>308</v>
      </c>
      <c r="F365" s="26">
        <v>7150000094</v>
      </c>
      <c r="G365" s="27">
        <v>42332</v>
      </c>
      <c r="H365" s="28" t="s">
        <v>778</v>
      </c>
      <c r="I365" s="29" t="s">
        <v>686</v>
      </c>
      <c r="J365" s="30" t="s">
        <v>687</v>
      </c>
      <c r="K365" s="31">
        <v>118053</v>
      </c>
    </row>
    <row r="366" spans="1:11" s="32" customFormat="1" ht="14.4" x14ac:dyDescent="0.25">
      <c r="A366" s="22" t="s">
        <v>840</v>
      </c>
      <c r="B366" s="22" t="s">
        <v>11</v>
      </c>
      <c r="C366" s="23" t="s">
        <v>359</v>
      </c>
      <c r="D366" s="24" t="s">
        <v>359</v>
      </c>
      <c r="E366" s="25" t="s">
        <v>308</v>
      </c>
      <c r="F366" s="26">
        <v>7150000096</v>
      </c>
      <c r="G366" s="27">
        <v>42332</v>
      </c>
      <c r="H366" s="28" t="s">
        <v>779</v>
      </c>
      <c r="I366" s="29" t="s">
        <v>686</v>
      </c>
      <c r="J366" s="30" t="s">
        <v>687</v>
      </c>
      <c r="K366" s="31">
        <v>1370594</v>
      </c>
    </row>
    <row r="367" spans="1:11" s="32" customFormat="1" ht="14.4" x14ac:dyDescent="0.25">
      <c r="A367" s="22" t="s">
        <v>840</v>
      </c>
      <c r="B367" s="22" t="s">
        <v>11</v>
      </c>
      <c r="C367" s="23" t="s">
        <v>359</v>
      </c>
      <c r="D367" s="24" t="s">
        <v>359</v>
      </c>
      <c r="E367" s="25" t="s">
        <v>308</v>
      </c>
      <c r="F367" s="26">
        <v>7150000095</v>
      </c>
      <c r="G367" s="27">
        <v>42332</v>
      </c>
      <c r="H367" s="28" t="s">
        <v>780</v>
      </c>
      <c r="I367" s="29" t="s">
        <v>91</v>
      </c>
      <c r="J367" s="30" t="s">
        <v>740</v>
      </c>
      <c r="K367" s="31">
        <v>86168</v>
      </c>
    </row>
    <row r="368" spans="1:11" s="32" customFormat="1" ht="14.4" x14ac:dyDescent="0.25">
      <c r="A368" s="22" t="s">
        <v>840</v>
      </c>
      <c r="B368" s="22" t="s">
        <v>11</v>
      </c>
      <c r="C368" s="23" t="s">
        <v>359</v>
      </c>
      <c r="D368" s="24" t="s">
        <v>359</v>
      </c>
      <c r="E368" s="25" t="s">
        <v>308</v>
      </c>
      <c r="F368" s="26">
        <v>7150000097</v>
      </c>
      <c r="G368" s="27">
        <v>42333</v>
      </c>
      <c r="H368" s="28" t="s">
        <v>781</v>
      </c>
      <c r="I368" s="29" t="s">
        <v>686</v>
      </c>
      <c r="J368" s="30" t="s">
        <v>687</v>
      </c>
      <c r="K368" s="31">
        <v>2079079</v>
      </c>
    </row>
    <row r="369" spans="1:11" s="32" customFormat="1" ht="14.4" x14ac:dyDescent="0.25">
      <c r="A369" s="22" t="s">
        <v>840</v>
      </c>
      <c r="B369" s="22" t="s">
        <v>11</v>
      </c>
      <c r="C369" s="23" t="s">
        <v>359</v>
      </c>
      <c r="D369" s="24" t="s">
        <v>359</v>
      </c>
      <c r="E369" s="25" t="s">
        <v>301</v>
      </c>
      <c r="F369" s="26">
        <v>7150000198</v>
      </c>
      <c r="G369" s="27">
        <v>42334</v>
      </c>
      <c r="H369" s="28" t="s">
        <v>782</v>
      </c>
      <c r="I369" s="29" t="s">
        <v>783</v>
      </c>
      <c r="J369" s="30" t="s">
        <v>784</v>
      </c>
      <c r="K369" s="31">
        <v>380800</v>
      </c>
    </row>
    <row r="370" spans="1:11" s="32" customFormat="1" ht="14.4" x14ac:dyDescent="0.25">
      <c r="A370" s="22" t="s">
        <v>840</v>
      </c>
      <c r="B370" s="22" t="s">
        <v>11</v>
      </c>
      <c r="C370" s="23" t="s">
        <v>359</v>
      </c>
      <c r="D370" s="24" t="s">
        <v>359</v>
      </c>
      <c r="E370" s="25" t="s">
        <v>301</v>
      </c>
      <c r="F370" s="26">
        <v>7150000199</v>
      </c>
      <c r="G370" s="27">
        <v>42334</v>
      </c>
      <c r="H370" s="28" t="s">
        <v>785</v>
      </c>
      <c r="I370" s="29" t="s">
        <v>786</v>
      </c>
      <c r="J370" s="30" t="s">
        <v>787</v>
      </c>
      <c r="K370" s="31">
        <v>1482306</v>
      </c>
    </row>
    <row r="371" spans="1:11" s="32" customFormat="1" ht="28.8" x14ac:dyDescent="0.25">
      <c r="A371" s="22" t="s">
        <v>840</v>
      </c>
      <c r="B371" s="22" t="s">
        <v>698</v>
      </c>
      <c r="C371" s="23" t="s">
        <v>788</v>
      </c>
      <c r="D371" s="24">
        <v>42332</v>
      </c>
      <c r="E371" s="25" t="s">
        <v>373</v>
      </c>
      <c r="F371" s="26">
        <v>7150000098</v>
      </c>
      <c r="G371" s="27">
        <v>42334</v>
      </c>
      <c r="H371" s="28" t="s">
        <v>789</v>
      </c>
      <c r="I371" s="29" t="s">
        <v>790</v>
      </c>
      <c r="J371" s="30">
        <v>76323126</v>
      </c>
      <c r="K371" s="31">
        <v>4899999</v>
      </c>
    </row>
    <row r="372" spans="1:11" s="32" customFormat="1" ht="28.8" x14ac:dyDescent="0.25">
      <c r="A372" s="22" t="s">
        <v>840</v>
      </c>
      <c r="B372" s="22" t="s">
        <v>11</v>
      </c>
      <c r="C372" s="23" t="s">
        <v>359</v>
      </c>
      <c r="D372" s="24" t="s">
        <v>359</v>
      </c>
      <c r="E372" s="25" t="s">
        <v>301</v>
      </c>
      <c r="F372" s="26">
        <v>7150000197</v>
      </c>
      <c r="G372" s="27">
        <v>42334</v>
      </c>
      <c r="H372" s="28" t="s">
        <v>791</v>
      </c>
      <c r="I372" s="29" t="s">
        <v>792</v>
      </c>
      <c r="J372" s="30" t="s">
        <v>793</v>
      </c>
      <c r="K372" s="31">
        <v>1135001</v>
      </c>
    </row>
    <row r="373" spans="1:11" s="32" customFormat="1" ht="14.4" x14ac:dyDescent="0.25">
      <c r="A373" s="22" t="s">
        <v>840</v>
      </c>
      <c r="B373" s="22" t="s">
        <v>11</v>
      </c>
      <c r="C373" s="23" t="s">
        <v>359</v>
      </c>
      <c r="D373" s="24" t="s">
        <v>359</v>
      </c>
      <c r="E373" s="25" t="s">
        <v>308</v>
      </c>
      <c r="F373" s="26">
        <v>7150000099</v>
      </c>
      <c r="G373" s="27">
        <v>42334</v>
      </c>
      <c r="H373" s="28" t="s">
        <v>794</v>
      </c>
      <c r="I373" s="29" t="s">
        <v>795</v>
      </c>
      <c r="J373" s="30" t="s">
        <v>796</v>
      </c>
      <c r="K373" s="31">
        <v>41650</v>
      </c>
    </row>
    <row r="374" spans="1:11" s="32" customFormat="1" ht="14.4" x14ac:dyDescent="0.25">
      <c r="A374" s="22" t="s">
        <v>840</v>
      </c>
      <c r="B374" s="22" t="s">
        <v>11</v>
      </c>
      <c r="C374" s="23" t="s">
        <v>359</v>
      </c>
      <c r="D374" s="24" t="s">
        <v>359</v>
      </c>
      <c r="E374" s="25" t="s">
        <v>301</v>
      </c>
      <c r="F374" s="26">
        <v>7150000200</v>
      </c>
      <c r="G374" s="27">
        <v>42334</v>
      </c>
      <c r="H374" s="28" t="s">
        <v>797</v>
      </c>
      <c r="I374" s="29" t="s">
        <v>798</v>
      </c>
      <c r="J374" s="30" t="s">
        <v>799</v>
      </c>
      <c r="K374" s="31">
        <v>2230001</v>
      </c>
    </row>
    <row r="375" spans="1:11" s="32" customFormat="1" ht="14.4" x14ac:dyDescent="0.25">
      <c r="A375" s="22" t="s">
        <v>840</v>
      </c>
      <c r="B375" s="22" t="s">
        <v>11</v>
      </c>
      <c r="C375" s="23" t="s">
        <v>359</v>
      </c>
      <c r="D375" s="24" t="s">
        <v>359</v>
      </c>
      <c r="E375" s="25" t="s">
        <v>308</v>
      </c>
      <c r="F375" s="26">
        <v>7150000100</v>
      </c>
      <c r="G375" s="27">
        <v>42334</v>
      </c>
      <c r="H375" s="28" t="s">
        <v>800</v>
      </c>
      <c r="I375" s="29" t="s">
        <v>801</v>
      </c>
      <c r="J375" s="30" t="s">
        <v>802</v>
      </c>
      <c r="K375" s="31">
        <v>62940</v>
      </c>
    </row>
    <row r="376" spans="1:11" s="32" customFormat="1" ht="14.4" x14ac:dyDescent="0.25">
      <c r="A376" s="22" t="s">
        <v>840</v>
      </c>
      <c r="B376" s="22" t="s">
        <v>11</v>
      </c>
      <c r="C376" s="23" t="s">
        <v>359</v>
      </c>
      <c r="D376" s="24" t="s">
        <v>359</v>
      </c>
      <c r="E376" s="25" t="s">
        <v>308</v>
      </c>
      <c r="F376" s="26">
        <v>7150000101</v>
      </c>
      <c r="G376" s="27">
        <v>42335</v>
      </c>
      <c r="H376" s="28" t="s">
        <v>803</v>
      </c>
      <c r="I376" s="29" t="s">
        <v>804</v>
      </c>
      <c r="J376" s="30" t="s">
        <v>805</v>
      </c>
      <c r="K376" s="31">
        <v>228480</v>
      </c>
    </row>
    <row r="377" spans="1:11" s="32" customFormat="1" ht="28.8" x14ac:dyDescent="0.25">
      <c r="A377" s="22" t="s">
        <v>840</v>
      </c>
      <c r="B377" s="22" t="s">
        <v>565</v>
      </c>
      <c r="C377" s="23" t="s">
        <v>359</v>
      </c>
      <c r="D377" s="24" t="s">
        <v>359</v>
      </c>
      <c r="E377" s="25" t="s">
        <v>301</v>
      </c>
      <c r="F377" s="26">
        <v>7150000201</v>
      </c>
      <c r="G377" s="27">
        <v>42335</v>
      </c>
      <c r="H377" s="28" t="s">
        <v>806</v>
      </c>
      <c r="I377" s="29" t="s">
        <v>676</v>
      </c>
      <c r="J377" s="30" t="s">
        <v>677</v>
      </c>
      <c r="K377" s="31">
        <v>142800</v>
      </c>
    </row>
    <row r="378" spans="1:11" s="32" customFormat="1" ht="14.4" x14ac:dyDescent="0.25">
      <c r="A378" s="22" t="s">
        <v>840</v>
      </c>
      <c r="B378" s="22" t="s">
        <v>11</v>
      </c>
      <c r="C378" s="23" t="s">
        <v>359</v>
      </c>
      <c r="D378" s="24" t="s">
        <v>359</v>
      </c>
      <c r="E378" s="25" t="s">
        <v>301</v>
      </c>
      <c r="F378" s="26">
        <v>7150000203</v>
      </c>
      <c r="G378" s="27">
        <v>42338</v>
      </c>
      <c r="H378" s="28" t="s">
        <v>807</v>
      </c>
      <c r="I378" s="29" t="s">
        <v>808</v>
      </c>
      <c r="J378" s="30" t="s">
        <v>809</v>
      </c>
      <c r="K378" s="31">
        <v>2200001</v>
      </c>
    </row>
    <row r="379" spans="1:11" s="32" customFormat="1" ht="28.8" x14ac:dyDescent="0.25">
      <c r="A379" s="22" t="s">
        <v>840</v>
      </c>
      <c r="B379" s="22" t="s">
        <v>330</v>
      </c>
      <c r="C379" s="23" t="s">
        <v>695</v>
      </c>
      <c r="D379" s="24">
        <v>41183</v>
      </c>
      <c r="E379" s="25" t="s">
        <v>359</v>
      </c>
      <c r="F379" s="26" t="s">
        <v>359</v>
      </c>
      <c r="G379" s="27">
        <v>42338</v>
      </c>
      <c r="H379" s="28" t="s">
        <v>696</v>
      </c>
      <c r="I379" s="29" t="s">
        <v>679</v>
      </c>
      <c r="J379" s="30" t="s">
        <v>697</v>
      </c>
      <c r="K379" s="31">
        <v>102326</v>
      </c>
    </row>
    <row r="380" spans="1:11" s="32" customFormat="1" ht="28.8" x14ac:dyDescent="0.25">
      <c r="A380" s="22" t="s">
        <v>840</v>
      </c>
      <c r="B380" s="22" t="s">
        <v>702</v>
      </c>
      <c r="C380" s="23" t="s">
        <v>810</v>
      </c>
      <c r="D380" s="24">
        <v>42338</v>
      </c>
      <c r="E380" s="25" t="s">
        <v>373</v>
      </c>
      <c r="F380" s="26">
        <v>7150000202</v>
      </c>
      <c r="G380" s="27">
        <v>42338</v>
      </c>
      <c r="H380" s="28" t="s">
        <v>811</v>
      </c>
      <c r="I380" s="29" t="s">
        <v>812</v>
      </c>
      <c r="J380" s="30" t="s">
        <v>813</v>
      </c>
      <c r="K380" s="31">
        <v>2260394</v>
      </c>
    </row>
    <row r="381" spans="1:11" s="32" customFormat="1" ht="14.4" x14ac:dyDescent="0.25">
      <c r="A381" s="22" t="s">
        <v>840</v>
      </c>
      <c r="B381" s="22" t="s">
        <v>31</v>
      </c>
      <c r="C381" s="23" t="s">
        <v>359</v>
      </c>
      <c r="D381" s="24" t="s">
        <v>359</v>
      </c>
      <c r="E381" s="25" t="s">
        <v>32</v>
      </c>
      <c r="F381" s="26" t="s">
        <v>75</v>
      </c>
      <c r="G381" s="27">
        <v>42321</v>
      </c>
      <c r="H381" s="28" t="s">
        <v>814</v>
      </c>
      <c r="I381" s="29" t="s">
        <v>815</v>
      </c>
      <c r="J381" s="30" t="s">
        <v>520</v>
      </c>
      <c r="K381" s="31">
        <f>58100+456900</f>
        <v>515000</v>
      </c>
    </row>
    <row r="382" spans="1:11" s="32" customFormat="1" ht="14.4" x14ac:dyDescent="0.25">
      <c r="A382" s="22" t="s">
        <v>840</v>
      </c>
      <c r="B382" s="22" t="s">
        <v>31</v>
      </c>
      <c r="C382" s="23" t="s">
        <v>359</v>
      </c>
      <c r="D382" s="24" t="s">
        <v>359</v>
      </c>
      <c r="E382" s="25" t="s">
        <v>32</v>
      </c>
      <c r="F382" s="26" t="s">
        <v>75</v>
      </c>
      <c r="G382" s="27">
        <v>42321</v>
      </c>
      <c r="H382" s="28" t="s">
        <v>816</v>
      </c>
      <c r="I382" s="29" t="s">
        <v>817</v>
      </c>
      <c r="J382" s="30" t="s">
        <v>818</v>
      </c>
      <c r="K382" s="31">
        <v>21280</v>
      </c>
    </row>
    <row r="383" spans="1:11" s="32" customFormat="1" ht="14.4" x14ac:dyDescent="0.25">
      <c r="A383" s="22" t="s">
        <v>840</v>
      </c>
      <c r="B383" s="22" t="s">
        <v>31</v>
      </c>
      <c r="C383" s="23" t="s">
        <v>359</v>
      </c>
      <c r="D383" s="24" t="s">
        <v>359</v>
      </c>
      <c r="E383" s="25" t="s">
        <v>32</v>
      </c>
      <c r="F383" s="26" t="s">
        <v>75</v>
      </c>
      <c r="G383" s="27">
        <v>42327</v>
      </c>
      <c r="H383" s="28" t="s">
        <v>819</v>
      </c>
      <c r="I383" s="29" t="s">
        <v>817</v>
      </c>
      <c r="J383" s="30" t="s">
        <v>818</v>
      </c>
      <c r="K383" s="31">
        <v>13880</v>
      </c>
    </row>
    <row r="384" spans="1:11" s="32" customFormat="1" ht="14.4" x14ac:dyDescent="0.25">
      <c r="A384" s="22" t="s">
        <v>840</v>
      </c>
      <c r="B384" s="22" t="s">
        <v>31</v>
      </c>
      <c r="C384" s="23" t="s">
        <v>359</v>
      </c>
      <c r="D384" s="24" t="s">
        <v>359</v>
      </c>
      <c r="E384" s="25" t="s">
        <v>32</v>
      </c>
      <c r="F384" s="26" t="s">
        <v>75</v>
      </c>
      <c r="G384" s="27">
        <v>42327</v>
      </c>
      <c r="H384" s="28" t="s">
        <v>820</v>
      </c>
      <c r="I384" s="29" t="s">
        <v>817</v>
      </c>
      <c r="J384" s="30" t="s">
        <v>818</v>
      </c>
      <c r="K384" s="31">
        <v>12000</v>
      </c>
    </row>
    <row r="385" spans="1:11" s="32" customFormat="1" ht="14.4" x14ac:dyDescent="0.25">
      <c r="A385" s="22" t="s">
        <v>840</v>
      </c>
      <c r="B385" s="22" t="s">
        <v>31</v>
      </c>
      <c r="C385" s="23" t="s">
        <v>359</v>
      </c>
      <c r="D385" s="24" t="s">
        <v>359</v>
      </c>
      <c r="E385" s="25" t="s">
        <v>32</v>
      </c>
      <c r="F385" s="26" t="s">
        <v>75</v>
      </c>
      <c r="G385" s="27">
        <v>42327</v>
      </c>
      <c r="H385" s="28" t="s">
        <v>821</v>
      </c>
      <c r="I385" s="29" t="s">
        <v>815</v>
      </c>
      <c r="J385" s="30" t="s">
        <v>520</v>
      </c>
      <c r="K385" s="31">
        <v>179100</v>
      </c>
    </row>
    <row r="386" spans="1:11" s="32" customFormat="1" ht="14.4" x14ac:dyDescent="0.25">
      <c r="A386" s="22" t="s">
        <v>840</v>
      </c>
      <c r="B386" s="22" t="s">
        <v>31</v>
      </c>
      <c r="C386" s="23" t="s">
        <v>359</v>
      </c>
      <c r="D386" s="24" t="s">
        <v>359</v>
      </c>
      <c r="E386" s="25" t="s">
        <v>32</v>
      </c>
      <c r="F386" s="26" t="s">
        <v>75</v>
      </c>
      <c r="G386" s="27">
        <v>42328</v>
      </c>
      <c r="H386" s="28" t="s">
        <v>822</v>
      </c>
      <c r="I386" s="29" t="s">
        <v>815</v>
      </c>
      <c r="J386" s="30" t="s">
        <v>520</v>
      </c>
      <c r="K386" s="31">
        <v>125000</v>
      </c>
    </row>
    <row r="387" spans="1:11" s="32" customFormat="1" ht="14.4" x14ac:dyDescent="0.25">
      <c r="A387" s="22" t="s">
        <v>840</v>
      </c>
      <c r="B387" s="22" t="s">
        <v>31</v>
      </c>
      <c r="C387" s="23" t="s">
        <v>359</v>
      </c>
      <c r="D387" s="24" t="s">
        <v>359</v>
      </c>
      <c r="E387" s="25" t="s">
        <v>32</v>
      </c>
      <c r="F387" s="26" t="s">
        <v>75</v>
      </c>
      <c r="G387" s="27">
        <v>42328</v>
      </c>
      <c r="H387" s="28" t="s">
        <v>823</v>
      </c>
      <c r="I387" s="29" t="s">
        <v>815</v>
      </c>
      <c r="J387" s="30" t="s">
        <v>520</v>
      </c>
      <c r="K387" s="31">
        <v>210800</v>
      </c>
    </row>
    <row r="388" spans="1:11" s="32" customFormat="1" ht="14.4" x14ac:dyDescent="0.25">
      <c r="A388" s="22" t="s">
        <v>840</v>
      </c>
      <c r="B388" s="22" t="s">
        <v>31</v>
      </c>
      <c r="C388" s="23" t="s">
        <v>359</v>
      </c>
      <c r="D388" s="24" t="s">
        <v>359</v>
      </c>
      <c r="E388" s="25" t="s">
        <v>32</v>
      </c>
      <c r="F388" s="26" t="s">
        <v>75</v>
      </c>
      <c r="G388" s="27">
        <v>42328</v>
      </c>
      <c r="H388" s="28" t="s">
        <v>824</v>
      </c>
      <c r="I388" s="29" t="s">
        <v>815</v>
      </c>
      <c r="J388" s="30" t="s">
        <v>520</v>
      </c>
      <c r="K388" s="31">
        <v>183800</v>
      </c>
    </row>
    <row r="389" spans="1:11" s="32" customFormat="1" ht="14.4" x14ac:dyDescent="0.25">
      <c r="A389" s="22" t="s">
        <v>840</v>
      </c>
      <c r="B389" s="22" t="s">
        <v>31</v>
      </c>
      <c r="C389" s="23" t="s">
        <v>359</v>
      </c>
      <c r="D389" s="24" t="s">
        <v>359</v>
      </c>
      <c r="E389" s="25" t="s">
        <v>32</v>
      </c>
      <c r="F389" s="26" t="s">
        <v>75</v>
      </c>
      <c r="G389" s="27">
        <v>42328</v>
      </c>
      <c r="H389" s="28" t="s">
        <v>825</v>
      </c>
      <c r="I389" s="29" t="s">
        <v>817</v>
      </c>
      <c r="J389" s="30" t="s">
        <v>818</v>
      </c>
      <c r="K389" s="31">
        <v>15910</v>
      </c>
    </row>
    <row r="390" spans="1:11" s="32" customFormat="1" ht="14.4" x14ac:dyDescent="0.25">
      <c r="A390" s="22" t="s">
        <v>840</v>
      </c>
      <c r="B390" s="22" t="s">
        <v>31</v>
      </c>
      <c r="C390" s="23" t="s">
        <v>359</v>
      </c>
      <c r="D390" s="24" t="s">
        <v>359</v>
      </c>
      <c r="E390" s="25" t="s">
        <v>32</v>
      </c>
      <c r="F390" s="26" t="s">
        <v>75</v>
      </c>
      <c r="G390" s="27">
        <v>42328</v>
      </c>
      <c r="H390" s="28" t="s">
        <v>826</v>
      </c>
      <c r="I390" s="29" t="s">
        <v>817</v>
      </c>
      <c r="J390" s="30" t="s">
        <v>818</v>
      </c>
      <c r="K390" s="31">
        <f>24430+880</f>
        <v>25310</v>
      </c>
    </row>
    <row r="391" spans="1:11" s="32" customFormat="1" ht="14.4" x14ac:dyDescent="0.25">
      <c r="A391" s="22" t="s">
        <v>840</v>
      </c>
      <c r="B391" s="22" t="s">
        <v>31</v>
      </c>
      <c r="C391" s="23" t="s">
        <v>359</v>
      </c>
      <c r="D391" s="24" t="s">
        <v>359</v>
      </c>
      <c r="E391" s="25" t="s">
        <v>32</v>
      </c>
      <c r="F391" s="26" t="s">
        <v>75</v>
      </c>
      <c r="G391" s="27">
        <v>42328</v>
      </c>
      <c r="H391" s="28" t="s">
        <v>827</v>
      </c>
      <c r="I391" s="29" t="s">
        <v>815</v>
      </c>
      <c r="J391" s="30" t="s">
        <v>520</v>
      </c>
      <c r="K391" s="31">
        <v>1621500</v>
      </c>
    </row>
    <row r="392" spans="1:11" s="32" customFormat="1" ht="14.4" x14ac:dyDescent="0.25">
      <c r="A392" s="22" t="s">
        <v>840</v>
      </c>
      <c r="B392" s="22" t="s">
        <v>31</v>
      </c>
      <c r="C392" s="23" t="s">
        <v>359</v>
      </c>
      <c r="D392" s="24" t="s">
        <v>359</v>
      </c>
      <c r="E392" s="25" t="s">
        <v>32</v>
      </c>
      <c r="F392" s="26" t="s">
        <v>75</v>
      </c>
      <c r="G392" s="27">
        <v>42328</v>
      </c>
      <c r="H392" s="28" t="s">
        <v>828</v>
      </c>
      <c r="I392" s="29" t="s">
        <v>815</v>
      </c>
      <c r="J392" s="30" t="s">
        <v>520</v>
      </c>
      <c r="K392" s="31">
        <f>298500+477100+411600</f>
        <v>1187200</v>
      </c>
    </row>
    <row r="393" spans="1:11" s="32" customFormat="1" ht="14.4" x14ac:dyDescent="0.25">
      <c r="A393" s="22" t="s">
        <v>840</v>
      </c>
      <c r="B393" s="22" t="s">
        <v>31</v>
      </c>
      <c r="C393" s="23" t="s">
        <v>359</v>
      </c>
      <c r="D393" s="24" t="s">
        <v>359</v>
      </c>
      <c r="E393" s="25" t="s">
        <v>32</v>
      </c>
      <c r="F393" s="26" t="s">
        <v>75</v>
      </c>
      <c r="G393" s="27">
        <v>42335</v>
      </c>
      <c r="H393" s="28" t="s">
        <v>829</v>
      </c>
      <c r="I393" s="29" t="s">
        <v>815</v>
      </c>
      <c r="J393" s="30" t="s">
        <v>520</v>
      </c>
      <c r="K393" s="31">
        <v>759900</v>
      </c>
    </row>
    <row r="394" spans="1:11" s="32" customFormat="1" ht="14.4" x14ac:dyDescent="0.25">
      <c r="A394" s="22" t="s">
        <v>840</v>
      </c>
      <c r="B394" s="22" t="s">
        <v>31</v>
      </c>
      <c r="C394" s="23" t="s">
        <v>359</v>
      </c>
      <c r="D394" s="24" t="s">
        <v>359</v>
      </c>
      <c r="E394" s="25" t="s">
        <v>32</v>
      </c>
      <c r="F394" s="26" t="s">
        <v>75</v>
      </c>
      <c r="G394" s="27">
        <v>42335</v>
      </c>
      <c r="H394" s="28" t="s">
        <v>830</v>
      </c>
      <c r="I394" s="29" t="s">
        <v>817</v>
      </c>
      <c r="J394" s="30" t="s">
        <v>818</v>
      </c>
      <c r="K394" s="31">
        <f>83930+15120</f>
        <v>99050</v>
      </c>
    </row>
    <row r="395" spans="1:11" s="32" customFormat="1" ht="14.4" x14ac:dyDescent="0.25">
      <c r="A395" s="22" t="s">
        <v>840</v>
      </c>
      <c r="B395" s="22" t="s">
        <v>31</v>
      </c>
      <c r="C395" s="23" t="s">
        <v>359</v>
      </c>
      <c r="D395" s="24" t="s">
        <v>359</v>
      </c>
      <c r="E395" s="25" t="s">
        <v>32</v>
      </c>
      <c r="F395" s="26" t="s">
        <v>75</v>
      </c>
      <c r="G395" s="27">
        <v>42335</v>
      </c>
      <c r="H395" s="28" t="s">
        <v>831</v>
      </c>
      <c r="I395" s="29" t="s">
        <v>817</v>
      </c>
      <c r="J395" s="30" t="s">
        <v>818</v>
      </c>
      <c r="K395" s="31">
        <v>13930</v>
      </c>
    </row>
    <row r="396" spans="1:11" s="32" customFormat="1" ht="14.4" x14ac:dyDescent="0.25">
      <c r="A396" s="22" t="s">
        <v>840</v>
      </c>
      <c r="B396" s="22" t="s">
        <v>31</v>
      </c>
      <c r="C396" s="23" t="s">
        <v>359</v>
      </c>
      <c r="D396" s="24" t="s">
        <v>359</v>
      </c>
      <c r="E396" s="25" t="s">
        <v>32</v>
      </c>
      <c r="F396" s="26" t="s">
        <v>75</v>
      </c>
      <c r="G396" s="27">
        <v>42335</v>
      </c>
      <c r="H396" s="28" t="s">
        <v>832</v>
      </c>
      <c r="I396" s="29" t="s">
        <v>817</v>
      </c>
      <c r="J396" s="30" t="s">
        <v>818</v>
      </c>
      <c r="K396" s="31">
        <v>66130</v>
      </c>
    </row>
    <row r="397" spans="1:11" s="32" customFormat="1" ht="14.4" x14ac:dyDescent="0.25">
      <c r="A397" s="22" t="s">
        <v>840</v>
      </c>
      <c r="B397" s="22" t="s">
        <v>31</v>
      </c>
      <c r="C397" s="23" t="s">
        <v>359</v>
      </c>
      <c r="D397" s="24" t="s">
        <v>359</v>
      </c>
      <c r="E397" s="25" t="s">
        <v>32</v>
      </c>
      <c r="F397" s="26" t="s">
        <v>75</v>
      </c>
      <c r="G397" s="27">
        <v>42335</v>
      </c>
      <c r="H397" s="28" t="s">
        <v>833</v>
      </c>
      <c r="I397" s="29" t="s">
        <v>817</v>
      </c>
      <c r="J397" s="30" t="s">
        <v>818</v>
      </c>
      <c r="K397" s="31">
        <v>38840</v>
      </c>
    </row>
    <row r="398" spans="1:11" s="32" customFormat="1" ht="14.4" x14ac:dyDescent="0.25">
      <c r="A398" s="22" t="s">
        <v>840</v>
      </c>
      <c r="B398" s="22" t="s">
        <v>31</v>
      </c>
      <c r="C398" s="23" t="s">
        <v>359</v>
      </c>
      <c r="D398" s="24" t="s">
        <v>359</v>
      </c>
      <c r="E398" s="25" t="s">
        <v>32</v>
      </c>
      <c r="F398" s="26" t="s">
        <v>75</v>
      </c>
      <c r="G398" s="27">
        <v>42338</v>
      </c>
      <c r="H398" s="28" t="s">
        <v>834</v>
      </c>
      <c r="I398" s="29" t="s">
        <v>817</v>
      </c>
      <c r="J398" s="30" t="s">
        <v>818</v>
      </c>
      <c r="K398" s="31">
        <v>16870</v>
      </c>
    </row>
    <row r="399" spans="1:11" s="32" customFormat="1" ht="14.4" x14ac:dyDescent="0.25">
      <c r="A399" s="22" t="s">
        <v>840</v>
      </c>
      <c r="B399" s="22" t="s">
        <v>31</v>
      </c>
      <c r="C399" s="23" t="s">
        <v>359</v>
      </c>
      <c r="D399" s="24" t="s">
        <v>359</v>
      </c>
      <c r="E399" s="25" t="s">
        <v>32</v>
      </c>
      <c r="F399" s="26" t="s">
        <v>75</v>
      </c>
      <c r="G399" s="27">
        <v>42338</v>
      </c>
      <c r="H399" s="28" t="s">
        <v>835</v>
      </c>
      <c r="I399" s="29" t="s">
        <v>815</v>
      </c>
      <c r="J399" s="30" t="s">
        <v>520</v>
      </c>
      <c r="K399" s="31">
        <v>266700</v>
      </c>
    </row>
    <row r="400" spans="1:11" s="32" customFormat="1" ht="14.4" x14ac:dyDescent="0.25">
      <c r="A400" s="22" t="s">
        <v>840</v>
      </c>
      <c r="B400" s="22" t="s">
        <v>31</v>
      </c>
      <c r="C400" s="23" t="s">
        <v>359</v>
      </c>
      <c r="D400" s="24" t="s">
        <v>359</v>
      </c>
      <c r="E400" s="25" t="s">
        <v>32</v>
      </c>
      <c r="F400" s="26" t="s">
        <v>75</v>
      </c>
      <c r="G400" s="27">
        <v>42338</v>
      </c>
      <c r="H400" s="28" t="s">
        <v>836</v>
      </c>
      <c r="I400" s="29" t="s">
        <v>815</v>
      </c>
      <c r="J400" s="30" t="s">
        <v>520</v>
      </c>
      <c r="K400" s="31">
        <f>24300+22000+75200</f>
        <v>121500</v>
      </c>
    </row>
    <row r="401" spans="1:11" s="32" customFormat="1" ht="14.4" x14ac:dyDescent="0.25">
      <c r="A401" s="22" t="s">
        <v>840</v>
      </c>
      <c r="B401" s="22" t="s">
        <v>31</v>
      </c>
      <c r="C401" s="23" t="s">
        <v>359</v>
      </c>
      <c r="D401" s="24" t="s">
        <v>359</v>
      </c>
      <c r="E401" s="25" t="s">
        <v>32</v>
      </c>
      <c r="F401" s="26" t="s">
        <v>75</v>
      </c>
      <c r="G401" s="27">
        <v>42338</v>
      </c>
      <c r="H401" s="28" t="s">
        <v>837</v>
      </c>
      <c r="I401" s="29" t="s">
        <v>838</v>
      </c>
      <c r="J401" s="30" t="s">
        <v>839</v>
      </c>
      <c r="K401" s="31">
        <v>17238</v>
      </c>
    </row>
    <row r="402" spans="1:11" s="32" customFormat="1" ht="28.8" x14ac:dyDescent="0.25">
      <c r="A402" s="22" t="s">
        <v>987</v>
      </c>
      <c r="B402" s="22" t="s">
        <v>39</v>
      </c>
      <c r="C402" s="23" t="s">
        <v>841</v>
      </c>
      <c r="D402" s="24">
        <v>42324</v>
      </c>
      <c r="E402" s="25" t="s">
        <v>842</v>
      </c>
      <c r="F402" s="26">
        <v>8150000092</v>
      </c>
      <c r="G402" s="27">
        <v>42326</v>
      </c>
      <c r="H402" s="28" t="s">
        <v>843</v>
      </c>
      <c r="I402" s="29" t="s">
        <v>844</v>
      </c>
      <c r="J402" s="30" t="s">
        <v>845</v>
      </c>
      <c r="K402" s="31">
        <v>4336836</v>
      </c>
    </row>
    <row r="403" spans="1:11" s="32" customFormat="1" ht="14.4" x14ac:dyDescent="0.25">
      <c r="A403" s="22" t="s">
        <v>987</v>
      </c>
      <c r="B403" s="22" t="s">
        <v>11</v>
      </c>
      <c r="C403" s="23" t="s">
        <v>75</v>
      </c>
      <c r="D403" s="24" t="s">
        <v>75</v>
      </c>
      <c r="E403" s="25" t="s">
        <v>846</v>
      </c>
      <c r="F403" s="26">
        <v>8150000161</v>
      </c>
      <c r="G403" s="27">
        <v>42324</v>
      </c>
      <c r="H403" s="28" t="s">
        <v>847</v>
      </c>
      <c r="I403" s="29" t="s">
        <v>848</v>
      </c>
      <c r="J403" s="30" t="s">
        <v>849</v>
      </c>
      <c r="K403" s="31">
        <v>66667</v>
      </c>
    </row>
    <row r="404" spans="1:11" s="32" customFormat="1" ht="28.8" x14ac:dyDescent="0.25">
      <c r="A404" s="22" t="s">
        <v>987</v>
      </c>
      <c r="B404" s="22" t="s">
        <v>39</v>
      </c>
      <c r="C404" s="23" t="s">
        <v>850</v>
      </c>
      <c r="D404" s="24">
        <v>42327</v>
      </c>
      <c r="E404" s="25" t="s">
        <v>842</v>
      </c>
      <c r="F404" s="26">
        <v>8150000093</v>
      </c>
      <c r="G404" s="27">
        <v>42328</v>
      </c>
      <c r="H404" s="28" t="s">
        <v>851</v>
      </c>
      <c r="I404" s="29" t="s">
        <v>852</v>
      </c>
      <c r="J404" s="30" t="s">
        <v>853</v>
      </c>
      <c r="K404" s="31">
        <v>8600000</v>
      </c>
    </row>
    <row r="405" spans="1:11" s="32" customFormat="1" ht="28.8" x14ac:dyDescent="0.25">
      <c r="A405" s="22" t="s">
        <v>987</v>
      </c>
      <c r="B405" s="22" t="s">
        <v>11</v>
      </c>
      <c r="C405" s="23" t="s">
        <v>75</v>
      </c>
      <c r="D405" s="24" t="s">
        <v>75</v>
      </c>
      <c r="E405" s="25" t="s">
        <v>846</v>
      </c>
      <c r="F405" s="26">
        <v>8150000156</v>
      </c>
      <c r="G405" s="27">
        <v>42314</v>
      </c>
      <c r="H405" s="28" t="s">
        <v>854</v>
      </c>
      <c r="I405" s="29" t="s">
        <v>855</v>
      </c>
      <c r="J405" s="30" t="s">
        <v>856</v>
      </c>
      <c r="K405" s="31">
        <v>64400</v>
      </c>
    </row>
    <row r="406" spans="1:11" s="32" customFormat="1" ht="28.8" x14ac:dyDescent="0.25">
      <c r="A406" s="22" t="s">
        <v>987</v>
      </c>
      <c r="B406" s="22" t="s">
        <v>11</v>
      </c>
      <c r="C406" s="23" t="s">
        <v>75</v>
      </c>
      <c r="D406" s="24" t="s">
        <v>75</v>
      </c>
      <c r="E406" s="25" t="s">
        <v>846</v>
      </c>
      <c r="F406" s="26">
        <v>8150000163</v>
      </c>
      <c r="G406" s="27">
        <v>42326</v>
      </c>
      <c r="H406" s="28" t="s">
        <v>857</v>
      </c>
      <c r="I406" s="29" t="s">
        <v>855</v>
      </c>
      <c r="J406" s="30" t="s">
        <v>856</v>
      </c>
      <c r="K406" s="31">
        <v>95200</v>
      </c>
    </row>
    <row r="407" spans="1:11" s="32" customFormat="1" ht="28.8" x14ac:dyDescent="0.25">
      <c r="A407" s="22" t="s">
        <v>987</v>
      </c>
      <c r="B407" s="22" t="s">
        <v>11</v>
      </c>
      <c r="C407" s="23" t="s">
        <v>75</v>
      </c>
      <c r="D407" s="24" t="s">
        <v>75</v>
      </c>
      <c r="E407" s="25" t="s">
        <v>842</v>
      </c>
      <c r="F407" s="26">
        <v>8150000073</v>
      </c>
      <c r="G407" s="27">
        <v>42326</v>
      </c>
      <c r="H407" s="28" t="s">
        <v>858</v>
      </c>
      <c r="I407" s="29" t="s">
        <v>859</v>
      </c>
      <c r="J407" s="30" t="s">
        <v>860</v>
      </c>
      <c r="K407" s="31">
        <v>90440</v>
      </c>
    </row>
    <row r="408" spans="1:11" s="32" customFormat="1" ht="28.8" x14ac:dyDescent="0.25">
      <c r="A408" s="22" t="s">
        <v>987</v>
      </c>
      <c r="B408" s="22" t="s">
        <v>11</v>
      </c>
      <c r="C408" s="23" t="s">
        <v>75</v>
      </c>
      <c r="D408" s="24" t="s">
        <v>75</v>
      </c>
      <c r="E408" s="25" t="s">
        <v>842</v>
      </c>
      <c r="F408" s="26">
        <v>8150000081</v>
      </c>
      <c r="G408" s="27">
        <v>42326</v>
      </c>
      <c r="H408" s="28" t="s">
        <v>861</v>
      </c>
      <c r="I408" s="29" t="s">
        <v>862</v>
      </c>
      <c r="J408" s="30" t="s">
        <v>863</v>
      </c>
      <c r="K408" s="31">
        <v>232050</v>
      </c>
    </row>
    <row r="409" spans="1:11" s="32" customFormat="1" ht="14.4" x14ac:dyDescent="0.25">
      <c r="A409" s="22" t="s">
        <v>987</v>
      </c>
      <c r="B409" s="22" t="s">
        <v>11</v>
      </c>
      <c r="C409" s="23" t="s">
        <v>75</v>
      </c>
      <c r="D409" s="24" t="s">
        <v>75</v>
      </c>
      <c r="E409" s="25" t="s">
        <v>846</v>
      </c>
      <c r="F409" s="26">
        <v>8150000152</v>
      </c>
      <c r="G409" s="27">
        <v>42314</v>
      </c>
      <c r="H409" s="28" t="s">
        <v>864</v>
      </c>
      <c r="I409" s="29" t="s">
        <v>865</v>
      </c>
      <c r="J409" s="30" t="s">
        <v>866</v>
      </c>
      <c r="K409" s="31">
        <v>199500</v>
      </c>
    </row>
    <row r="410" spans="1:11" s="32" customFormat="1" ht="28.8" x14ac:dyDescent="0.25">
      <c r="A410" s="22" t="s">
        <v>987</v>
      </c>
      <c r="B410" s="22" t="s">
        <v>11</v>
      </c>
      <c r="C410" s="23" t="s">
        <v>75</v>
      </c>
      <c r="D410" s="24" t="s">
        <v>75</v>
      </c>
      <c r="E410" s="25" t="s">
        <v>846</v>
      </c>
      <c r="F410" s="26">
        <v>8150000169</v>
      </c>
      <c r="G410" s="27">
        <v>42327</v>
      </c>
      <c r="H410" s="28" t="s">
        <v>867</v>
      </c>
      <c r="I410" s="29" t="s">
        <v>868</v>
      </c>
      <c r="J410" s="30" t="s">
        <v>869</v>
      </c>
      <c r="K410" s="31">
        <v>56767</v>
      </c>
    </row>
    <row r="411" spans="1:11" s="32" customFormat="1" ht="28.8" x14ac:dyDescent="0.25">
      <c r="A411" s="22" t="s">
        <v>987</v>
      </c>
      <c r="B411" s="22" t="s">
        <v>11</v>
      </c>
      <c r="C411" s="23" t="s">
        <v>75</v>
      </c>
      <c r="D411" s="24" t="s">
        <v>75</v>
      </c>
      <c r="E411" s="25" t="s">
        <v>846</v>
      </c>
      <c r="F411" s="26">
        <v>8150000168</v>
      </c>
      <c r="G411" s="27">
        <v>42327</v>
      </c>
      <c r="H411" s="28" t="s">
        <v>867</v>
      </c>
      <c r="I411" s="29" t="s">
        <v>870</v>
      </c>
      <c r="J411" s="30" t="s">
        <v>871</v>
      </c>
      <c r="K411" s="31">
        <v>166387</v>
      </c>
    </row>
    <row r="412" spans="1:11" s="32" customFormat="1" ht="28.8" x14ac:dyDescent="0.25">
      <c r="A412" s="22" t="s">
        <v>987</v>
      </c>
      <c r="B412" s="22" t="s">
        <v>11</v>
      </c>
      <c r="C412" s="23" t="s">
        <v>75</v>
      </c>
      <c r="D412" s="24" t="s">
        <v>75</v>
      </c>
      <c r="E412" s="25" t="s">
        <v>842</v>
      </c>
      <c r="F412" s="26">
        <v>8150000075</v>
      </c>
      <c r="G412" s="27">
        <v>42326</v>
      </c>
      <c r="H412" s="28" t="s">
        <v>872</v>
      </c>
      <c r="I412" s="29" t="s">
        <v>873</v>
      </c>
      <c r="J412" s="30" t="s">
        <v>874</v>
      </c>
      <c r="K412" s="31">
        <v>458781</v>
      </c>
    </row>
    <row r="413" spans="1:11" s="32" customFormat="1" ht="28.8" x14ac:dyDescent="0.25">
      <c r="A413" s="22" t="s">
        <v>987</v>
      </c>
      <c r="B413" s="22" t="s">
        <v>39</v>
      </c>
      <c r="C413" s="23" t="s">
        <v>875</v>
      </c>
      <c r="D413" s="24">
        <v>42317</v>
      </c>
      <c r="E413" s="25" t="s">
        <v>434</v>
      </c>
      <c r="F413" s="26" t="s">
        <v>876</v>
      </c>
      <c r="G413" s="27">
        <v>42324</v>
      </c>
      <c r="H413" s="28" t="s">
        <v>877</v>
      </c>
      <c r="I413" s="29" t="s">
        <v>878</v>
      </c>
      <c r="J413" s="30" t="s">
        <v>879</v>
      </c>
      <c r="K413" s="31">
        <v>4277598</v>
      </c>
    </row>
    <row r="414" spans="1:11" s="32" customFormat="1" ht="28.8" x14ac:dyDescent="0.25">
      <c r="A414" s="22" t="s">
        <v>987</v>
      </c>
      <c r="B414" s="22" t="s">
        <v>39</v>
      </c>
      <c r="C414" s="23" t="s">
        <v>880</v>
      </c>
      <c r="D414" s="24">
        <v>42317</v>
      </c>
      <c r="E414" s="25" t="s">
        <v>434</v>
      </c>
      <c r="F414" s="26" t="s">
        <v>881</v>
      </c>
      <c r="G414" s="27">
        <v>42324</v>
      </c>
      <c r="H414" s="28" t="s">
        <v>882</v>
      </c>
      <c r="I414" s="29" t="s">
        <v>878</v>
      </c>
      <c r="J414" s="30" t="s">
        <v>879</v>
      </c>
      <c r="K414" s="31">
        <v>4151714</v>
      </c>
    </row>
    <row r="415" spans="1:11" s="32" customFormat="1" ht="28.8" x14ac:dyDescent="0.25">
      <c r="A415" s="22" t="s">
        <v>987</v>
      </c>
      <c r="B415" s="22" t="s">
        <v>330</v>
      </c>
      <c r="C415" s="23" t="s">
        <v>883</v>
      </c>
      <c r="D415" s="24">
        <v>42317</v>
      </c>
      <c r="E415" s="25" t="s">
        <v>434</v>
      </c>
      <c r="F415" s="26" t="s">
        <v>884</v>
      </c>
      <c r="G415" s="27">
        <v>42324</v>
      </c>
      <c r="H415" s="28" t="s">
        <v>885</v>
      </c>
      <c r="I415" s="29" t="s">
        <v>878</v>
      </c>
      <c r="J415" s="30" t="s">
        <v>879</v>
      </c>
      <c r="K415" s="31">
        <v>12020373</v>
      </c>
    </row>
    <row r="416" spans="1:11" s="32" customFormat="1" ht="28.8" x14ac:dyDescent="0.25">
      <c r="A416" s="22" t="s">
        <v>987</v>
      </c>
      <c r="B416" s="22" t="s">
        <v>31</v>
      </c>
      <c r="C416" s="23" t="s">
        <v>75</v>
      </c>
      <c r="D416" s="24" t="s">
        <v>75</v>
      </c>
      <c r="E416" s="25" t="s">
        <v>104</v>
      </c>
      <c r="F416" s="26" t="s">
        <v>886</v>
      </c>
      <c r="G416" s="27">
        <v>42319</v>
      </c>
      <c r="H416" s="28" t="s">
        <v>887</v>
      </c>
      <c r="I416" s="29" t="s">
        <v>888</v>
      </c>
      <c r="J416" s="30" t="s">
        <v>889</v>
      </c>
      <c r="K416" s="31">
        <v>1350130</v>
      </c>
    </row>
    <row r="417" spans="1:11" s="32" customFormat="1" ht="28.8" x14ac:dyDescent="0.25">
      <c r="A417" s="22" t="s">
        <v>987</v>
      </c>
      <c r="B417" s="22" t="s">
        <v>11</v>
      </c>
      <c r="C417" s="23" t="s">
        <v>75</v>
      </c>
      <c r="D417" s="24" t="s">
        <v>75</v>
      </c>
      <c r="E417" s="25" t="s">
        <v>846</v>
      </c>
      <c r="F417" s="26">
        <v>8150000145</v>
      </c>
      <c r="G417" s="27">
        <v>42314</v>
      </c>
      <c r="H417" s="28" t="s">
        <v>890</v>
      </c>
      <c r="I417" s="29" t="s">
        <v>891</v>
      </c>
      <c r="J417" s="30" t="s">
        <v>892</v>
      </c>
      <c r="K417" s="31">
        <v>128520</v>
      </c>
    </row>
    <row r="418" spans="1:11" s="32" customFormat="1" ht="28.8" x14ac:dyDescent="0.25">
      <c r="A418" s="22" t="s">
        <v>987</v>
      </c>
      <c r="B418" s="22" t="s">
        <v>11</v>
      </c>
      <c r="C418" s="23" t="s">
        <v>75</v>
      </c>
      <c r="D418" s="24" t="s">
        <v>75</v>
      </c>
      <c r="E418" s="25" t="s">
        <v>846</v>
      </c>
      <c r="F418" s="26">
        <v>8150000165</v>
      </c>
      <c r="G418" s="27">
        <v>42326</v>
      </c>
      <c r="H418" s="28" t="s">
        <v>893</v>
      </c>
      <c r="I418" s="29" t="s">
        <v>894</v>
      </c>
      <c r="J418" s="30" t="s">
        <v>895</v>
      </c>
      <c r="K418" s="31">
        <v>121638</v>
      </c>
    </row>
    <row r="419" spans="1:11" s="32" customFormat="1" ht="28.8" x14ac:dyDescent="0.25">
      <c r="A419" s="22" t="s">
        <v>987</v>
      </c>
      <c r="B419" s="22" t="s">
        <v>11</v>
      </c>
      <c r="C419" s="23" t="s">
        <v>75</v>
      </c>
      <c r="D419" s="24" t="s">
        <v>75</v>
      </c>
      <c r="E419" s="25" t="s">
        <v>846</v>
      </c>
      <c r="F419" s="26">
        <v>8150000150</v>
      </c>
      <c r="G419" s="27">
        <v>42314</v>
      </c>
      <c r="H419" s="28" t="s">
        <v>896</v>
      </c>
      <c r="I419" s="29" t="s">
        <v>897</v>
      </c>
      <c r="J419" s="30" t="s">
        <v>898</v>
      </c>
      <c r="K419" s="31">
        <v>177310</v>
      </c>
    </row>
    <row r="420" spans="1:11" s="32" customFormat="1" ht="28.8" x14ac:dyDescent="0.25">
      <c r="A420" s="22" t="s">
        <v>987</v>
      </c>
      <c r="B420" s="22" t="s">
        <v>11</v>
      </c>
      <c r="C420" s="23" t="s">
        <v>75</v>
      </c>
      <c r="D420" s="24" t="s">
        <v>75</v>
      </c>
      <c r="E420" s="25" t="s">
        <v>842</v>
      </c>
      <c r="F420" s="26">
        <v>8150000083</v>
      </c>
      <c r="G420" s="27">
        <v>42327</v>
      </c>
      <c r="H420" s="28" t="s">
        <v>899</v>
      </c>
      <c r="I420" s="29" t="s">
        <v>900</v>
      </c>
      <c r="J420" s="30" t="s">
        <v>901</v>
      </c>
      <c r="K420" s="31">
        <v>105900</v>
      </c>
    </row>
    <row r="421" spans="1:11" s="32" customFormat="1" ht="28.8" x14ac:dyDescent="0.25">
      <c r="A421" s="22" t="s">
        <v>987</v>
      </c>
      <c r="B421" s="22" t="s">
        <v>11</v>
      </c>
      <c r="C421" s="23" t="s">
        <v>75</v>
      </c>
      <c r="D421" s="24" t="s">
        <v>75</v>
      </c>
      <c r="E421" s="25" t="s">
        <v>842</v>
      </c>
      <c r="F421" s="26">
        <v>8150000076</v>
      </c>
      <c r="G421" s="27">
        <v>42326</v>
      </c>
      <c r="H421" s="28" t="s">
        <v>902</v>
      </c>
      <c r="I421" s="29" t="s">
        <v>903</v>
      </c>
      <c r="J421" s="30" t="s">
        <v>904</v>
      </c>
      <c r="K421" s="31">
        <v>387919</v>
      </c>
    </row>
    <row r="422" spans="1:11" s="32" customFormat="1" ht="28.8" x14ac:dyDescent="0.25">
      <c r="A422" s="22" t="s">
        <v>987</v>
      </c>
      <c r="B422" s="22" t="s">
        <v>11</v>
      </c>
      <c r="C422" s="23" t="s">
        <v>75</v>
      </c>
      <c r="D422" s="24" t="s">
        <v>75</v>
      </c>
      <c r="E422" s="25" t="s">
        <v>842</v>
      </c>
      <c r="F422" s="26">
        <v>8150000077</v>
      </c>
      <c r="G422" s="27">
        <v>42326</v>
      </c>
      <c r="H422" s="28" t="s">
        <v>905</v>
      </c>
      <c r="I422" s="29" t="s">
        <v>903</v>
      </c>
      <c r="J422" s="30" t="s">
        <v>904</v>
      </c>
      <c r="K422" s="31">
        <v>177554</v>
      </c>
    </row>
    <row r="423" spans="1:11" s="32" customFormat="1" ht="28.8" x14ac:dyDescent="0.25">
      <c r="A423" s="22" t="s">
        <v>987</v>
      </c>
      <c r="B423" s="22" t="s">
        <v>11</v>
      </c>
      <c r="C423" s="23" t="s">
        <v>75</v>
      </c>
      <c r="D423" s="24" t="s">
        <v>75</v>
      </c>
      <c r="E423" s="25" t="s">
        <v>842</v>
      </c>
      <c r="F423" s="26">
        <v>8150000079</v>
      </c>
      <c r="G423" s="27">
        <v>42326</v>
      </c>
      <c r="H423" s="28" t="s">
        <v>906</v>
      </c>
      <c r="I423" s="29" t="s">
        <v>907</v>
      </c>
      <c r="J423" s="30" t="s">
        <v>908</v>
      </c>
      <c r="K423" s="31">
        <v>321851</v>
      </c>
    </row>
    <row r="424" spans="1:11" s="32" customFormat="1" ht="28.8" x14ac:dyDescent="0.25">
      <c r="A424" s="22" t="s">
        <v>987</v>
      </c>
      <c r="B424" s="22" t="s">
        <v>11</v>
      </c>
      <c r="C424" s="23" t="s">
        <v>75</v>
      </c>
      <c r="D424" s="24" t="s">
        <v>75</v>
      </c>
      <c r="E424" s="25" t="s">
        <v>842</v>
      </c>
      <c r="F424" s="26">
        <v>8150000080</v>
      </c>
      <c r="G424" s="27">
        <v>42326</v>
      </c>
      <c r="H424" s="28" t="s">
        <v>909</v>
      </c>
      <c r="I424" s="29" t="s">
        <v>910</v>
      </c>
      <c r="J424" s="30" t="s">
        <v>911</v>
      </c>
      <c r="K424" s="31">
        <v>764878</v>
      </c>
    </row>
    <row r="425" spans="1:11" s="32" customFormat="1" ht="28.8" x14ac:dyDescent="0.25">
      <c r="A425" s="22" t="s">
        <v>987</v>
      </c>
      <c r="B425" s="22" t="s">
        <v>11</v>
      </c>
      <c r="C425" s="23" t="s">
        <v>75</v>
      </c>
      <c r="D425" s="24" t="s">
        <v>75</v>
      </c>
      <c r="E425" s="25" t="s">
        <v>846</v>
      </c>
      <c r="F425" s="26">
        <v>8150000151</v>
      </c>
      <c r="G425" s="27">
        <v>42314</v>
      </c>
      <c r="H425" s="28" t="s">
        <v>912</v>
      </c>
      <c r="I425" s="29" t="s">
        <v>913</v>
      </c>
      <c r="J425" s="30" t="s">
        <v>914</v>
      </c>
      <c r="K425" s="31">
        <v>206078</v>
      </c>
    </row>
    <row r="426" spans="1:11" s="32" customFormat="1" ht="28.8" x14ac:dyDescent="0.25">
      <c r="A426" s="22" t="s">
        <v>987</v>
      </c>
      <c r="B426" s="22" t="s">
        <v>11</v>
      </c>
      <c r="C426" s="23" t="s">
        <v>75</v>
      </c>
      <c r="D426" s="24" t="s">
        <v>75</v>
      </c>
      <c r="E426" s="25" t="s">
        <v>842</v>
      </c>
      <c r="F426" s="26">
        <v>8150000175</v>
      </c>
      <c r="G426" s="27">
        <v>42338</v>
      </c>
      <c r="H426" s="28" t="s">
        <v>915</v>
      </c>
      <c r="I426" s="29" t="s">
        <v>913</v>
      </c>
      <c r="J426" s="30" t="s">
        <v>914</v>
      </c>
      <c r="K426" s="31">
        <v>1428600</v>
      </c>
    </row>
    <row r="427" spans="1:11" s="32" customFormat="1" ht="28.8" x14ac:dyDescent="0.25">
      <c r="A427" s="22" t="s">
        <v>987</v>
      </c>
      <c r="B427" s="22" t="s">
        <v>11</v>
      </c>
      <c r="C427" s="23" t="s">
        <v>75</v>
      </c>
      <c r="D427" s="24" t="s">
        <v>75</v>
      </c>
      <c r="E427" s="25" t="s">
        <v>846</v>
      </c>
      <c r="F427" s="26">
        <v>8150000149</v>
      </c>
      <c r="G427" s="27">
        <v>42326</v>
      </c>
      <c r="H427" s="28" t="s">
        <v>916</v>
      </c>
      <c r="I427" s="29" t="s">
        <v>917</v>
      </c>
      <c r="J427" s="30" t="s">
        <v>918</v>
      </c>
      <c r="K427" s="31">
        <v>850000</v>
      </c>
    </row>
    <row r="428" spans="1:11" s="32" customFormat="1" ht="28.8" x14ac:dyDescent="0.25">
      <c r="A428" s="22" t="s">
        <v>987</v>
      </c>
      <c r="B428" s="22" t="s">
        <v>11</v>
      </c>
      <c r="C428" s="23" t="s">
        <v>75</v>
      </c>
      <c r="D428" s="24" t="s">
        <v>75</v>
      </c>
      <c r="E428" s="25" t="s">
        <v>846</v>
      </c>
      <c r="F428" s="26">
        <v>8150000170</v>
      </c>
      <c r="G428" s="27">
        <v>42332</v>
      </c>
      <c r="H428" s="28" t="s">
        <v>919</v>
      </c>
      <c r="I428" s="29" t="s">
        <v>920</v>
      </c>
      <c r="J428" s="30" t="s">
        <v>921</v>
      </c>
      <c r="K428" s="31">
        <v>608432</v>
      </c>
    </row>
    <row r="429" spans="1:11" s="32" customFormat="1" ht="28.8" x14ac:dyDescent="0.25">
      <c r="A429" s="22" t="s">
        <v>987</v>
      </c>
      <c r="B429" s="22" t="s">
        <v>11</v>
      </c>
      <c r="C429" s="23" t="s">
        <v>75</v>
      </c>
      <c r="D429" s="24" t="s">
        <v>75</v>
      </c>
      <c r="E429" s="25" t="s">
        <v>846</v>
      </c>
      <c r="F429" s="26">
        <v>8150000172</v>
      </c>
      <c r="G429" s="27">
        <v>42338</v>
      </c>
      <c r="H429" s="28" t="s">
        <v>922</v>
      </c>
      <c r="I429" s="29" t="s">
        <v>920</v>
      </c>
      <c r="J429" s="30" t="s">
        <v>921</v>
      </c>
      <c r="K429" s="31">
        <v>121768</v>
      </c>
    </row>
    <row r="430" spans="1:11" s="32" customFormat="1" ht="28.8" x14ac:dyDescent="0.25">
      <c r="A430" s="22" t="s">
        <v>987</v>
      </c>
      <c r="B430" s="22" t="s">
        <v>31</v>
      </c>
      <c r="C430" s="23" t="s">
        <v>75</v>
      </c>
      <c r="D430" s="24" t="s">
        <v>75</v>
      </c>
      <c r="E430" s="25" t="s">
        <v>104</v>
      </c>
      <c r="F430" s="26" t="s">
        <v>923</v>
      </c>
      <c r="G430" s="27">
        <v>42318</v>
      </c>
      <c r="H430" s="28" t="s">
        <v>924</v>
      </c>
      <c r="I430" s="29" t="s">
        <v>533</v>
      </c>
      <c r="J430" s="30" t="s">
        <v>534</v>
      </c>
      <c r="K430" s="31">
        <v>555180</v>
      </c>
    </row>
    <row r="431" spans="1:11" s="32" customFormat="1" ht="28.8" x14ac:dyDescent="0.25">
      <c r="A431" s="22" t="s">
        <v>987</v>
      </c>
      <c r="B431" s="22" t="s">
        <v>11</v>
      </c>
      <c r="C431" s="23" t="s">
        <v>75</v>
      </c>
      <c r="D431" s="24" t="s">
        <v>75</v>
      </c>
      <c r="E431" s="25" t="s">
        <v>842</v>
      </c>
      <c r="F431" s="26">
        <v>8150000089</v>
      </c>
      <c r="G431" s="27">
        <v>42327</v>
      </c>
      <c r="H431" s="28" t="s">
        <v>925</v>
      </c>
      <c r="I431" s="29" t="s">
        <v>926</v>
      </c>
      <c r="J431" s="30" t="s">
        <v>927</v>
      </c>
      <c r="K431" s="31">
        <v>64499</v>
      </c>
    </row>
    <row r="432" spans="1:11" s="32" customFormat="1" ht="28.8" x14ac:dyDescent="0.25">
      <c r="A432" s="22" t="s">
        <v>987</v>
      </c>
      <c r="B432" s="22" t="s">
        <v>11</v>
      </c>
      <c r="C432" s="23" t="s">
        <v>75</v>
      </c>
      <c r="D432" s="24" t="s">
        <v>75</v>
      </c>
      <c r="E432" s="25" t="s">
        <v>842</v>
      </c>
      <c r="F432" s="26">
        <v>8150000072</v>
      </c>
      <c r="G432" s="27">
        <v>42314</v>
      </c>
      <c r="H432" s="28" t="s">
        <v>928</v>
      </c>
      <c r="I432" s="29" t="s">
        <v>929</v>
      </c>
      <c r="J432" s="30" t="s">
        <v>930</v>
      </c>
      <c r="K432" s="31">
        <v>245722</v>
      </c>
    </row>
    <row r="433" spans="1:11" s="32" customFormat="1" ht="28.8" x14ac:dyDescent="0.25">
      <c r="A433" s="22" t="s">
        <v>987</v>
      </c>
      <c r="B433" s="22" t="s">
        <v>11</v>
      </c>
      <c r="C433" s="23" t="s">
        <v>75</v>
      </c>
      <c r="D433" s="24" t="s">
        <v>75</v>
      </c>
      <c r="E433" s="25" t="s">
        <v>842</v>
      </c>
      <c r="F433" s="26">
        <v>8150000078</v>
      </c>
      <c r="G433" s="27">
        <v>42326</v>
      </c>
      <c r="H433" s="28" t="s">
        <v>931</v>
      </c>
      <c r="I433" s="29" t="s">
        <v>932</v>
      </c>
      <c r="J433" s="30" t="s">
        <v>933</v>
      </c>
      <c r="K433" s="31">
        <v>75075</v>
      </c>
    </row>
    <row r="434" spans="1:11" s="32" customFormat="1" ht="28.8" x14ac:dyDescent="0.25">
      <c r="A434" s="22" t="s">
        <v>987</v>
      </c>
      <c r="B434" s="22" t="s">
        <v>39</v>
      </c>
      <c r="C434" s="23" t="s">
        <v>934</v>
      </c>
      <c r="D434" s="24">
        <v>42320</v>
      </c>
      <c r="E434" s="25" t="s">
        <v>434</v>
      </c>
      <c r="F434" s="26" t="s">
        <v>935</v>
      </c>
      <c r="G434" s="27">
        <v>42338</v>
      </c>
      <c r="H434" s="28" t="s">
        <v>936</v>
      </c>
      <c r="I434" s="29" t="s">
        <v>937</v>
      </c>
      <c r="J434" s="30" t="s">
        <v>938</v>
      </c>
      <c r="K434" s="31">
        <v>2322775</v>
      </c>
    </row>
    <row r="435" spans="1:11" s="32" customFormat="1" ht="28.8" x14ac:dyDescent="0.25">
      <c r="A435" s="22" t="s">
        <v>987</v>
      </c>
      <c r="B435" s="22" t="s">
        <v>11</v>
      </c>
      <c r="C435" s="23" t="s">
        <v>75</v>
      </c>
      <c r="D435" s="24" t="s">
        <v>75</v>
      </c>
      <c r="E435" s="25" t="s">
        <v>842</v>
      </c>
      <c r="F435" s="26">
        <v>8150000082</v>
      </c>
      <c r="G435" s="27">
        <v>42320</v>
      </c>
      <c r="H435" s="28" t="s">
        <v>939</v>
      </c>
      <c r="I435" s="29" t="s">
        <v>940</v>
      </c>
      <c r="J435" s="30" t="s">
        <v>941</v>
      </c>
      <c r="K435" s="31">
        <v>34390</v>
      </c>
    </row>
    <row r="436" spans="1:11" s="32" customFormat="1" ht="28.8" x14ac:dyDescent="0.25">
      <c r="A436" s="22" t="s">
        <v>987</v>
      </c>
      <c r="B436" s="22" t="s">
        <v>11</v>
      </c>
      <c r="C436" s="23" t="s">
        <v>75</v>
      </c>
      <c r="D436" s="24" t="s">
        <v>75</v>
      </c>
      <c r="E436" s="25" t="s">
        <v>846</v>
      </c>
      <c r="F436" s="26">
        <v>8150000174</v>
      </c>
      <c r="G436" s="27">
        <v>42338</v>
      </c>
      <c r="H436" s="28" t="s">
        <v>942</v>
      </c>
      <c r="I436" s="29" t="s">
        <v>943</v>
      </c>
      <c r="J436" s="30" t="s">
        <v>944</v>
      </c>
      <c r="K436" s="31">
        <v>75000</v>
      </c>
    </row>
    <row r="437" spans="1:11" s="32" customFormat="1" ht="28.8" x14ac:dyDescent="0.25">
      <c r="A437" s="22" t="s">
        <v>987</v>
      </c>
      <c r="B437" s="22" t="s">
        <v>11</v>
      </c>
      <c r="C437" s="23" t="s">
        <v>75</v>
      </c>
      <c r="D437" s="24" t="s">
        <v>75</v>
      </c>
      <c r="E437" s="25" t="s">
        <v>842</v>
      </c>
      <c r="F437" s="26">
        <v>8150000084</v>
      </c>
      <c r="G437" s="27">
        <v>42326</v>
      </c>
      <c r="H437" s="28" t="s">
        <v>945</v>
      </c>
      <c r="I437" s="29" t="s">
        <v>946</v>
      </c>
      <c r="J437" s="30" t="s">
        <v>947</v>
      </c>
      <c r="K437" s="31">
        <v>333970</v>
      </c>
    </row>
    <row r="438" spans="1:11" s="32" customFormat="1" ht="28.8" x14ac:dyDescent="0.25">
      <c r="A438" s="22" t="s">
        <v>987</v>
      </c>
      <c r="B438" s="22" t="s">
        <v>516</v>
      </c>
      <c r="C438" s="23" t="s">
        <v>75</v>
      </c>
      <c r="D438" s="24" t="s">
        <v>75</v>
      </c>
      <c r="E438" s="25" t="s">
        <v>846</v>
      </c>
      <c r="F438" s="26">
        <v>8150000176</v>
      </c>
      <c r="G438" s="27">
        <v>42338</v>
      </c>
      <c r="H438" s="28" t="s">
        <v>948</v>
      </c>
      <c r="I438" s="29" t="s">
        <v>253</v>
      </c>
      <c r="J438" s="30" t="s">
        <v>254</v>
      </c>
      <c r="K438" s="31">
        <v>124741</v>
      </c>
    </row>
    <row r="439" spans="1:11" s="32" customFormat="1" ht="28.8" x14ac:dyDescent="0.25">
      <c r="A439" s="22" t="s">
        <v>987</v>
      </c>
      <c r="B439" s="22" t="s">
        <v>516</v>
      </c>
      <c r="C439" s="23" t="s">
        <v>75</v>
      </c>
      <c r="D439" s="24" t="s">
        <v>75</v>
      </c>
      <c r="E439" s="25" t="s">
        <v>842</v>
      </c>
      <c r="F439" s="26">
        <v>8150000095</v>
      </c>
      <c r="G439" s="27">
        <v>42338</v>
      </c>
      <c r="H439" s="28" t="s">
        <v>949</v>
      </c>
      <c r="I439" s="29" t="s">
        <v>950</v>
      </c>
      <c r="J439" s="30" t="s">
        <v>951</v>
      </c>
      <c r="K439" s="31">
        <v>2174368</v>
      </c>
    </row>
    <row r="440" spans="1:11" s="32" customFormat="1" ht="28.8" x14ac:dyDescent="0.25">
      <c r="A440" s="22" t="s">
        <v>987</v>
      </c>
      <c r="B440" s="22" t="s">
        <v>516</v>
      </c>
      <c r="C440" s="23" t="s">
        <v>75</v>
      </c>
      <c r="D440" s="24" t="s">
        <v>75</v>
      </c>
      <c r="E440" s="25" t="s">
        <v>846</v>
      </c>
      <c r="F440" s="26">
        <v>8150000173</v>
      </c>
      <c r="G440" s="27">
        <v>42338</v>
      </c>
      <c r="H440" s="28" t="s">
        <v>952</v>
      </c>
      <c r="I440" s="29" t="s">
        <v>953</v>
      </c>
      <c r="J440" s="30" t="s">
        <v>954</v>
      </c>
      <c r="K440" s="31">
        <v>288000</v>
      </c>
    </row>
    <row r="441" spans="1:11" s="32" customFormat="1" ht="43.2" x14ac:dyDescent="0.25">
      <c r="A441" s="22" t="s">
        <v>987</v>
      </c>
      <c r="B441" s="22" t="s">
        <v>39</v>
      </c>
      <c r="C441" s="23" t="s">
        <v>955</v>
      </c>
      <c r="D441" s="24">
        <v>42331</v>
      </c>
      <c r="E441" s="25" t="s">
        <v>842</v>
      </c>
      <c r="F441" s="26">
        <v>8150000094</v>
      </c>
      <c r="G441" s="27">
        <v>42331</v>
      </c>
      <c r="H441" s="28" t="s">
        <v>956</v>
      </c>
      <c r="I441" s="29" t="s">
        <v>91</v>
      </c>
      <c r="J441" s="30" t="s">
        <v>92</v>
      </c>
      <c r="K441" s="31">
        <v>17998092</v>
      </c>
    </row>
    <row r="442" spans="1:11" s="32" customFormat="1" ht="28.8" x14ac:dyDescent="0.25">
      <c r="A442" s="22" t="s">
        <v>987</v>
      </c>
      <c r="B442" s="22" t="s">
        <v>11</v>
      </c>
      <c r="C442" s="23" t="s">
        <v>75</v>
      </c>
      <c r="D442" s="24" t="s">
        <v>75</v>
      </c>
      <c r="E442" s="25" t="s">
        <v>842</v>
      </c>
      <c r="F442" s="26">
        <v>8150000074</v>
      </c>
      <c r="G442" s="27">
        <v>42327</v>
      </c>
      <c r="H442" s="28" t="s">
        <v>957</v>
      </c>
      <c r="I442" s="29" t="s">
        <v>958</v>
      </c>
      <c r="J442" s="30" t="s">
        <v>959</v>
      </c>
      <c r="K442" s="31">
        <v>891054</v>
      </c>
    </row>
    <row r="443" spans="1:11" s="32" customFormat="1" ht="14.4" x14ac:dyDescent="0.25">
      <c r="A443" s="22" t="s">
        <v>987</v>
      </c>
      <c r="B443" s="22" t="s">
        <v>11</v>
      </c>
      <c r="C443" s="23" t="s">
        <v>75</v>
      </c>
      <c r="D443" s="24" t="s">
        <v>75</v>
      </c>
      <c r="E443" s="25" t="s">
        <v>846</v>
      </c>
      <c r="F443" s="26">
        <v>4742790</v>
      </c>
      <c r="G443" s="27">
        <v>42338</v>
      </c>
      <c r="H443" s="28" t="s">
        <v>960</v>
      </c>
      <c r="I443" s="29" t="s">
        <v>475</v>
      </c>
      <c r="J443" s="30" t="s">
        <v>476</v>
      </c>
      <c r="K443" s="31">
        <v>153420</v>
      </c>
    </row>
    <row r="444" spans="1:11" s="32" customFormat="1" ht="14.4" x14ac:dyDescent="0.25">
      <c r="A444" s="22" t="s">
        <v>987</v>
      </c>
      <c r="B444" s="22" t="s">
        <v>11</v>
      </c>
      <c r="C444" s="23" t="s">
        <v>75</v>
      </c>
      <c r="D444" s="24" t="s">
        <v>75</v>
      </c>
      <c r="E444" s="25" t="s">
        <v>842</v>
      </c>
      <c r="F444" s="26">
        <v>8150000091</v>
      </c>
      <c r="G444" s="27">
        <v>42327</v>
      </c>
      <c r="H444" s="28" t="s">
        <v>961</v>
      </c>
      <c r="I444" s="29" t="s">
        <v>592</v>
      </c>
      <c r="J444" s="30" t="s">
        <v>962</v>
      </c>
      <c r="K444" s="31">
        <v>31990</v>
      </c>
    </row>
    <row r="445" spans="1:11" s="32" customFormat="1" ht="28.8" x14ac:dyDescent="0.25">
      <c r="A445" s="22" t="s">
        <v>987</v>
      </c>
      <c r="B445" s="22" t="s">
        <v>516</v>
      </c>
      <c r="C445" s="23" t="s">
        <v>75</v>
      </c>
      <c r="D445" s="24" t="s">
        <v>75</v>
      </c>
      <c r="E445" s="25" t="s">
        <v>104</v>
      </c>
      <c r="F445" s="26">
        <v>8150000088</v>
      </c>
      <c r="G445" s="27">
        <v>42327</v>
      </c>
      <c r="H445" s="28" t="s">
        <v>964</v>
      </c>
      <c r="I445" s="29" t="s">
        <v>647</v>
      </c>
      <c r="J445" s="30" t="s">
        <v>69</v>
      </c>
      <c r="K445" s="31">
        <v>20000000</v>
      </c>
    </row>
    <row r="446" spans="1:11" s="32" customFormat="1" ht="28.8" x14ac:dyDescent="0.25">
      <c r="A446" s="22" t="s">
        <v>987</v>
      </c>
      <c r="B446" s="22" t="s">
        <v>31</v>
      </c>
      <c r="C446" s="23" t="s">
        <v>75</v>
      </c>
      <c r="D446" s="24" t="s">
        <v>75</v>
      </c>
      <c r="E446" s="25" t="s">
        <v>104</v>
      </c>
      <c r="F446" s="26" t="s">
        <v>965</v>
      </c>
      <c r="G446" s="27" t="s">
        <v>966</v>
      </c>
      <c r="H446" s="28" t="s">
        <v>967</v>
      </c>
      <c r="I446" s="29" t="s">
        <v>519</v>
      </c>
      <c r="J446" s="30" t="s">
        <v>520</v>
      </c>
      <c r="K446" s="31">
        <v>5727100</v>
      </c>
    </row>
    <row r="447" spans="1:11" s="32" customFormat="1" ht="28.8" x14ac:dyDescent="0.25">
      <c r="A447" s="22" t="s">
        <v>987</v>
      </c>
      <c r="B447" s="22" t="s">
        <v>516</v>
      </c>
      <c r="C447" s="23" t="s">
        <v>75</v>
      </c>
      <c r="D447" s="24" t="s">
        <v>75</v>
      </c>
      <c r="E447" s="25" t="s">
        <v>104</v>
      </c>
      <c r="F447" s="26"/>
      <c r="G447" s="27" t="s">
        <v>966</v>
      </c>
      <c r="H447" s="28" t="s">
        <v>968</v>
      </c>
      <c r="I447" s="29" t="s">
        <v>58</v>
      </c>
      <c r="J447" s="30" t="s">
        <v>59</v>
      </c>
      <c r="K447" s="31"/>
    </row>
    <row r="448" spans="1:11" s="32" customFormat="1" ht="28.8" x14ac:dyDescent="0.25">
      <c r="A448" s="22" t="s">
        <v>987</v>
      </c>
      <c r="B448" s="22" t="s">
        <v>516</v>
      </c>
      <c r="C448" s="23" t="s">
        <v>75</v>
      </c>
      <c r="D448" s="24" t="s">
        <v>75</v>
      </c>
      <c r="E448" s="25" t="s">
        <v>104</v>
      </c>
      <c r="F448" s="26">
        <v>133716</v>
      </c>
      <c r="G448" s="27" t="s">
        <v>966</v>
      </c>
      <c r="H448" s="28" t="s">
        <v>969</v>
      </c>
      <c r="I448" s="29" t="s">
        <v>58</v>
      </c>
      <c r="J448" s="30" t="s">
        <v>59</v>
      </c>
      <c r="K448" s="31">
        <v>3233780</v>
      </c>
    </row>
    <row r="449" spans="1:11" s="32" customFormat="1" ht="28.8" x14ac:dyDescent="0.25">
      <c r="A449" s="22" t="s">
        <v>987</v>
      </c>
      <c r="B449" s="22" t="s">
        <v>31</v>
      </c>
      <c r="C449" s="23" t="s">
        <v>75</v>
      </c>
      <c r="D449" s="24" t="s">
        <v>75</v>
      </c>
      <c r="E449" s="25" t="s">
        <v>104</v>
      </c>
      <c r="F449" s="26">
        <v>137531.137537</v>
      </c>
      <c r="G449" s="27" t="s">
        <v>966</v>
      </c>
      <c r="H449" s="28" t="s">
        <v>924</v>
      </c>
      <c r="I449" s="29" t="s">
        <v>533</v>
      </c>
      <c r="J449" s="30" t="s">
        <v>534</v>
      </c>
      <c r="K449" s="31">
        <v>1199199</v>
      </c>
    </row>
    <row r="450" spans="1:11" s="32" customFormat="1" ht="28.8" x14ac:dyDescent="0.25">
      <c r="A450" s="22" t="s">
        <v>987</v>
      </c>
      <c r="B450" s="22" t="s">
        <v>31</v>
      </c>
      <c r="C450" s="23" t="s">
        <v>75</v>
      </c>
      <c r="D450" s="24" t="s">
        <v>75</v>
      </c>
      <c r="E450" s="25" t="s">
        <v>104</v>
      </c>
      <c r="F450" s="26">
        <v>14377</v>
      </c>
      <c r="G450" s="27" t="s">
        <v>966</v>
      </c>
      <c r="H450" s="28" t="s">
        <v>970</v>
      </c>
      <c r="I450" s="29" t="s">
        <v>971</v>
      </c>
      <c r="J450" s="30" t="s">
        <v>972</v>
      </c>
      <c r="K450" s="31">
        <v>551402</v>
      </c>
    </row>
    <row r="451" spans="1:11" s="32" customFormat="1" ht="43.2" x14ac:dyDescent="0.25">
      <c r="A451" s="22" t="s">
        <v>987</v>
      </c>
      <c r="B451" s="22" t="s">
        <v>39</v>
      </c>
      <c r="C451" s="23" t="s">
        <v>973</v>
      </c>
      <c r="D451" s="24">
        <v>42319</v>
      </c>
      <c r="E451" s="25" t="s">
        <v>434</v>
      </c>
      <c r="F451" s="26">
        <v>28</v>
      </c>
      <c r="G451" s="27">
        <v>42319</v>
      </c>
      <c r="H451" s="28" t="s">
        <v>974</v>
      </c>
      <c r="I451" s="29" t="s">
        <v>975</v>
      </c>
      <c r="J451" s="30" t="s">
        <v>976</v>
      </c>
      <c r="K451" s="31">
        <v>2980950</v>
      </c>
    </row>
    <row r="452" spans="1:11" s="32" customFormat="1" ht="28.8" x14ac:dyDescent="0.25">
      <c r="A452" s="22" t="s">
        <v>987</v>
      </c>
      <c r="B452" s="22" t="s">
        <v>39</v>
      </c>
      <c r="C452" s="23" t="s">
        <v>977</v>
      </c>
      <c r="D452" s="24">
        <v>42318</v>
      </c>
      <c r="E452" s="25" t="s">
        <v>434</v>
      </c>
      <c r="F452" s="26">
        <v>27</v>
      </c>
      <c r="G452" s="27">
        <v>42319</v>
      </c>
      <c r="H452" s="28" t="s">
        <v>978</v>
      </c>
      <c r="I452" s="29" t="s">
        <v>975</v>
      </c>
      <c r="J452" s="30" t="s">
        <v>976</v>
      </c>
      <c r="K452" s="31">
        <v>4980150</v>
      </c>
    </row>
    <row r="453" spans="1:11" s="32" customFormat="1" ht="43.2" x14ac:dyDescent="0.25">
      <c r="A453" s="22" t="s">
        <v>987</v>
      </c>
      <c r="B453" s="22" t="s">
        <v>963</v>
      </c>
      <c r="C453" s="23" t="s">
        <v>979</v>
      </c>
      <c r="D453" s="24">
        <v>42317</v>
      </c>
      <c r="E453" s="25" t="s">
        <v>434</v>
      </c>
      <c r="F453" s="26">
        <v>966</v>
      </c>
      <c r="G453" s="27">
        <v>42317</v>
      </c>
      <c r="H453" s="28" t="s">
        <v>980</v>
      </c>
      <c r="I453" s="29" t="s">
        <v>981</v>
      </c>
      <c r="J453" s="30" t="s">
        <v>982</v>
      </c>
      <c r="K453" s="31">
        <v>255322</v>
      </c>
    </row>
    <row r="454" spans="1:11" s="32" customFormat="1" ht="43.2" x14ac:dyDescent="0.25">
      <c r="A454" s="22" t="s">
        <v>987</v>
      </c>
      <c r="B454" s="22" t="s">
        <v>963</v>
      </c>
      <c r="C454" s="23" t="s">
        <v>983</v>
      </c>
      <c r="D454" s="24">
        <v>42317</v>
      </c>
      <c r="E454" s="25" t="s">
        <v>434</v>
      </c>
      <c r="F454" s="26">
        <v>967</v>
      </c>
      <c r="G454" s="27">
        <v>42317</v>
      </c>
      <c r="H454" s="28" t="s">
        <v>984</v>
      </c>
      <c r="I454" s="29" t="s">
        <v>985</v>
      </c>
      <c r="J454" s="30" t="s">
        <v>986</v>
      </c>
      <c r="K454" s="31">
        <v>301753</v>
      </c>
    </row>
    <row r="455" spans="1:11" s="32" customFormat="1" ht="28.8" x14ac:dyDescent="0.25">
      <c r="A455" s="22" t="s">
        <v>1185</v>
      </c>
      <c r="B455" s="22" t="s">
        <v>11</v>
      </c>
      <c r="C455" s="23" t="s">
        <v>75</v>
      </c>
      <c r="D455" s="24" t="s">
        <v>75</v>
      </c>
      <c r="E455" s="25" t="s">
        <v>100</v>
      </c>
      <c r="F455" s="26">
        <v>9150000302</v>
      </c>
      <c r="G455" s="27">
        <v>42314</v>
      </c>
      <c r="H455" s="28" t="s">
        <v>988</v>
      </c>
      <c r="I455" s="29" t="s">
        <v>989</v>
      </c>
      <c r="J455" s="30" t="s">
        <v>990</v>
      </c>
      <c r="K455" s="31">
        <v>1071000</v>
      </c>
    </row>
    <row r="456" spans="1:11" s="32" customFormat="1" ht="28.8" x14ac:dyDescent="0.25">
      <c r="A456" s="22" t="s">
        <v>1185</v>
      </c>
      <c r="B456" s="22" t="s">
        <v>24</v>
      </c>
      <c r="C456" s="23" t="s">
        <v>991</v>
      </c>
      <c r="D456" s="24">
        <v>42311</v>
      </c>
      <c r="E456" s="25" t="s">
        <v>100</v>
      </c>
      <c r="F456" s="26">
        <v>9150000303</v>
      </c>
      <c r="G456" s="27">
        <v>42314</v>
      </c>
      <c r="H456" s="28" t="s">
        <v>992</v>
      </c>
      <c r="I456" s="29" t="s">
        <v>993</v>
      </c>
      <c r="J456" s="30" t="s">
        <v>994</v>
      </c>
      <c r="K456" s="31">
        <v>169319</v>
      </c>
    </row>
    <row r="457" spans="1:11" s="32" customFormat="1" ht="28.8" x14ac:dyDescent="0.25">
      <c r="A457" s="22" t="s">
        <v>1185</v>
      </c>
      <c r="B457" s="22" t="s">
        <v>24</v>
      </c>
      <c r="C457" s="23" t="s">
        <v>995</v>
      </c>
      <c r="D457" s="24">
        <v>42310</v>
      </c>
      <c r="E457" s="25" t="s">
        <v>100</v>
      </c>
      <c r="F457" s="26">
        <v>9150000304</v>
      </c>
      <c r="G457" s="27">
        <v>42314</v>
      </c>
      <c r="H457" s="28" t="s">
        <v>996</v>
      </c>
      <c r="I457" s="29" t="s">
        <v>997</v>
      </c>
      <c r="J457" s="30" t="s">
        <v>998</v>
      </c>
      <c r="K457" s="31">
        <v>202062</v>
      </c>
    </row>
    <row r="458" spans="1:11" s="32" customFormat="1" ht="28.8" x14ac:dyDescent="0.25">
      <c r="A458" s="22" t="s">
        <v>1185</v>
      </c>
      <c r="B458" s="22" t="s">
        <v>11</v>
      </c>
      <c r="C458" s="23" t="s">
        <v>75</v>
      </c>
      <c r="D458" s="24" t="s">
        <v>75</v>
      </c>
      <c r="E458" s="25" t="s">
        <v>100</v>
      </c>
      <c r="F458" s="26">
        <v>9150000305</v>
      </c>
      <c r="G458" s="27">
        <v>42314</v>
      </c>
      <c r="H458" s="28" t="s">
        <v>999</v>
      </c>
      <c r="I458" s="29" t="s">
        <v>1000</v>
      </c>
      <c r="J458" s="30" t="s">
        <v>1001</v>
      </c>
      <c r="K458" s="31">
        <v>200000</v>
      </c>
    </row>
    <row r="459" spans="1:11" s="32" customFormat="1" ht="28.8" x14ac:dyDescent="0.25">
      <c r="A459" s="22" t="s">
        <v>1185</v>
      </c>
      <c r="B459" s="22" t="s">
        <v>674</v>
      </c>
      <c r="C459" s="23" t="s">
        <v>376</v>
      </c>
      <c r="D459" s="24">
        <v>40625</v>
      </c>
      <c r="E459" s="25" t="s">
        <v>100</v>
      </c>
      <c r="F459" s="26">
        <v>9150000307</v>
      </c>
      <c r="G459" s="27">
        <v>42314</v>
      </c>
      <c r="H459" s="28" t="s">
        <v>1002</v>
      </c>
      <c r="I459" s="29" t="s">
        <v>1003</v>
      </c>
      <c r="J459" s="30" t="s">
        <v>1004</v>
      </c>
      <c r="K459" s="31">
        <v>139800</v>
      </c>
    </row>
    <row r="460" spans="1:11" s="32" customFormat="1" ht="28.8" x14ac:dyDescent="0.25">
      <c r="A460" s="22" t="s">
        <v>1185</v>
      </c>
      <c r="B460" s="22" t="s">
        <v>11</v>
      </c>
      <c r="C460" s="23" t="s">
        <v>75</v>
      </c>
      <c r="D460" s="24" t="s">
        <v>75</v>
      </c>
      <c r="E460" s="25" t="s">
        <v>100</v>
      </c>
      <c r="F460" s="26">
        <v>9150000308</v>
      </c>
      <c r="G460" s="27">
        <v>42314</v>
      </c>
      <c r="H460" s="28" t="s">
        <v>1005</v>
      </c>
      <c r="I460" s="29" t="s">
        <v>1000</v>
      </c>
      <c r="J460" s="30" t="s">
        <v>1001</v>
      </c>
      <c r="K460" s="31">
        <v>450000</v>
      </c>
    </row>
    <row r="461" spans="1:11" s="32" customFormat="1" ht="28.8" x14ac:dyDescent="0.25">
      <c r="A461" s="22" t="s">
        <v>1185</v>
      </c>
      <c r="B461" s="22" t="s">
        <v>24</v>
      </c>
      <c r="C461" s="23" t="s">
        <v>1006</v>
      </c>
      <c r="D461" s="24">
        <v>42312</v>
      </c>
      <c r="E461" s="25" t="s">
        <v>100</v>
      </c>
      <c r="F461" s="26">
        <v>9150000309</v>
      </c>
      <c r="G461" s="27">
        <v>42318</v>
      </c>
      <c r="H461" s="28" t="s">
        <v>1007</v>
      </c>
      <c r="I461" s="29" t="s">
        <v>1008</v>
      </c>
      <c r="J461" s="30" t="s">
        <v>1009</v>
      </c>
      <c r="K461" s="31">
        <v>7311360</v>
      </c>
    </row>
    <row r="462" spans="1:11" s="32" customFormat="1" ht="28.8" x14ac:dyDescent="0.25">
      <c r="A462" s="22" t="s">
        <v>1185</v>
      </c>
      <c r="B462" s="22" t="s">
        <v>335</v>
      </c>
      <c r="C462" s="23" t="s">
        <v>75</v>
      </c>
      <c r="D462" s="24" t="s">
        <v>75</v>
      </c>
      <c r="E462" s="25" t="s">
        <v>100</v>
      </c>
      <c r="F462" s="26">
        <v>9150000310</v>
      </c>
      <c r="G462" s="27">
        <v>42318</v>
      </c>
      <c r="H462" s="28" t="s">
        <v>1010</v>
      </c>
      <c r="I462" s="29" t="s">
        <v>1011</v>
      </c>
      <c r="J462" s="30" t="s">
        <v>1012</v>
      </c>
      <c r="K462" s="31">
        <v>138000</v>
      </c>
    </row>
    <row r="463" spans="1:11" s="32" customFormat="1" ht="28.8" x14ac:dyDescent="0.25">
      <c r="A463" s="22" t="s">
        <v>1185</v>
      </c>
      <c r="B463" s="22" t="s">
        <v>24</v>
      </c>
      <c r="C463" s="23" t="s">
        <v>1013</v>
      </c>
      <c r="D463" s="24">
        <v>42313</v>
      </c>
      <c r="E463" s="25" t="s">
        <v>100</v>
      </c>
      <c r="F463" s="26">
        <v>9150000311</v>
      </c>
      <c r="G463" s="27">
        <v>42318</v>
      </c>
      <c r="H463" s="28" t="s">
        <v>1014</v>
      </c>
      <c r="I463" s="29" t="s">
        <v>1015</v>
      </c>
      <c r="J463" s="30" t="s">
        <v>1016</v>
      </c>
      <c r="K463" s="31">
        <v>497296</v>
      </c>
    </row>
    <row r="464" spans="1:11" s="32" customFormat="1" ht="28.8" x14ac:dyDescent="0.25">
      <c r="A464" s="22" t="s">
        <v>1185</v>
      </c>
      <c r="B464" s="22" t="s">
        <v>11</v>
      </c>
      <c r="C464" s="23" t="s">
        <v>75</v>
      </c>
      <c r="D464" s="24" t="s">
        <v>75</v>
      </c>
      <c r="E464" s="25" t="s">
        <v>100</v>
      </c>
      <c r="F464" s="26">
        <v>9150000312</v>
      </c>
      <c r="G464" s="27">
        <v>42318</v>
      </c>
      <c r="H464" s="28" t="s">
        <v>1017</v>
      </c>
      <c r="I464" s="29" t="s">
        <v>1018</v>
      </c>
      <c r="J464" s="30" t="s">
        <v>1019</v>
      </c>
      <c r="K464" s="31">
        <v>76592</v>
      </c>
    </row>
    <row r="465" spans="1:11" s="32" customFormat="1" ht="43.2" x14ac:dyDescent="0.25">
      <c r="A465" s="22" t="s">
        <v>1185</v>
      </c>
      <c r="B465" s="22" t="s">
        <v>11</v>
      </c>
      <c r="C465" s="23" t="s">
        <v>75</v>
      </c>
      <c r="D465" s="24" t="s">
        <v>75</v>
      </c>
      <c r="E465" s="25" t="s">
        <v>100</v>
      </c>
      <c r="F465" s="26">
        <v>9150000313</v>
      </c>
      <c r="G465" s="27">
        <v>42319</v>
      </c>
      <c r="H465" s="28" t="s">
        <v>1020</v>
      </c>
      <c r="I465" s="29" t="s">
        <v>1021</v>
      </c>
      <c r="J465" s="30" t="s">
        <v>1022</v>
      </c>
      <c r="K465" s="31">
        <v>371000</v>
      </c>
    </row>
    <row r="466" spans="1:11" s="32" customFormat="1" ht="28.8" x14ac:dyDescent="0.25">
      <c r="A466" s="22" t="s">
        <v>1185</v>
      </c>
      <c r="B466" s="22" t="s">
        <v>11</v>
      </c>
      <c r="C466" s="23" t="s">
        <v>75</v>
      </c>
      <c r="D466" s="24" t="s">
        <v>75</v>
      </c>
      <c r="E466" s="25" t="s">
        <v>100</v>
      </c>
      <c r="F466" s="26">
        <v>9150000314</v>
      </c>
      <c r="G466" s="27">
        <v>42319</v>
      </c>
      <c r="H466" s="28" t="s">
        <v>1023</v>
      </c>
      <c r="I466" s="29" t="s">
        <v>1024</v>
      </c>
      <c r="J466" s="30" t="s">
        <v>1025</v>
      </c>
      <c r="K466" s="31">
        <v>395280</v>
      </c>
    </row>
    <row r="467" spans="1:11" s="32" customFormat="1" ht="28.8" x14ac:dyDescent="0.25">
      <c r="A467" s="22" t="s">
        <v>1185</v>
      </c>
      <c r="B467" s="22" t="s">
        <v>335</v>
      </c>
      <c r="C467" s="23" t="s">
        <v>75</v>
      </c>
      <c r="D467" s="24" t="s">
        <v>75</v>
      </c>
      <c r="E467" s="25" t="s">
        <v>100</v>
      </c>
      <c r="F467" s="26">
        <v>9150000315</v>
      </c>
      <c r="G467" s="27">
        <v>42319</v>
      </c>
      <c r="H467" s="28" t="s">
        <v>1026</v>
      </c>
      <c r="I467" s="29" t="s">
        <v>1027</v>
      </c>
      <c r="J467" s="30" t="s">
        <v>72</v>
      </c>
      <c r="K467" s="31">
        <v>236933</v>
      </c>
    </row>
    <row r="468" spans="1:11" s="32" customFormat="1" ht="28.8" x14ac:dyDescent="0.25">
      <c r="A468" s="22" t="s">
        <v>1185</v>
      </c>
      <c r="B468" s="22" t="s">
        <v>335</v>
      </c>
      <c r="C468" s="23" t="s">
        <v>75</v>
      </c>
      <c r="D468" s="24" t="s">
        <v>75</v>
      </c>
      <c r="E468" s="25" t="s">
        <v>100</v>
      </c>
      <c r="F468" s="26">
        <v>9150000316</v>
      </c>
      <c r="G468" s="27">
        <v>42319</v>
      </c>
      <c r="H468" s="28" t="s">
        <v>1026</v>
      </c>
      <c r="I468" s="29" t="s">
        <v>1027</v>
      </c>
      <c r="J468" s="30" t="s">
        <v>72</v>
      </c>
      <c r="K468" s="31">
        <v>262740</v>
      </c>
    </row>
    <row r="469" spans="1:11" s="32" customFormat="1" ht="28.8" x14ac:dyDescent="0.25">
      <c r="A469" s="22" t="s">
        <v>1185</v>
      </c>
      <c r="B469" s="22" t="s">
        <v>335</v>
      </c>
      <c r="C469" s="23" t="s">
        <v>75</v>
      </c>
      <c r="D469" s="24" t="s">
        <v>75</v>
      </c>
      <c r="E469" s="25" t="s">
        <v>100</v>
      </c>
      <c r="F469" s="26">
        <v>9150000317</v>
      </c>
      <c r="G469" s="27">
        <v>42319</v>
      </c>
      <c r="H469" s="28" t="s">
        <v>1026</v>
      </c>
      <c r="I469" s="29" t="s">
        <v>1027</v>
      </c>
      <c r="J469" s="30" t="s">
        <v>72</v>
      </c>
      <c r="K469" s="31">
        <v>258788</v>
      </c>
    </row>
    <row r="470" spans="1:11" s="32" customFormat="1" ht="28.8" x14ac:dyDescent="0.25">
      <c r="A470" s="22" t="s">
        <v>1185</v>
      </c>
      <c r="B470" s="22" t="s">
        <v>335</v>
      </c>
      <c r="C470" s="23" t="s">
        <v>75</v>
      </c>
      <c r="D470" s="24" t="s">
        <v>75</v>
      </c>
      <c r="E470" s="25" t="s">
        <v>100</v>
      </c>
      <c r="F470" s="26">
        <v>9150000318</v>
      </c>
      <c r="G470" s="27">
        <v>42319</v>
      </c>
      <c r="H470" s="28" t="s">
        <v>1028</v>
      </c>
      <c r="I470" s="29" t="s">
        <v>1027</v>
      </c>
      <c r="J470" s="30" t="s">
        <v>72</v>
      </c>
      <c r="K470" s="31">
        <v>89783</v>
      </c>
    </row>
    <row r="471" spans="1:11" s="32" customFormat="1" ht="28.8" x14ac:dyDescent="0.25">
      <c r="A471" s="22" t="s">
        <v>1185</v>
      </c>
      <c r="B471" s="22" t="s">
        <v>335</v>
      </c>
      <c r="C471" s="23" t="s">
        <v>75</v>
      </c>
      <c r="D471" s="24" t="s">
        <v>75</v>
      </c>
      <c r="E471" s="25" t="s">
        <v>100</v>
      </c>
      <c r="F471" s="26">
        <v>9150000319</v>
      </c>
      <c r="G471" s="27">
        <v>42319</v>
      </c>
      <c r="H471" s="28" t="s">
        <v>1026</v>
      </c>
      <c r="I471" s="29" t="s">
        <v>1027</v>
      </c>
      <c r="J471" s="30" t="s">
        <v>72</v>
      </c>
      <c r="K471" s="31">
        <v>113911</v>
      </c>
    </row>
    <row r="472" spans="1:11" s="32" customFormat="1" ht="28.8" x14ac:dyDescent="0.25">
      <c r="A472" s="22" t="s">
        <v>1185</v>
      </c>
      <c r="B472" s="22" t="s">
        <v>335</v>
      </c>
      <c r="C472" s="23" t="s">
        <v>75</v>
      </c>
      <c r="D472" s="24" t="s">
        <v>75</v>
      </c>
      <c r="E472" s="25" t="s">
        <v>100</v>
      </c>
      <c r="F472" s="26">
        <v>9150000320</v>
      </c>
      <c r="G472" s="27">
        <v>42319</v>
      </c>
      <c r="H472" s="28" t="s">
        <v>1026</v>
      </c>
      <c r="I472" s="29" t="s">
        <v>1027</v>
      </c>
      <c r="J472" s="30" t="s">
        <v>72</v>
      </c>
      <c r="K472" s="31">
        <v>163748</v>
      </c>
    </row>
    <row r="473" spans="1:11" s="32" customFormat="1" ht="28.8" x14ac:dyDescent="0.25">
      <c r="A473" s="22" t="s">
        <v>1185</v>
      </c>
      <c r="B473" s="22" t="s">
        <v>335</v>
      </c>
      <c r="C473" s="23" t="s">
        <v>75</v>
      </c>
      <c r="D473" s="24" t="s">
        <v>75</v>
      </c>
      <c r="E473" s="25" t="s">
        <v>100</v>
      </c>
      <c r="F473" s="26">
        <v>9150000321</v>
      </c>
      <c r="G473" s="27">
        <v>42319</v>
      </c>
      <c r="H473" s="28" t="s">
        <v>1029</v>
      </c>
      <c r="I473" s="29" t="s">
        <v>1027</v>
      </c>
      <c r="J473" s="30" t="s">
        <v>72</v>
      </c>
      <c r="K473" s="31">
        <v>149513</v>
      </c>
    </row>
    <row r="474" spans="1:11" s="32" customFormat="1" ht="28.8" x14ac:dyDescent="0.25">
      <c r="A474" s="22" t="s">
        <v>1185</v>
      </c>
      <c r="B474" s="22" t="s">
        <v>24</v>
      </c>
      <c r="C474" s="23" t="s">
        <v>1030</v>
      </c>
      <c r="D474" s="24">
        <v>42319</v>
      </c>
      <c r="E474" s="25" t="s">
        <v>100</v>
      </c>
      <c r="F474" s="26">
        <v>9150000322</v>
      </c>
      <c r="G474" s="27">
        <v>42319</v>
      </c>
      <c r="H474" s="28" t="s">
        <v>1031</v>
      </c>
      <c r="I474" s="29" t="s">
        <v>1032</v>
      </c>
      <c r="J474" s="30" t="s">
        <v>1033</v>
      </c>
      <c r="K474" s="31">
        <v>140000</v>
      </c>
    </row>
    <row r="475" spans="1:11" s="32" customFormat="1" ht="28.8" x14ac:dyDescent="0.25">
      <c r="A475" s="22" t="s">
        <v>1185</v>
      </c>
      <c r="B475" s="22" t="s">
        <v>11</v>
      </c>
      <c r="C475" s="23" t="s">
        <v>75</v>
      </c>
      <c r="D475" s="24" t="s">
        <v>75</v>
      </c>
      <c r="E475" s="25" t="s">
        <v>100</v>
      </c>
      <c r="F475" s="26">
        <v>9150000323</v>
      </c>
      <c r="G475" s="27">
        <v>42319</v>
      </c>
      <c r="H475" s="28" t="s">
        <v>1034</v>
      </c>
      <c r="I475" s="29" t="s">
        <v>1035</v>
      </c>
      <c r="J475" s="30" t="s">
        <v>1036</v>
      </c>
      <c r="K475" s="31">
        <v>413900</v>
      </c>
    </row>
    <row r="476" spans="1:11" s="32" customFormat="1" ht="28.8" x14ac:dyDescent="0.25">
      <c r="A476" s="22" t="s">
        <v>1185</v>
      </c>
      <c r="B476" s="22" t="s">
        <v>674</v>
      </c>
      <c r="C476" s="23" t="s">
        <v>376</v>
      </c>
      <c r="D476" s="24">
        <v>40625</v>
      </c>
      <c r="E476" s="25" t="s">
        <v>100</v>
      </c>
      <c r="F476" s="26">
        <v>9150000324</v>
      </c>
      <c r="G476" s="27">
        <v>42321</v>
      </c>
      <c r="H476" s="28" t="s">
        <v>1002</v>
      </c>
      <c r="I476" s="29" t="s">
        <v>1003</v>
      </c>
      <c r="J476" s="30" t="s">
        <v>1004</v>
      </c>
      <c r="K476" s="31">
        <v>163100</v>
      </c>
    </row>
    <row r="477" spans="1:11" s="32" customFormat="1" ht="28.8" x14ac:dyDescent="0.25">
      <c r="A477" s="22" t="s">
        <v>1185</v>
      </c>
      <c r="B477" s="22" t="s">
        <v>24</v>
      </c>
      <c r="C477" s="23" t="s">
        <v>1037</v>
      </c>
      <c r="D477" s="24">
        <v>42319</v>
      </c>
      <c r="E477" s="25" t="s">
        <v>100</v>
      </c>
      <c r="F477" s="26">
        <v>9150000325</v>
      </c>
      <c r="G477" s="27">
        <v>42321</v>
      </c>
      <c r="H477" s="28" t="s">
        <v>1038</v>
      </c>
      <c r="I477" s="29" t="s">
        <v>1039</v>
      </c>
      <c r="J477" s="30" t="s">
        <v>1040</v>
      </c>
      <c r="K477" s="31">
        <v>211546</v>
      </c>
    </row>
    <row r="478" spans="1:11" s="32" customFormat="1" ht="28.8" x14ac:dyDescent="0.25">
      <c r="A478" s="22" t="s">
        <v>1185</v>
      </c>
      <c r="B478" s="22" t="s">
        <v>11</v>
      </c>
      <c r="C478" s="23" t="s">
        <v>75</v>
      </c>
      <c r="D478" s="24" t="s">
        <v>75</v>
      </c>
      <c r="E478" s="25" t="s">
        <v>100</v>
      </c>
      <c r="F478" s="26">
        <v>9150000326</v>
      </c>
      <c r="G478" s="27">
        <v>42321</v>
      </c>
      <c r="H478" s="28" t="s">
        <v>1041</v>
      </c>
      <c r="I478" s="29" t="s">
        <v>1042</v>
      </c>
      <c r="J478" s="30" t="s">
        <v>1043</v>
      </c>
      <c r="K478" s="31">
        <v>22222</v>
      </c>
    </row>
    <row r="479" spans="1:11" s="32" customFormat="1" ht="28.8" x14ac:dyDescent="0.25">
      <c r="A479" s="22" t="s">
        <v>1185</v>
      </c>
      <c r="B479" s="22" t="s">
        <v>24</v>
      </c>
      <c r="C479" s="23" t="s">
        <v>1044</v>
      </c>
      <c r="D479" s="24">
        <v>42319</v>
      </c>
      <c r="E479" s="25" t="s">
        <v>100</v>
      </c>
      <c r="F479" s="26">
        <v>9150000327</v>
      </c>
      <c r="G479" s="27">
        <v>42321</v>
      </c>
      <c r="H479" s="28" t="s">
        <v>1045</v>
      </c>
      <c r="I479" s="29" t="s">
        <v>1046</v>
      </c>
      <c r="J479" s="30" t="s">
        <v>1047</v>
      </c>
      <c r="K479" s="31">
        <v>134351</v>
      </c>
    </row>
    <row r="480" spans="1:11" s="32" customFormat="1" ht="28.8" x14ac:dyDescent="0.25">
      <c r="A480" s="22" t="s">
        <v>1185</v>
      </c>
      <c r="B480" s="22" t="s">
        <v>39</v>
      </c>
      <c r="C480" s="23" t="s">
        <v>1048</v>
      </c>
      <c r="D480" s="24">
        <v>42319</v>
      </c>
      <c r="E480" s="25" t="s">
        <v>100</v>
      </c>
      <c r="F480" s="26">
        <v>9150000329</v>
      </c>
      <c r="G480" s="27">
        <v>42324</v>
      </c>
      <c r="H480" s="28" t="s">
        <v>1049</v>
      </c>
      <c r="I480" s="29" t="s">
        <v>1039</v>
      </c>
      <c r="J480" s="30" t="s">
        <v>1040</v>
      </c>
      <c r="K480" s="31">
        <v>17077000</v>
      </c>
    </row>
    <row r="481" spans="1:11" s="32" customFormat="1" ht="28.8" x14ac:dyDescent="0.25">
      <c r="A481" s="22" t="s">
        <v>1185</v>
      </c>
      <c r="B481" s="22" t="s">
        <v>11</v>
      </c>
      <c r="C481" s="23" t="s">
        <v>75</v>
      </c>
      <c r="D481" s="24" t="s">
        <v>75</v>
      </c>
      <c r="E481" s="25" t="s">
        <v>100</v>
      </c>
      <c r="F481" s="26">
        <v>9150000330</v>
      </c>
      <c r="G481" s="27">
        <v>42324</v>
      </c>
      <c r="H481" s="28" t="s">
        <v>1050</v>
      </c>
      <c r="I481" s="29" t="s">
        <v>1051</v>
      </c>
      <c r="J481" s="30" t="s">
        <v>1052</v>
      </c>
      <c r="K481" s="31">
        <v>208800</v>
      </c>
    </row>
    <row r="482" spans="1:11" s="32" customFormat="1" ht="28.8" x14ac:dyDescent="0.25">
      <c r="A482" s="22" t="s">
        <v>1185</v>
      </c>
      <c r="B482" s="22" t="s">
        <v>11</v>
      </c>
      <c r="C482" s="23" t="s">
        <v>75</v>
      </c>
      <c r="D482" s="24" t="s">
        <v>75</v>
      </c>
      <c r="E482" s="25" t="s">
        <v>100</v>
      </c>
      <c r="F482" s="26">
        <v>9150000333</v>
      </c>
      <c r="G482" s="27">
        <v>42325</v>
      </c>
      <c r="H482" s="28" t="s">
        <v>1053</v>
      </c>
      <c r="I482" s="29" t="s">
        <v>1018</v>
      </c>
      <c r="J482" s="30" t="s">
        <v>1019</v>
      </c>
      <c r="K482" s="31">
        <v>76662</v>
      </c>
    </row>
    <row r="483" spans="1:11" s="32" customFormat="1" ht="28.8" x14ac:dyDescent="0.25">
      <c r="A483" s="22" t="s">
        <v>1185</v>
      </c>
      <c r="B483" s="22" t="s">
        <v>11</v>
      </c>
      <c r="C483" s="23" t="s">
        <v>75</v>
      </c>
      <c r="D483" s="24" t="s">
        <v>75</v>
      </c>
      <c r="E483" s="25" t="s">
        <v>100</v>
      </c>
      <c r="F483" s="26">
        <v>9150000334</v>
      </c>
      <c r="G483" s="27">
        <v>42325</v>
      </c>
      <c r="H483" s="28" t="s">
        <v>1054</v>
      </c>
      <c r="I483" s="29" t="s">
        <v>1055</v>
      </c>
      <c r="J483" s="30" t="s">
        <v>1056</v>
      </c>
      <c r="K483" s="31">
        <v>919950</v>
      </c>
    </row>
    <row r="484" spans="1:11" s="32" customFormat="1" ht="28.8" x14ac:dyDescent="0.25">
      <c r="A484" s="22" t="s">
        <v>1185</v>
      </c>
      <c r="B484" s="22" t="s">
        <v>674</v>
      </c>
      <c r="C484" s="23" t="s">
        <v>376</v>
      </c>
      <c r="D484" s="24">
        <v>40625</v>
      </c>
      <c r="E484" s="25" t="s">
        <v>100</v>
      </c>
      <c r="F484" s="26">
        <v>9150000335</v>
      </c>
      <c r="G484" s="27">
        <v>42325</v>
      </c>
      <c r="H484" s="28" t="s">
        <v>1057</v>
      </c>
      <c r="I484" s="29" t="s">
        <v>1058</v>
      </c>
      <c r="J484" s="30" t="s">
        <v>1059</v>
      </c>
      <c r="K484" s="31">
        <v>139944</v>
      </c>
    </row>
    <row r="485" spans="1:11" s="32" customFormat="1" ht="28.8" x14ac:dyDescent="0.25">
      <c r="A485" s="22" t="s">
        <v>1185</v>
      </c>
      <c r="B485" s="22" t="s">
        <v>11</v>
      </c>
      <c r="C485" s="23" t="s">
        <v>75</v>
      </c>
      <c r="D485" s="24" t="s">
        <v>75</v>
      </c>
      <c r="E485" s="25" t="s">
        <v>100</v>
      </c>
      <c r="F485" s="26">
        <v>9150000336</v>
      </c>
      <c r="G485" s="27">
        <v>42326</v>
      </c>
      <c r="H485" s="28" t="s">
        <v>1060</v>
      </c>
      <c r="I485" s="29" t="s">
        <v>1061</v>
      </c>
      <c r="J485" s="30" t="s">
        <v>1062</v>
      </c>
      <c r="K485" s="31">
        <v>200000</v>
      </c>
    </row>
    <row r="486" spans="1:11" s="32" customFormat="1" ht="28.8" x14ac:dyDescent="0.25">
      <c r="A486" s="22" t="s">
        <v>1185</v>
      </c>
      <c r="B486" s="22" t="s">
        <v>24</v>
      </c>
      <c r="C486" s="23" t="s">
        <v>1063</v>
      </c>
      <c r="D486" s="24">
        <v>42321</v>
      </c>
      <c r="E486" s="25" t="s">
        <v>100</v>
      </c>
      <c r="F486" s="26">
        <v>9150000337</v>
      </c>
      <c r="G486" s="27">
        <v>42326</v>
      </c>
      <c r="H486" s="28" t="s">
        <v>1064</v>
      </c>
      <c r="I486" s="29" t="s">
        <v>1065</v>
      </c>
      <c r="J486" s="30" t="s">
        <v>1066</v>
      </c>
      <c r="K486" s="31">
        <v>4044600</v>
      </c>
    </row>
    <row r="487" spans="1:11" s="32" customFormat="1" ht="28.8" x14ac:dyDescent="0.25">
      <c r="A487" s="22" t="s">
        <v>1185</v>
      </c>
      <c r="B487" s="22" t="s">
        <v>24</v>
      </c>
      <c r="C487" s="23" t="s">
        <v>1067</v>
      </c>
      <c r="D487" s="24">
        <v>42321</v>
      </c>
      <c r="E487" s="25" t="s">
        <v>100</v>
      </c>
      <c r="F487" s="26">
        <v>9150000338</v>
      </c>
      <c r="G487" s="27">
        <v>42326</v>
      </c>
      <c r="H487" s="28" t="s">
        <v>1068</v>
      </c>
      <c r="I487" s="29" t="s">
        <v>1069</v>
      </c>
      <c r="J487" s="30" t="s">
        <v>1070</v>
      </c>
      <c r="K487" s="31">
        <v>1160250</v>
      </c>
    </row>
    <row r="488" spans="1:11" s="32" customFormat="1" ht="28.8" x14ac:dyDescent="0.25">
      <c r="A488" s="22" t="s">
        <v>1185</v>
      </c>
      <c r="B488" s="22" t="s">
        <v>674</v>
      </c>
      <c r="C488" s="23" t="s">
        <v>376</v>
      </c>
      <c r="D488" s="24">
        <v>40625</v>
      </c>
      <c r="E488" s="25" t="s">
        <v>100</v>
      </c>
      <c r="F488" s="26">
        <v>9150000339</v>
      </c>
      <c r="G488" s="27">
        <v>42331</v>
      </c>
      <c r="H488" s="28" t="s">
        <v>1071</v>
      </c>
      <c r="I488" s="29" t="s">
        <v>1058</v>
      </c>
      <c r="J488" s="30" t="s">
        <v>1059</v>
      </c>
      <c r="K488" s="31">
        <v>385906</v>
      </c>
    </row>
    <row r="489" spans="1:11" s="32" customFormat="1" ht="28.8" x14ac:dyDescent="0.25">
      <c r="A489" s="22" t="s">
        <v>1185</v>
      </c>
      <c r="B489" s="22" t="s">
        <v>11</v>
      </c>
      <c r="C489" s="23" t="s">
        <v>75</v>
      </c>
      <c r="D489" s="24" t="s">
        <v>75</v>
      </c>
      <c r="E489" s="25" t="s">
        <v>100</v>
      </c>
      <c r="F489" s="26">
        <v>9150000340</v>
      </c>
      <c r="G489" s="27">
        <v>42331</v>
      </c>
      <c r="H489" s="28" t="s">
        <v>1072</v>
      </c>
      <c r="I489" s="29" t="s">
        <v>1065</v>
      </c>
      <c r="J489" s="30" t="s">
        <v>1066</v>
      </c>
      <c r="K489" s="31">
        <v>1688000</v>
      </c>
    </row>
    <row r="490" spans="1:11" s="32" customFormat="1" ht="28.8" x14ac:dyDescent="0.25">
      <c r="A490" s="22" t="s">
        <v>1185</v>
      </c>
      <c r="B490" s="22" t="s">
        <v>11</v>
      </c>
      <c r="C490" s="23" t="s">
        <v>75</v>
      </c>
      <c r="D490" s="24" t="s">
        <v>75</v>
      </c>
      <c r="E490" s="25" t="s">
        <v>100</v>
      </c>
      <c r="F490" s="26">
        <v>9150000341</v>
      </c>
      <c r="G490" s="27">
        <v>42331</v>
      </c>
      <c r="H490" s="28" t="s">
        <v>1073</v>
      </c>
      <c r="I490" s="29" t="s">
        <v>1074</v>
      </c>
      <c r="J490" s="30" t="s">
        <v>1075</v>
      </c>
      <c r="K490" s="31">
        <v>36667</v>
      </c>
    </row>
    <row r="491" spans="1:11" s="32" customFormat="1" ht="28.8" x14ac:dyDescent="0.25">
      <c r="A491" s="22" t="s">
        <v>1185</v>
      </c>
      <c r="B491" s="22" t="s">
        <v>39</v>
      </c>
      <c r="C491" s="23" t="s">
        <v>1076</v>
      </c>
      <c r="D491" s="24">
        <v>42320</v>
      </c>
      <c r="E491" s="25" t="s">
        <v>100</v>
      </c>
      <c r="F491" s="26">
        <v>9150000342</v>
      </c>
      <c r="G491" s="27">
        <v>42332</v>
      </c>
      <c r="H491" s="28" t="s">
        <v>1077</v>
      </c>
      <c r="I491" s="29" t="s">
        <v>1078</v>
      </c>
      <c r="J491" s="30" t="s">
        <v>1079</v>
      </c>
      <c r="K491" s="31">
        <v>4760000</v>
      </c>
    </row>
    <row r="492" spans="1:11" s="32" customFormat="1" ht="28.8" x14ac:dyDescent="0.25">
      <c r="A492" s="22" t="s">
        <v>1185</v>
      </c>
      <c r="B492" s="22" t="s">
        <v>335</v>
      </c>
      <c r="C492" s="23" t="s">
        <v>75</v>
      </c>
      <c r="D492" s="24" t="s">
        <v>75</v>
      </c>
      <c r="E492" s="25" t="s">
        <v>100</v>
      </c>
      <c r="F492" s="26">
        <v>9150000345</v>
      </c>
      <c r="G492" s="27">
        <v>42333</v>
      </c>
      <c r="H492" s="28" t="s">
        <v>1029</v>
      </c>
      <c r="I492" s="29" t="s">
        <v>1027</v>
      </c>
      <c r="J492" s="30" t="s">
        <v>72</v>
      </c>
      <c r="K492" s="31">
        <v>302033</v>
      </c>
    </row>
    <row r="493" spans="1:11" s="32" customFormat="1" ht="28.8" x14ac:dyDescent="0.25">
      <c r="A493" s="22" t="s">
        <v>1185</v>
      </c>
      <c r="B493" s="22" t="s">
        <v>335</v>
      </c>
      <c r="C493" s="23" t="s">
        <v>75</v>
      </c>
      <c r="D493" s="24" t="s">
        <v>75</v>
      </c>
      <c r="E493" s="25" t="s">
        <v>100</v>
      </c>
      <c r="F493" s="26">
        <v>9150000346</v>
      </c>
      <c r="G493" s="27">
        <v>42333</v>
      </c>
      <c r="H493" s="28" t="s">
        <v>1029</v>
      </c>
      <c r="I493" s="29" t="s">
        <v>1027</v>
      </c>
      <c r="J493" s="30" t="s">
        <v>72</v>
      </c>
      <c r="K493" s="31">
        <v>302033</v>
      </c>
    </row>
    <row r="494" spans="1:11" s="32" customFormat="1" ht="28.8" x14ac:dyDescent="0.25">
      <c r="A494" s="22" t="s">
        <v>1185</v>
      </c>
      <c r="B494" s="22" t="s">
        <v>335</v>
      </c>
      <c r="C494" s="23" t="s">
        <v>75</v>
      </c>
      <c r="D494" s="24" t="s">
        <v>75</v>
      </c>
      <c r="E494" s="25" t="s">
        <v>100</v>
      </c>
      <c r="F494" s="26">
        <v>9150000347</v>
      </c>
      <c r="G494" s="27">
        <v>42333</v>
      </c>
      <c r="H494" s="28" t="s">
        <v>1026</v>
      </c>
      <c r="I494" s="29" t="s">
        <v>1027</v>
      </c>
      <c r="J494" s="30" t="s">
        <v>72</v>
      </c>
      <c r="K494" s="31">
        <v>258788</v>
      </c>
    </row>
    <row r="495" spans="1:11" s="32" customFormat="1" ht="28.8" x14ac:dyDescent="0.25">
      <c r="A495" s="22" t="s">
        <v>1185</v>
      </c>
      <c r="B495" s="22" t="s">
        <v>335</v>
      </c>
      <c r="C495" s="23" t="s">
        <v>75</v>
      </c>
      <c r="D495" s="24" t="s">
        <v>75</v>
      </c>
      <c r="E495" s="25" t="s">
        <v>100</v>
      </c>
      <c r="F495" s="26">
        <v>9150000348</v>
      </c>
      <c r="G495" s="27">
        <v>42333</v>
      </c>
      <c r="H495" s="28" t="s">
        <v>1026</v>
      </c>
      <c r="I495" s="29" t="s">
        <v>1027</v>
      </c>
      <c r="J495" s="30" t="s">
        <v>72</v>
      </c>
      <c r="K495" s="31">
        <v>261811</v>
      </c>
    </row>
    <row r="496" spans="1:11" s="32" customFormat="1" ht="28.8" x14ac:dyDescent="0.25">
      <c r="A496" s="22" t="s">
        <v>1185</v>
      </c>
      <c r="B496" s="22" t="s">
        <v>335</v>
      </c>
      <c r="C496" s="23" t="s">
        <v>75</v>
      </c>
      <c r="D496" s="24" t="s">
        <v>75</v>
      </c>
      <c r="E496" s="25" t="s">
        <v>100</v>
      </c>
      <c r="F496" s="26">
        <v>9150000349</v>
      </c>
      <c r="G496" s="27">
        <v>42334</v>
      </c>
      <c r="H496" s="28" t="s">
        <v>1029</v>
      </c>
      <c r="I496" s="29" t="s">
        <v>1027</v>
      </c>
      <c r="J496" s="30" t="s">
        <v>72</v>
      </c>
      <c r="K496" s="31">
        <v>258788</v>
      </c>
    </row>
    <row r="497" spans="1:11" s="32" customFormat="1" ht="28.8" x14ac:dyDescent="0.25">
      <c r="A497" s="22" t="s">
        <v>1185</v>
      </c>
      <c r="B497" s="22" t="s">
        <v>335</v>
      </c>
      <c r="C497" s="23" t="s">
        <v>75</v>
      </c>
      <c r="D497" s="24" t="s">
        <v>75</v>
      </c>
      <c r="E497" s="25" t="s">
        <v>100</v>
      </c>
      <c r="F497" s="26">
        <v>9150000350</v>
      </c>
      <c r="G497" s="27">
        <v>42334</v>
      </c>
      <c r="H497" s="28" t="s">
        <v>1028</v>
      </c>
      <c r="I497" s="29" t="s">
        <v>1027</v>
      </c>
      <c r="J497" s="30" t="s">
        <v>72</v>
      </c>
      <c r="K497" s="31">
        <v>101258</v>
      </c>
    </row>
    <row r="498" spans="1:11" s="32" customFormat="1" ht="28.8" x14ac:dyDescent="0.25">
      <c r="A498" s="22" t="s">
        <v>1185</v>
      </c>
      <c r="B498" s="22" t="s">
        <v>11</v>
      </c>
      <c r="C498" s="23" t="s">
        <v>75</v>
      </c>
      <c r="D498" s="24" t="s">
        <v>75</v>
      </c>
      <c r="E498" s="25" t="s">
        <v>100</v>
      </c>
      <c r="F498" s="26">
        <v>9150000351</v>
      </c>
      <c r="G498" s="27">
        <v>42334</v>
      </c>
      <c r="H498" s="28" t="s">
        <v>1080</v>
      </c>
      <c r="I498" s="29" t="s">
        <v>1074</v>
      </c>
      <c r="J498" s="30" t="s">
        <v>1075</v>
      </c>
      <c r="K498" s="31">
        <v>41111</v>
      </c>
    </row>
    <row r="499" spans="1:11" s="32" customFormat="1" ht="28.8" x14ac:dyDescent="0.25">
      <c r="A499" s="22" t="s">
        <v>1185</v>
      </c>
      <c r="B499" s="22" t="s">
        <v>335</v>
      </c>
      <c r="C499" s="23" t="s">
        <v>75</v>
      </c>
      <c r="D499" s="24" t="s">
        <v>75</v>
      </c>
      <c r="E499" s="25" t="s">
        <v>100</v>
      </c>
      <c r="F499" s="26">
        <v>9150000355</v>
      </c>
      <c r="G499" s="27">
        <v>42335</v>
      </c>
      <c r="H499" s="28" t="s">
        <v>1029</v>
      </c>
      <c r="I499" s="29" t="s">
        <v>1027</v>
      </c>
      <c r="J499" s="30" t="s">
        <v>72</v>
      </c>
      <c r="K499" s="31">
        <v>236933</v>
      </c>
    </row>
    <row r="500" spans="1:11" s="32" customFormat="1" ht="28.8" x14ac:dyDescent="0.25">
      <c r="A500" s="22" t="s">
        <v>1185</v>
      </c>
      <c r="B500" s="22" t="s">
        <v>674</v>
      </c>
      <c r="C500" s="23" t="s">
        <v>376</v>
      </c>
      <c r="D500" s="24">
        <v>40625</v>
      </c>
      <c r="E500" s="25" t="s">
        <v>76</v>
      </c>
      <c r="F500" s="26">
        <v>9150000093</v>
      </c>
      <c r="G500" s="27">
        <v>42314</v>
      </c>
      <c r="H500" s="28" t="s">
        <v>1081</v>
      </c>
      <c r="I500" s="29" t="s">
        <v>1082</v>
      </c>
      <c r="J500" s="30" t="s">
        <v>1083</v>
      </c>
      <c r="K500" s="31">
        <v>827594</v>
      </c>
    </row>
    <row r="501" spans="1:11" s="32" customFormat="1" ht="28.8" x14ac:dyDescent="0.25">
      <c r="A501" s="22" t="s">
        <v>1185</v>
      </c>
      <c r="B501" s="22" t="s">
        <v>674</v>
      </c>
      <c r="C501" s="23" t="s">
        <v>376</v>
      </c>
      <c r="D501" s="24">
        <v>40625</v>
      </c>
      <c r="E501" s="25" t="s">
        <v>76</v>
      </c>
      <c r="F501" s="26">
        <v>9150000094</v>
      </c>
      <c r="G501" s="27">
        <v>42314</v>
      </c>
      <c r="H501" s="28" t="s">
        <v>1084</v>
      </c>
      <c r="I501" s="29" t="s">
        <v>1085</v>
      </c>
      <c r="J501" s="30" t="s">
        <v>1086</v>
      </c>
      <c r="K501" s="31">
        <v>108528</v>
      </c>
    </row>
    <row r="502" spans="1:11" s="32" customFormat="1" ht="28.8" x14ac:dyDescent="0.25">
      <c r="A502" s="22" t="s">
        <v>1185</v>
      </c>
      <c r="B502" s="22" t="s">
        <v>674</v>
      </c>
      <c r="C502" s="23" t="s">
        <v>376</v>
      </c>
      <c r="D502" s="24">
        <v>40625</v>
      </c>
      <c r="E502" s="25" t="s">
        <v>76</v>
      </c>
      <c r="F502" s="26">
        <v>9150000095</v>
      </c>
      <c r="G502" s="27">
        <v>42314</v>
      </c>
      <c r="H502" s="28" t="s">
        <v>1087</v>
      </c>
      <c r="I502" s="29" t="s">
        <v>1088</v>
      </c>
      <c r="J502" s="30" t="s">
        <v>1089</v>
      </c>
      <c r="K502" s="31">
        <v>2006097</v>
      </c>
    </row>
    <row r="503" spans="1:11" s="32" customFormat="1" ht="28.8" x14ac:dyDescent="0.25">
      <c r="A503" s="22" t="s">
        <v>1185</v>
      </c>
      <c r="B503" s="22" t="s">
        <v>674</v>
      </c>
      <c r="C503" s="23" t="s">
        <v>376</v>
      </c>
      <c r="D503" s="24">
        <v>40625</v>
      </c>
      <c r="E503" s="25" t="s">
        <v>76</v>
      </c>
      <c r="F503" s="26">
        <v>9150000096</v>
      </c>
      <c r="G503" s="27">
        <v>42314</v>
      </c>
      <c r="H503" s="28" t="s">
        <v>1090</v>
      </c>
      <c r="I503" s="29" t="s">
        <v>1091</v>
      </c>
      <c r="J503" s="30" t="s">
        <v>1092</v>
      </c>
      <c r="K503" s="31">
        <v>66473</v>
      </c>
    </row>
    <row r="504" spans="1:11" s="32" customFormat="1" ht="28.8" x14ac:dyDescent="0.25">
      <c r="A504" s="22" t="s">
        <v>1185</v>
      </c>
      <c r="B504" s="22" t="s">
        <v>674</v>
      </c>
      <c r="C504" s="23" t="s">
        <v>376</v>
      </c>
      <c r="D504" s="24">
        <v>40625</v>
      </c>
      <c r="E504" s="25" t="s">
        <v>76</v>
      </c>
      <c r="F504" s="26">
        <v>9150000097</v>
      </c>
      <c r="G504" s="27">
        <v>42318</v>
      </c>
      <c r="H504" s="28" t="s">
        <v>1093</v>
      </c>
      <c r="I504" s="29" t="s">
        <v>1094</v>
      </c>
      <c r="J504" s="30" t="s">
        <v>1095</v>
      </c>
      <c r="K504" s="31">
        <v>727276</v>
      </c>
    </row>
    <row r="505" spans="1:11" s="32" customFormat="1" ht="28.8" x14ac:dyDescent="0.25">
      <c r="A505" s="22" t="s">
        <v>1185</v>
      </c>
      <c r="B505" s="22" t="s">
        <v>674</v>
      </c>
      <c r="C505" s="23" t="s">
        <v>376</v>
      </c>
      <c r="D505" s="24">
        <v>40625</v>
      </c>
      <c r="E505" s="25" t="s">
        <v>76</v>
      </c>
      <c r="F505" s="26">
        <v>9150000098</v>
      </c>
      <c r="G505" s="27">
        <v>42318</v>
      </c>
      <c r="H505" s="28" t="s">
        <v>1096</v>
      </c>
      <c r="I505" s="29" t="s">
        <v>1088</v>
      </c>
      <c r="J505" s="30" t="s">
        <v>1089</v>
      </c>
      <c r="K505" s="31">
        <v>2096128</v>
      </c>
    </row>
    <row r="506" spans="1:11" s="32" customFormat="1" ht="28.8" x14ac:dyDescent="0.25">
      <c r="A506" s="22" t="s">
        <v>1185</v>
      </c>
      <c r="B506" s="22" t="s">
        <v>11</v>
      </c>
      <c r="C506" s="23" t="s">
        <v>75</v>
      </c>
      <c r="D506" s="24" t="s">
        <v>75</v>
      </c>
      <c r="E506" s="25" t="s">
        <v>76</v>
      </c>
      <c r="F506" s="26">
        <v>9150000099</v>
      </c>
      <c r="G506" s="27">
        <v>42318</v>
      </c>
      <c r="H506" s="28" t="s">
        <v>1097</v>
      </c>
      <c r="I506" s="29" t="s">
        <v>1098</v>
      </c>
      <c r="J506" s="30" t="s">
        <v>1099</v>
      </c>
      <c r="K506" s="31">
        <v>307278</v>
      </c>
    </row>
    <row r="507" spans="1:11" s="32" customFormat="1" ht="28.8" x14ac:dyDescent="0.25">
      <c r="A507" s="22" t="s">
        <v>1185</v>
      </c>
      <c r="B507" s="22" t="s">
        <v>11</v>
      </c>
      <c r="C507" s="23" t="s">
        <v>75</v>
      </c>
      <c r="D507" s="24" t="s">
        <v>75</v>
      </c>
      <c r="E507" s="25" t="s">
        <v>76</v>
      </c>
      <c r="F507" s="26">
        <v>9150000100</v>
      </c>
      <c r="G507" s="27">
        <v>42318</v>
      </c>
      <c r="H507" s="28" t="s">
        <v>1100</v>
      </c>
      <c r="I507" s="29" t="s">
        <v>1101</v>
      </c>
      <c r="J507" s="30" t="s">
        <v>1102</v>
      </c>
      <c r="K507" s="31">
        <v>762250</v>
      </c>
    </row>
    <row r="508" spans="1:11" s="32" customFormat="1" ht="28.8" x14ac:dyDescent="0.25">
      <c r="A508" s="22" t="s">
        <v>1185</v>
      </c>
      <c r="B508" s="22" t="s">
        <v>674</v>
      </c>
      <c r="C508" s="23" t="s">
        <v>376</v>
      </c>
      <c r="D508" s="24">
        <v>40625</v>
      </c>
      <c r="E508" s="25" t="s">
        <v>76</v>
      </c>
      <c r="F508" s="26">
        <v>9150000101</v>
      </c>
      <c r="G508" s="27">
        <v>42321</v>
      </c>
      <c r="H508" s="28" t="s">
        <v>1081</v>
      </c>
      <c r="I508" s="29" t="s">
        <v>1082</v>
      </c>
      <c r="J508" s="30" t="s">
        <v>1083</v>
      </c>
      <c r="K508" s="31">
        <v>1447163</v>
      </c>
    </row>
    <row r="509" spans="1:11" s="32" customFormat="1" ht="28.8" x14ac:dyDescent="0.25">
      <c r="A509" s="22" t="s">
        <v>1185</v>
      </c>
      <c r="B509" s="22" t="s">
        <v>674</v>
      </c>
      <c r="C509" s="23" t="s">
        <v>376</v>
      </c>
      <c r="D509" s="24">
        <v>40625</v>
      </c>
      <c r="E509" s="25" t="s">
        <v>76</v>
      </c>
      <c r="F509" s="26">
        <v>9150000328</v>
      </c>
      <c r="G509" s="27">
        <v>42324</v>
      </c>
      <c r="H509" s="28" t="s">
        <v>1103</v>
      </c>
      <c r="I509" s="29" t="s">
        <v>1104</v>
      </c>
      <c r="J509" s="30" t="s">
        <v>1105</v>
      </c>
      <c r="K509" s="31">
        <v>230311</v>
      </c>
    </row>
    <row r="510" spans="1:11" s="32" customFormat="1" ht="28.8" x14ac:dyDescent="0.25">
      <c r="A510" s="22" t="s">
        <v>1185</v>
      </c>
      <c r="B510" s="22" t="s">
        <v>674</v>
      </c>
      <c r="C510" s="23" t="s">
        <v>376</v>
      </c>
      <c r="D510" s="24">
        <v>40625</v>
      </c>
      <c r="E510" s="25" t="s">
        <v>76</v>
      </c>
      <c r="F510" s="26">
        <v>9150000102</v>
      </c>
      <c r="G510" s="27">
        <v>42324</v>
      </c>
      <c r="H510" s="28" t="s">
        <v>1106</v>
      </c>
      <c r="I510" s="29" t="s">
        <v>1107</v>
      </c>
      <c r="J510" s="30" t="s">
        <v>92</v>
      </c>
      <c r="K510" s="31">
        <v>71386</v>
      </c>
    </row>
    <row r="511" spans="1:11" s="32" customFormat="1" ht="28.8" x14ac:dyDescent="0.25">
      <c r="A511" s="22" t="s">
        <v>1185</v>
      </c>
      <c r="B511" s="22" t="s">
        <v>674</v>
      </c>
      <c r="C511" s="23" t="s">
        <v>376</v>
      </c>
      <c r="D511" s="24">
        <v>40625</v>
      </c>
      <c r="E511" s="25" t="s">
        <v>76</v>
      </c>
      <c r="F511" s="26">
        <v>9150000103</v>
      </c>
      <c r="G511" s="27">
        <v>42331</v>
      </c>
      <c r="H511" s="28" t="s">
        <v>1108</v>
      </c>
      <c r="I511" s="29" t="s">
        <v>1088</v>
      </c>
      <c r="J511" s="30" t="s">
        <v>1089</v>
      </c>
      <c r="K511" s="31">
        <v>2238754</v>
      </c>
    </row>
    <row r="512" spans="1:11" s="32" customFormat="1" ht="28.8" x14ac:dyDescent="0.25">
      <c r="A512" s="22" t="s">
        <v>1185</v>
      </c>
      <c r="B512" s="22" t="s">
        <v>674</v>
      </c>
      <c r="C512" s="23" t="s">
        <v>376</v>
      </c>
      <c r="D512" s="24">
        <v>40625</v>
      </c>
      <c r="E512" s="25" t="s">
        <v>76</v>
      </c>
      <c r="F512" s="26">
        <v>9150000104</v>
      </c>
      <c r="G512" s="27">
        <v>42331</v>
      </c>
      <c r="H512" s="28" t="s">
        <v>1109</v>
      </c>
      <c r="I512" s="29" t="s">
        <v>1110</v>
      </c>
      <c r="J512" s="30" t="s">
        <v>1111</v>
      </c>
      <c r="K512" s="31">
        <v>461815</v>
      </c>
    </row>
    <row r="513" spans="1:11" s="32" customFormat="1" ht="28.8" x14ac:dyDescent="0.25">
      <c r="A513" s="22" t="s">
        <v>1185</v>
      </c>
      <c r="B513" s="22" t="s">
        <v>674</v>
      </c>
      <c r="C513" s="23" t="s">
        <v>376</v>
      </c>
      <c r="D513" s="24">
        <v>40625</v>
      </c>
      <c r="E513" s="25" t="s">
        <v>76</v>
      </c>
      <c r="F513" s="26">
        <v>9150000109</v>
      </c>
      <c r="G513" s="27">
        <v>42338</v>
      </c>
      <c r="H513" s="28" t="s">
        <v>1112</v>
      </c>
      <c r="I513" s="29" t="s">
        <v>1113</v>
      </c>
      <c r="J513" s="30" t="s">
        <v>593</v>
      </c>
      <c r="K513" s="31">
        <v>77336</v>
      </c>
    </row>
    <row r="514" spans="1:11" s="32" customFormat="1" ht="28.8" x14ac:dyDescent="0.25">
      <c r="A514" s="22" t="s">
        <v>1185</v>
      </c>
      <c r="B514" s="22" t="s">
        <v>335</v>
      </c>
      <c r="C514" s="23" t="s">
        <v>75</v>
      </c>
      <c r="D514" s="24" t="s">
        <v>75</v>
      </c>
      <c r="E514" s="25" t="s">
        <v>1114</v>
      </c>
      <c r="F514" s="26">
        <v>2218</v>
      </c>
      <c r="G514" s="27">
        <v>42313</v>
      </c>
      <c r="H514" s="28" t="s">
        <v>1115</v>
      </c>
      <c r="I514" s="29" t="s">
        <v>1116</v>
      </c>
      <c r="J514" s="30" t="s">
        <v>69</v>
      </c>
      <c r="K514" s="31">
        <v>8000000</v>
      </c>
    </row>
    <row r="515" spans="1:11" s="32" customFormat="1" ht="28.8" x14ac:dyDescent="0.25">
      <c r="A515" s="22" t="s">
        <v>1185</v>
      </c>
      <c r="B515" s="22" t="s">
        <v>1117</v>
      </c>
      <c r="C515" s="23" t="s">
        <v>75</v>
      </c>
      <c r="D515" s="24" t="s">
        <v>75</v>
      </c>
      <c r="E515" s="25" t="s">
        <v>1114</v>
      </c>
      <c r="F515" s="26">
        <v>2219</v>
      </c>
      <c r="G515" s="27">
        <v>42314</v>
      </c>
      <c r="H515" s="28" t="s">
        <v>1118</v>
      </c>
      <c r="I515" s="29" t="s">
        <v>1119</v>
      </c>
      <c r="J515" s="30" t="s">
        <v>1120</v>
      </c>
      <c r="K515" s="31">
        <v>16667</v>
      </c>
    </row>
    <row r="516" spans="1:11" s="32" customFormat="1" ht="28.8" x14ac:dyDescent="0.25">
      <c r="A516" s="22" t="s">
        <v>1185</v>
      </c>
      <c r="B516" s="22" t="s">
        <v>31</v>
      </c>
      <c r="C516" s="23" t="s">
        <v>75</v>
      </c>
      <c r="D516" s="24" t="s">
        <v>75</v>
      </c>
      <c r="E516" s="25" t="s">
        <v>1121</v>
      </c>
      <c r="F516" s="26">
        <v>2039</v>
      </c>
      <c r="G516" s="27">
        <v>42312</v>
      </c>
      <c r="H516" s="28" t="s">
        <v>1122</v>
      </c>
      <c r="I516" s="29" t="s">
        <v>1123</v>
      </c>
      <c r="J516" s="30" t="s">
        <v>889</v>
      </c>
      <c r="K516" s="31">
        <v>358307</v>
      </c>
    </row>
    <row r="517" spans="1:11" s="32" customFormat="1" ht="28.8" x14ac:dyDescent="0.25">
      <c r="A517" s="22" t="s">
        <v>1185</v>
      </c>
      <c r="B517" s="22" t="s">
        <v>31</v>
      </c>
      <c r="C517" s="23" t="s">
        <v>75</v>
      </c>
      <c r="D517" s="24" t="s">
        <v>75</v>
      </c>
      <c r="E517" s="25" t="s">
        <v>1121</v>
      </c>
      <c r="F517" s="26">
        <v>2040</v>
      </c>
      <c r="G517" s="27">
        <v>42312</v>
      </c>
      <c r="H517" s="28" t="s">
        <v>1124</v>
      </c>
      <c r="I517" s="29" t="s">
        <v>1123</v>
      </c>
      <c r="J517" s="30" t="s">
        <v>889</v>
      </c>
      <c r="K517" s="31">
        <v>212285</v>
      </c>
    </row>
    <row r="518" spans="1:11" s="32" customFormat="1" ht="28.8" x14ac:dyDescent="0.25">
      <c r="A518" s="22" t="s">
        <v>1185</v>
      </c>
      <c r="B518" s="22" t="s">
        <v>31</v>
      </c>
      <c r="C518" s="23" t="s">
        <v>75</v>
      </c>
      <c r="D518" s="24" t="s">
        <v>75</v>
      </c>
      <c r="E518" s="25" t="s">
        <v>1121</v>
      </c>
      <c r="F518" s="26">
        <v>2048</v>
      </c>
      <c r="G518" s="27">
        <v>42312</v>
      </c>
      <c r="H518" s="28" t="s">
        <v>1125</v>
      </c>
      <c r="I518" s="29" t="s">
        <v>1126</v>
      </c>
      <c r="J518" s="30" t="s">
        <v>1127</v>
      </c>
      <c r="K518" s="31">
        <v>12679</v>
      </c>
    </row>
    <row r="519" spans="1:11" s="32" customFormat="1" ht="28.8" x14ac:dyDescent="0.25">
      <c r="A519" s="22" t="s">
        <v>1185</v>
      </c>
      <c r="B519" s="22" t="s">
        <v>31</v>
      </c>
      <c r="C519" s="23" t="s">
        <v>75</v>
      </c>
      <c r="D519" s="24" t="s">
        <v>75</v>
      </c>
      <c r="E519" s="25" t="s">
        <v>1121</v>
      </c>
      <c r="F519" s="26">
        <v>2063</v>
      </c>
      <c r="G519" s="27">
        <v>42318</v>
      </c>
      <c r="H519" s="28" t="s">
        <v>1128</v>
      </c>
      <c r="I519" s="29" t="s">
        <v>1129</v>
      </c>
      <c r="J519" s="30" t="s">
        <v>520</v>
      </c>
      <c r="K519" s="31">
        <v>2287400</v>
      </c>
    </row>
    <row r="520" spans="1:11" s="32" customFormat="1" ht="28.8" x14ac:dyDescent="0.25">
      <c r="A520" s="22" t="s">
        <v>1185</v>
      </c>
      <c r="B520" s="22" t="s">
        <v>31</v>
      </c>
      <c r="C520" s="23" t="s">
        <v>75</v>
      </c>
      <c r="D520" s="24" t="s">
        <v>75</v>
      </c>
      <c r="E520" s="25" t="s">
        <v>1121</v>
      </c>
      <c r="F520" s="26">
        <v>2064</v>
      </c>
      <c r="G520" s="27">
        <v>42318</v>
      </c>
      <c r="H520" s="28" t="s">
        <v>1130</v>
      </c>
      <c r="I520" s="29" t="s">
        <v>1129</v>
      </c>
      <c r="J520" s="30" t="s">
        <v>520</v>
      </c>
      <c r="K520" s="31">
        <v>455100</v>
      </c>
    </row>
    <row r="521" spans="1:11" s="32" customFormat="1" ht="28.8" x14ac:dyDescent="0.25">
      <c r="A521" s="22" t="s">
        <v>1185</v>
      </c>
      <c r="B521" s="22" t="s">
        <v>31</v>
      </c>
      <c r="C521" s="23" t="s">
        <v>75</v>
      </c>
      <c r="D521" s="24" t="s">
        <v>75</v>
      </c>
      <c r="E521" s="25" t="s">
        <v>1121</v>
      </c>
      <c r="F521" s="26">
        <v>2065</v>
      </c>
      <c r="G521" s="27">
        <v>42318</v>
      </c>
      <c r="H521" s="28" t="s">
        <v>1131</v>
      </c>
      <c r="I521" s="29" t="s">
        <v>1126</v>
      </c>
      <c r="J521" s="30" t="s">
        <v>1127</v>
      </c>
      <c r="K521" s="31">
        <v>27720</v>
      </c>
    </row>
    <row r="522" spans="1:11" s="32" customFormat="1" ht="28.8" x14ac:dyDescent="0.25">
      <c r="A522" s="22" t="s">
        <v>1185</v>
      </c>
      <c r="B522" s="22" t="s">
        <v>31</v>
      </c>
      <c r="C522" s="23" t="s">
        <v>75</v>
      </c>
      <c r="D522" s="24" t="s">
        <v>75</v>
      </c>
      <c r="E522" s="25" t="s">
        <v>1121</v>
      </c>
      <c r="F522" s="26">
        <v>2066</v>
      </c>
      <c r="G522" s="27">
        <v>42318</v>
      </c>
      <c r="H522" s="28" t="s">
        <v>1132</v>
      </c>
      <c r="I522" s="29" t="s">
        <v>1126</v>
      </c>
      <c r="J522" s="30" t="s">
        <v>1127</v>
      </c>
      <c r="K522" s="31">
        <v>11550</v>
      </c>
    </row>
    <row r="523" spans="1:11" s="32" customFormat="1" ht="28.8" x14ac:dyDescent="0.25">
      <c r="A523" s="22" t="s">
        <v>1185</v>
      </c>
      <c r="B523" s="22" t="s">
        <v>31</v>
      </c>
      <c r="C523" s="23" t="s">
        <v>75</v>
      </c>
      <c r="D523" s="24" t="s">
        <v>75</v>
      </c>
      <c r="E523" s="25" t="s">
        <v>1121</v>
      </c>
      <c r="F523" s="26">
        <v>2067</v>
      </c>
      <c r="G523" s="27">
        <v>42318</v>
      </c>
      <c r="H523" s="28" t="s">
        <v>1133</v>
      </c>
      <c r="I523" s="29" t="s">
        <v>1126</v>
      </c>
      <c r="J523" s="30" t="s">
        <v>1127</v>
      </c>
      <c r="K523" s="31">
        <v>36650</v>
      </c>
    </row>
    <row r="524" spans="1:11" s="32" customFormat="1" ht="28.8" x14ac:dyDescent="0.25">
      <c r="A524" s="22" t="s">
        <v>1185</v>
      </c>
      <c r="B524" s="22" t="s">
        <v>31</v>
      </c>
      <c r="C524" s="23" t="s">
        <v>75</v>
      </c>
      <c r="D524" s="24" t="s">
        <v>75</v>
      </c>
      <c r="E524" s="25" t="s">
        <v>1121</v>
      </c>
      <c r="F524" s="26">
        <v>2068</v>
      </c>
      <c r="G524" s="27">
        <v>42318</v>
      </c>
      <c r="H524" s="28" t="s">
        <v>1134</v>
      </c>
      <c r="I524" s="29" t="s">
        <v>1126</v>
      </c>
      <c r="J524" s="30" t="s">
        <v>1127</v>
      </c>
      <c r="K524" s="31">
        <v>11006</v>
      </c>
    </row>
    <row r="525" spans="1:11" s="32" customFormat="1" ht="28.8" x14ac:dyDescent="0.25">
      <c r="A525" s="22" t="s">
        <v>1185</v>
      </c>
      <c r="B525" s="22" t="s">
        <v>31</v>
      </c>
      <c r="C525" s="23" t="s">
        <v>75</v>
      </c>
      <c r="D525" s="24" t="s">
        <v>75</v>
      </c>
      <c r="E525" s="25" t="s">
        <v>1121</v>
      </c>
      <c r="F525" s="26">
        <v>2069</v>
      </c>
      <c r="G525" s="27">
        <v>42318</v>
      </c>
      <c r="H525" s="28" t="s">
        <v>1135</v>
      </c>
      <c r="I525" s="29" t="s">
        <v>1123</v>
      </c>
      <c r="J525" s="30" t="s">
        <v>889</v>
      </c>
      <c r="K525" s="31">
        <v>718072</v>
      </c>
    </row>
    <row r="526" spans="1:11" s="32" customFormat="1" ht="28.8" x14ac:dyDescent="0.25">
      <c r="A526" s="22" t="s">
        <v>1185</v>
      </c>
      <c r="B526" s="22" t="s">
        <v>31</v>
      </c>
      <c r="C526" s="23" t="s">
        <v>75</v>
      </c>
      <c r="D526" s="24" t="s">
        <v>75</v>
      </c>
      <c r="E526" s="25" t="s">
        <v>1121</v>
      </c>
      <c r="F526" s="26">
        <v>2070</v>
      </c>
      <c r="G526" s="27">
        <v>42318</v>
      </c>
      <c r="H526" s="28" t="s">
        <v>1136</v>
      </c>
      <c r="I526" s="29" t="s">
        <v>1123</v>
      </c>
      <c r="J526" s="30" t="s">
        <v>889</v>
      </c>
      <c r="K526" s="31">
        <v>373345</v>
      </c>
    </row>
    <row r="527" spans="1:11" s="32" customFormat="1" ht="28.8" x14ac:dyDescent="0.25">
      <c r="A527" s="22" t="s">
        <v>1185</v>
      </c>
      <c r="B527" s="22" t="s">
        <v>31</v>
      </c>
      <c r="C527" s="23" t="s">
        <v>75</v>
      </c>
      <c r="D527" s="24" t="s">
        <v>75</v>
      </c>
      <c r="E527" s="25" t="s">
        <v>1121</v>
      </c>
      <c r="F527" s="26">
        <v>2071</v>
      </c>
      <c r="G527" s="27">
        <v>42318</v>
      </c>
      <c r="H527" s="28" t="s">
        <v>1137</v>
      </c>
      <c r="I527" s="29" t="s">
        <v>1123</v>
      </c>
      <c r="J527" s="30" t="s">
        <v>889</v>
      </c>
      <c r="K527" s="31">
        <v>365300</v>
      </c>
    </row>
    <row r="528" spans="1:11" s="32" customFormat="1" ht="14.4" x14ac:dyDescent="0.25">
      <c r="A528" s="22" t="s">
        <v>1185</v>
      </c>
      <c r="B528" s="22" t="s">
        <v>31</v>
      </c>
      <c r="C528" s="23" t="s">
        <v>75</v>
      </c>
      <c r="D528" s="24" t="s">
        <v>75</v>
      </c>
      <c r="E528" s="25" t="s">
        <v>1121</v>
      </c>
      <c r="F528" s="26">
        <v>2072</v>
      </c>
      <c r="G528" s="27">
        <v>42318</v>
      </c>
      <c r="H528" s="28" t="s">
        <v>1138</v>
      </c>
      <c r="I528" s="29" t="s">
        <v>1139</v>
      </c>
      <c r="J528" s="30" t="s">
        <v>1140</v>
      </c>
      <c r="K528" s="31">
        <v>278334</v>
      </c>
    </row>
    <row r="529" spans="1:11" s="32" customFormat="1" ht="28.8" x14ac:dyDescent="0.25">
      <c r="A529" s="22" t="s">
        <v>1185</v>
      </c>
      <c r="B529" s="22" t="s">
        <v>31</v>
      </c>
      <c r="C529" s="23" t="s">
        <v>75</v>
      </c>
      <c r="D529" s="24" t="s">
        <v>75</v>
      </c>
      <c r="E529" s="25" t="s">
        <v>1121</v>
      </c>
      <c r="F529" s="26">
        <v>2073</v>
      </c>
      <c r="G529" s="27">
        <v>42318</v>
      </c>
      <c r="H529" s="28" t="s">
        <v>1141</v>
      </c>
      <c r="I529" s="29" t="s">
        <v>1139</v>
      </c>
      <c r="J529" s="30" t="s">
        <v>1140</v>
      </c>
      <c r="K529" s="31">
        <v>590400</v>
      </c>
    </row>
    <row r="530" spans="1:11" s="32" customFormat="1" ht="28.8" x14ac:dyDescent="0.25">
      <c r="A530" s="22" t="s">
        <v>1185</v>
      </c>
      <c r="B530" s="22" t="s">
        <v>31</v>
      </c>
      <c r="C530" s="23" t="s">
        <v>75</v>
      </c>
      <c r="D530" s="24" t="s">
        <v>75</v>
      </c>
      <c r="E530" s="25" t="s">
        <v>1121</v>
      </c>
      <c r="F530" s="26">
        <v>2106</v>
      </c>
      <c r="G530" s="27">
        <v>42319</v>
      </c>
      <c r="H530" s="28" t="s">
        <v>1142</v>
      </c>
      <c r="I530" s="29" t="s">
        <v>1123</v>
      </c>
      <c r="J530" s="30" t="s">
        <v>889</v>
      </c>
      <c r="K530" s="31">
        <v>290934</v>
      </c>
    </row>
    <row r="531" spans="1:11" s="32" customFormat="1" ht="28.8" x14ac:dyDescent="0.25">
      <c r="A531" s="22" t="s">
        <v>1185</v>
      </c>
      <c r="B531" s="22" t="s">
        <v>31</v>
      </c>
      <c r="C531" s="23" t="s">
        <v>75</v>
      </c>
      <c r="D531" s="24" t="s">
        <v>75</v>
      </c>
      <c r="E531" s="25" t="s">
        <v>1121</v>
      </c>
      <c r="F531" s="26">
        <v>2107</v>
      </c>
      <c r="G531" s="27">
        <v>42319</v>
      </c>
      <c r="H531" s="28" t="s">
        <v>1143</v>
      </c>
      <c r="I531" s="29" t="s">
        <v>1126</v>
      </c>
      <c r="J531" s="30" t="s">
        <v>1127</v>
      </c>
      <c r="K531" s="31">
        <v>12679</v>
      </c>
    </row>
    <row r="532" spans="1:11" s="32" customFormat="1" ht="28.8" x14ac:dyDescent="0.25">
      <c r="A532" s="22" t="s">
        <v>1185</v>
      </c>
      <c r="B532" s="22" t="s">
        <v>31</v>
      </c>
      <c r="C532" s="23" t="s">
        <v>75</v>
      </c>
      <c r="D532" s="24" t="s">
        <v>75</v>
      </c>
      <c r="E532" s="25" t="s">
        <v>1121</v>
      </c>
      <c r="F532" s="26">
        <v>2135</v>
      </c>
      <c r="G532" s="27">
        <v>42325</v>
      </c>
      <c r="H532" s="28" t="s">
        <v>1144</v>
      </c>
      <c r="I532" s="29" t="s">
        <v>1126</v>
      </c>
      <c r="J532" s="30" t="s">
        <v>1127</v>
      </c>
      <c r="K532" s="31">
        <v>4238</v>
      </c>
    </row>
    <row r="533" spans="1:11" s="32" customFormat="1" ht="28.8" x14ac:dyDescent="0.25">
      <c r="A533" s="22" t="s">
        <v>1185</v>
      </c>
      <c r="B533" s="22" t="s">
        <v>31</v>
      </c>
      <c r="C533" s="23" t="s">
        <v>75</v>
      </c>
      <c r="D533" s="24" t="s">
        <v>75</v>
      </c>
      <c r="E533" s="25" t="s">
        <v>1121</v>
      </c>
      <c r="F533" s="26">
        <v>2136</v>
      </c>
      <c r="G533" s="27">
        <v>42325</v>
      </c>
      <c r="H533" s="28" t="s">
        <v>1145</v>
      </c>
      <c r="I533" s="29" t="s">
        <v>1139</v>
      </c>
      <c r="J533" s="30" t="s">
        <v>1140</v>
      </c>
      <c r="K533" s="31">
        <v>205380</v>
      </c>
    </row>
    <row r="534" spans="1:11" s="32" customFormat="1" ht="28.8" x14ac:dyDescent="0.25">
      <c r="A534" s="22" t="s">
        <v>1185</v>
      </c>
      <c r="B534" s="22" t="s">
        <v>31</v>
      </c>
      <c r="C534" s="23" t="s">
        <v>75</v>
      </c>
      <c r="D534" s="24" t="s">
        <v>75</v>
      </c>
      <c r="E534" s="25" t="s">
        <v>1121</v>
      </c>
      <c r="F534" s="26">
        <v>2151</v>
      </c>
      <c r="G534" s="27">
        <v>42326</v>
      </c>
      <c r="H534" s="28" t="s">
        <v>1146</v>
      </c>
      <c r="I534" s="29" t="s">
        <v>1123</v>
      </c>
      <c r="J534" s="30" t="s">
        <v>889</v>
      </c>
      <c r="K534" s="31">
        <v>42288</v>
      </c>
    </row>
    <row r="535" spans="1:11" s="32" customFormat="1" ht="28.8" x14ac:dyDescent="0.25">
      <c r="A535" s="22" t="s">
        <v>1185</v>
      </c>
      <c r="B535" s="22" t="s">
        <v>31</v>
      </c>
      <c r="C535" s="23" t="s">
        <v>75</v>
      </c>
      <c r="D535" s="24" t="s">
        <v>75</v>
      </c>
      <c r="E535" s="25" t="s">
        <v>1121</v>
      </c>
      <c r="F535" s="26">
        <v>2152</v>
      </c>
      <c r="G535" s="27">
        <v>42326</v>
      </c>
      <c r="H535" s="28" t="s">
        <v>1147</v>
      </c>
      <c r="I535" s="29" t="s">
        <v>1123</v>
      </c>
      <c r="J535" s="30" t="s">
        <v>889</v>
      </c>
      <c r="K535" s="31">
        <v>100227</v>
      </c>
    </row>
    <row r="536" spans="1:11" s="32" customFormat="1" ht="28.8" x14ac:dyDescent="0.25">
      <c r="A536" s="22" t="s">
        <v>1185</v>
      </c>
      <c r="B536" s="22" t="s">
        <v>31</v>
      </c>
      <c r="C536" s="23" t="s">
        <v>75</v>
      </c>
      <c r="D536" s="24" t="s">
        <v>75</v>
      </c>
      <c r="E536" s="25" t="s">
        <v>1121</v>
      </c>
      <c r="F536" s="26">
        <v>2153</v>
      </c>
      <c r="G536" s="27">
        <v>42326</v>
      </c>
      <c r="H536" s="28" t="s">
        <v>1148</v>
      </c>
      <c r="I536" s="29" t="s">
        <v>1126</v>
      </c>
      <c r="J536" s="30" t="s">
        <v>1127</v>
      </c>
      <c r="K536" s="31">
        <v>3740</v>
      </c>
    </row>
    <row r="537" spans="1:11" s="32" customFormat="1" ht="28.8" x14ac:dyDescent="0.25">
      <c r="A537" s="22" t="s">
        <v>1185</v>
      </c>
      <c r="B537" s="22" t="s">
        <v>31</v>
      </c>
      <c r="C537" s="23" t="s">
        <v>75</v>
      </c>
      <c r="D537" s="24" t="s">
        <v>75</v>
      </c>
      <c r="E537" s="25" t="s">
        <v>1121</v>
      </c>
      <c r="F537" s="26">
        <v>2154</v>
      </c>
      <c r="G537" s="27">
        <v>42326</v>
      </c>
      <c r="H537" s="28" t="s">
        <v>1149</v>
      </c>
      <c r="I537" s="29" t="s">
        <v>1126</v>
      </c>
      <c r="J537" s="30" t="s">
        <v>1127</v>
      </c>
      <c r="K537" s="31">
        <v>12679</v>
      </c>
    </row>
    <row r="538" spans="1:11" s="32" customFormat="1" ht="28.8" x14ac:dyDescent="0.25">
      <c r="A538" s="22" t="s">
        <v>1185</v>
      </c>
      <c r="B538" s="22" t="s">
        <v>31</v>
      </c>
      <c r="C538" s="23" t="s">
        <v>75</v>
      </c>
      <c r="D538" s="24" t="s">
        <v>75</v>
      </c>
      <c r="E538" s="25" t="s">
        <v>1121</v>
      </c>
      <c r="F538" s="26">
        <v>2155</v>
      </c>
      <c r="G538" s="27">
        <v>42326</v>
      </c>
      <c r="H538" s="28" t="s">
        <v>1150</v>
      </c>
      <c r="I538" s="29" t="s">
        <v>1126</v>
      </c>
      <c r="J538" s="30" t="s">
        <v>1127</v>
      </c>
      <c r="K538" s="31">
        <v>325100</v>
      </c>
    </row>
    <row r="539" spans="1:11" s="32" customFormat="1" ht="28.8" x14ac:dyDescent="0.25">
      <c r="A539" s="22" t="s">
        <v>1185</v>
      </c>
      <c r="B539" s="22" t="s">
        <v>31</v>
      </c>
      <c r="C539" s="23" t="s">
        <v>75</v>
      </c>
      <c r="D539" s="24" t="s">
        <v>75</v>
      </c>
      <c r="E539" s="25" t="s">
        <v>1121</v>
      </c>
      <c r="F539" s="26">
        <v>2156</v>
      </c>
      <c r="G539" s="27">
        <v>42326</v>
      </c>
      <c r="H539" s="28" t="s">
        <v>1151</v>
      </c>
      <c r="I539" s="29" t="s">
        <v>1126</v>
      </c>
      <c r="J539" s="30" t="s">
        <v>1127</v>
      </c>
      <c r="K539" s="31">
        <v>6372</v>
      </c>
    </row>
    <row r="540" spans="1:11" s="32" customFormat="1" ht="28.8" x14ac:dyDescent="0.25">
      <c r="A540" s="22" t="s">
        <v>1185</v>
      </c>
      <c r="B540" s="22" t="s">
        <v>31</v>
      </c>
      <c r="C540" s="23" t="s">
        <v>75</v>
      </c>
      <c r="D540" s="24" t="s">
        <v>75</v>
      </c>
      <c r="E540" s="25" t="s">
        <v>1121</v>
      </c>
      <c r="F540" s="26">
        <v>2157</v>
      </c>
      <c r="G540" s="27">
        <v>42326</v>
      </c>
      <c r="H540" s="28" t="s">
        <v>1152</v>
      </c>
      <c r="I540" s="29" t="s">
        <v>1129</v>
      </c>
      <c r="J540" s="30" t="s">
        <v>520</v>
      </c>
      <c r="K540" s="31">
        <v>183700</v>
      </c>
    </row>
    <row r="541" spans="1:11" s="32" customFormat="1" ht="28.8" x14ac:dyDescent="0.25">
      <c r="A541" s="22" t="s">
        <v>1185</v>
      </c>
      <c r="B541" s="22" t="s">
        <v>31</v>
      </c>
      <c r="C541" s="23" t="s">
        <v>75</v>
      </c>
      <c r="D541" s="24" t="s">
        <v>75</v>
      </c>
      <c r="E541" s="25" t="s">
        <v>1121</v>
      </c>
      <c r="F541" s="26">
        <v>2176</v>
      </c>
      <c r="G541" s="27">
        <v>42327</v>
      </c>
      <c r="H541" s="28" t="s">
        <v>1153</v>
      </c>
      <c r="I541" s="29" t="s">
        <v>1154</v>
      </c>
      <c r="J541" s="30" t="s">
        <v>179</v>
      </c>
      <c r="K541" s="31">
        <v>31365</v>
      </c>
    </row>
    <row r="542" spans="1:11" s="32" customFormat="1" ht="28.8" x14ac:dyDescent="0.25">
      <c r="A542" s="22" t="s">
        <v>1185</v>
      </c>
      <c r="B542" s="22" t="s">
        <v>31</v>
      </c>
      <c r="C542" s="23" t="s">
        <v>75</v>
      </c>
      <c r="D542" s="24" t="s">
        <v>75</v>
      </c>
      <c r="E542" s="25" t="s">
        <v>1121</v>
      </c>
      <c r="F542" s="26">
        <v>2179</v>
      </c>
      <c r="G542" s="27">
        <v>42327</v>
      </c>
      <c r="H542" s="28" t="s">
        <v>1155</v>
      </c>
      <c r="I542" s="29" t="s">
        <v>1123</v>
      </c>
      <c r="J542" s="30" t="s">
        <v>889</v>
      </c>
      <c r="K542" s="31">
        <v>139134</v>
      </c>
    </row>
    <row r="543" spans="1:11" s="32" customFormat="1" ht="28.8" x14ac:dyDescent="0.25">
      <c r="A543" s="22" t="s">
        <v>1185</v>
      </c>
      <c r="B543" s="22" t="s">
        <v>31</v>
      </c>
      <c r="C543" s="23" t="s">
        <v>75</v>
      </c>
      <c r="D543" s="24" t="s">
        <v>75</v>
      </c>
      <c r="E543" s="25" t="s">
        <v>1121</v>
      </c>
      <c r="F543" s="26">
        <v>2180</v>
      </c>
      <c r="G543" s="27">
        <v>42327</v>
      </c>
      <c r="H543" s="28" t="s">
        <v>1156</v>
      </c>
      <c r="I543" s="29" t="s">
        <v>1126</v>
      </c>
      <c r="J543" s="30" t="s">
        <v>1127</v>
      </c>
      <c r="K543" s="31">
        <v>20000</v>
      </c>
    </row>
    <row r="544" spans="1:11" s="32" customFormat="1" ht="28.8" x14ac:dyDescent="0.25">
      <c r="A544" s="22" t="s">
        <v>1185</v>
      </c>
      <c r="B544" s="22" t="s">
        <v>31</v>
      </c>
      <c r="C544" s="23" t="s">
        <v>75</v>
      </c>
      <c r="D544" s="24" t="s">
        <v>75</v>
      </c>
      <c r="E544" s="25" t="s">
        <v>1121</v>
      </c>
      <c r="F544" s="26">
        <v>2187</v>
      </c>
      <c r="G544" s="27">
        <v>42328</v>
      </c>
      <c r="H544" s="28" t="s">
        <v>1157</v>
      </c>
      <c r="I544" s="29" t="s">
        <v>1158</v>
      </c>
      <c r="J544" s="30" t="s">
        <v>1159</v>
      </c>
      <c r="K544" s="31">
        <v>135717</v>
      </c>
    </row>
    <row r="545" spans="1:11" s="32" customFormat="1" ht="28.8" x14ac:dyDescent="0.25">
      <c r="A545" s="22" t="s">
        <v>1185</v>
      </c>
      <c r="B545" s="22" t="s">
        <v>31</v>
      </c>
      <c r="C545" s="23" t="s">
        <v>75</v>
      </c>
      <c r="D545" s="24" t="s">
        <v>75</v>
      </c>
      <c r="E545" s="25" t="s">
        <v>1121</v>
      </c>
      <c r="F545" s="26">
        <v>2188</v>
      </c>
      <c r="G545" s="27">
        <v>42328</v>
      </c>
      <c r="H545" s="28" t="s">
        <v>1160</v>
      </c>
      <c r="I545" s="29" t="s">
        <v>1161</v>
      </c>
      <c r="J545" s="30" t="s">
        <v>59</v>
      </c>
      <c r="K545" s="31">
        <v>840287</v>
      </c>
    </row>
    <row r="546" spans="1:11" s="32" customFormat="1" ht="28.8" x14ac:dyDescent="0.25">
      <c r="A546" s="22" t="s">
        <v>1185</v>
      </c>
      <c r="B546" s="22" t="s">
        <v>31</v>
      </c>
      <c r="C546" s="23" t="s">
        <v>75</v>
      </c>
      <c r="D546" s="24" t="s">
        <v>75</v>
      </c>
      <c r="E546" s="25" t="s">
        <v>1121</v>
      </c>
      <c r="F546" s="26">
        <v>2189</v>
      </c>
      <c r="G546" s="27">
        <v>42328</v>
      </c>
      <c r="H546" s="28" t="s">
        <v>1162</v>
      </c>
      <c r="I546" s="29" t="s">
        <v>1123</v>
      </c>
      <c r="J546" s="30" t="s">
        <v>889</v>
      </c>
      <c r="K546" s="31">
        <v>177058</v>
      </c>
    </row>
    <row r="547" spans="1:11" s="32" customFormat="1" ht="28.8" x14ac:dyDescent="0.25">
      <c r="A547" s="22" t="s">
        <v>1185</v>
      </c>
      <c r="B547" s="22" t="s">
        <v>31</v>
      </c>
      <c r="C547" s="23" t="s">
        <v>75</v>
      </c>
      <c r="D547" s="24" t="s">
        <v>75</v>
      </c>
      <c r="E547" s="25" t="s">
        <v>1121</v>
      </c>
      <c r="F547" s="26">
        <v>2190</v>
      </c>
      <c r="G547" s="27">
        <v>42328</v>
      </c>
      <c r="H547" s="28" t="s">
        <v>1163</v>
      </c>
      <c r="I547" s="29" t="s">
        <v>1161</v>
      </c>
      <c r="J547" s="30" t="s">
        <v>59</v>
      </c>
      <c r="K547" s="31">
        <v>299021</v>
      </c>
    </row>
    <row r="548" spans="1:11" s="32" customFormat="1" ht="28.8" x14ac:dyDescent="0.25">
      <c r="A548" s="22" t="s">
        <v>1185</v>
      </c>
      <c r="B548" s="22" t="s">
        <v>31</v>
      </c>
      <c r="C548" s="23" t="s">
        <v>75</v>
      </c>
      <c r="D548" s="24" t="s">
        <v>75</v>
      </c>
      <c r="E548" s="25" t="s">
        <v>1121</v>
      </c>
      <c r="F548" s="26">
        <v>2244</v>
      </c>
      <c r="G548" s="27">
        <v>42334</v>
      </c>
      <c r="H548" s="28" t="s">
        <v>1164</v>
      </c>
      <c r="I548" s="29" t="s">
        <v>1123</v>
      </c>
      <c r="J548" s="30" t="s">
        <v>889</v>
      </c>
      <c r="K548" s="31">
        <v>330182</v>
      </c>
    </row>
    <row r="549" spans="1:11" s="32" customFormat="1" ht="28.8" x14ac:dyDescent="0.25">
      <c r="A549" s="22" t="s">
        <v>1185</v>
      </c>
      <c r="B549" s="22" t="s">
        <v>31</v>
      </c>
      <c r="C549" s="23" t="s">
        <v>75</v>
      </c>
      <c r="D549" s="24" t="s">
        <v>75</v>
      </c>
      <c r="E549" s="25" t="s">
        <v>1121</v>
      </c>
      <c r="F549" s="26">
        <v>2245</v>
      </c>
      <c r="G549" s="27">
        <v>42334</v>
      </c>
      <c r="H549" s="28" t="s">
        <v>1165</v>
      </c>
      <c r="I549" s="29" t="s">
        <v>1126</v>
      </c>
      <c r="J549" s="30" t="s">
        <v>1127</v>
      </c>
      <c r="K549" s="31">
        <v>13835</v>
      </c>
    </row>
    <row r="550" spans="1:11" s="32" customFormat="1" ht="28.8" x14ac:dyDescent="0.25">
      <c r="A550" s="22" t="s">
        <v>1185</v>
      </c>
      <c r="B550" s="22" t="s">
        <v>31</v>
      </c>
      <c r="C550" s="23" t="s">
        <v>75</v>
      </c>
      <c r="D550" s="24" t="s">
        <v>75</v>
      </c>
      <c r="E550" s="25" t="s">
        <v>1121</v>
      </c>
      <c r="F550" s="26">
        <v>2252</v>
      </c>
      <c r="G550" s="27">
        <v>42334</v>
      </c>
      <c r="H550" s="28" t="s">
        <v>1166</v>
      </c>
      <c r="I550" s="29" t="s">
        <v>1154</v>
      </c>
      <c r="J550" s="30" t="s">
        <v>179</v>
      </c>
      <c r="K550" s="31">
        <v>59793</v>
      </c>
    </row>
    <row r="551" spans="1:11" s="32" customFormat="1" ht="28.8" x14ac:dyDescent="0.25">
      <c r="A551" s="22" t="s">
        <v>1185</v>
      </c>
      <c r="B551" s="22" t="s">
        <v>31</v>
      </c>
      <c r="C551" s="23" t="s">
        <v>75</v>
      </c>
      <c r="D551" s="24" t="s">
        <v>75</v>
      </c>
      <c r="E551" s="25" t="s">
        <v>1121</v>
      </c>
      <c r="F551" s="26">
        <v>2253</v>
      </c>
      <c r="G551" s="27">
        <v>42334</v>
      </c>
      <c r="H551" s="28" t="s">
        <v>1167</v>
      </c>
      <c r="I551" s="29" t="s">
        <v>1154</v>
      </c>
      <c r="J551" s="30" t="s">
        <v>179</v>
      </c>
      <c r="K551" s="31">
        <v>17848</v>
      </c>
    </row>
    <row r="552" spans="1:11" s="32" customFormat="1" ht="28.8" x14ac:dyDescent="0.25">
      <c r="A552" s="22" t="s">
        <v>1185</v>
      </c>
      <c r="B552" s="22" t="s">
        <v>31</v>
      </c>
      <c r="C552" s="23" t="s">
        <v>75</v>
      </c>
      <c r="D552" s="24" t="s">
        <v>75</v>
      </c>
      <c r="E552" s="25" t="s">
        <v>1121</v>
      </c>
      <c r="F552" s="26">
        <v>2254</v>
      </c>
      <c r="G552" s="27">
        <v>42334</v>
      </c>
      <c r="H552" s="28" t="s">
        <v>1168</v>
      </c>
      <c r="I552" s="29" t="s">
        <v>1154</v>
      </c>
      <c r="J552" s="30" t="s">
        <v>179</v>
      </c>
      <c r="K552" s="31">
        <v>407732</v>
      </c>
    </row>
    <row r="553" spans="1:11" s="32" customFormat="1" ht="28.8" x14ac:dyDescent="0.25">
      <c r="A553" s="22" t="s">
        <v>1185</v>
      </c>
      <c r="B553" s="22" t="s">
        <v>31</v>
      </c>
      <c r="C553" s="23" t="s">
        <v>75</v>
      </c>
      <c r="D553" s="24" t="s">
        <v>75</v>
      </c>
      <c r="E553" s="25" t="s">
        <v>1121</v>
      </c>
      <c r="F553" s="26">
        <v>2263</v>
      </c>
      <c r="G553" s="27">
        <v>42334</v>
      </c>
      <c r="H553" s="28" t="s">
        <v>1169</v>
      </c>
      <c r="I553" s="29" t="s">
        <v>1161</v>
      </c>
      <c r="J553" s="30" t="s">
        <v>59</v>
      </c>
      <c r="K553" s="31">
        <v>1277</v>
      </c>
    </row>
    <row r="554" spans="1:11" s="32" customFormat="1" ht="28.8" x14ac:dyDescent="0.25">
      <c r="A554" s="22" t="s">
        <v>1185</v>
      </c>
      <c r="B554" s="22" t="s">
        <v>31</v>
      </c>
      <c r="C554" s="23" t="s">
        <v>75</v>
      </c>
      <c r="D554" s="24" t="s">
        <v>75</v>
      </c>
      <c r="E554" s="25" t="s">
        <v>1121</v>
      </c>
      <c r="F554" s="26">
        <v>2266</v>
      </c>
      <c r="G554" s="27">
        <v>42335</v>
      </c>
      <c r="H554" s="28" t="s">
        <v>1170</v>
      </c>
      <c r="I554" s="29" t="s">
        <v>1126</v>
      </c>
      <c r="J554" s="30" t="s">
        <v>1127</v>
      </c>
      <c r="K554" s="31">
        <v>32818</v>
      </c>
    </row>
    <row r="555" spans="1:11" s="32" customFormat="1" ht="28.8" x14ac:dyDescent="0.25">
      <c r="A555" s="22" t="s">
        <v>1185</v>
      </c>
      <c r="B555" s="22" t="s">
        <v>31</v>
      </c>
      <c r="C555" s="23" t="s">
        <v>75</v>
      </c>
      <c r="D555" s="24" t="s">
        <v>75</v>
      </c>
      <c r="E555" s="25" t="s">
        <v>1121</v>
      </c>
      <c r="F555" s="26">
        <v>2269</v>
      </c>
      <c r="G555" s="27">
        <v>42335</v>
      </c>
      <c r="H555" s="28" t="s">
        <v>1171</v>
      </c>
      <c r="I555" s="29" t="s">
        <v>1172</v>
      </c>
      <c r="J555" s="30" t="s">
        <v>1173</v>
      </c>
      <c r="K555" s="31">
        <v>94843</v>
      </c>
    </row>
    <row r="556" spans="1:11" s="32" customFormat="1" ht="43.2" x14ac:dyDescent="0.25">
      <c r="A556" s="22" t="s">
        <v>1185</v>
      </c>
      <c r="B556" s="22" t="s">
        <v>1174</v>
      </c>
      <c r="C556" s="23" t="s">
        <v>1175</v>
      </c>
      <c r="D556" s="24">
        <v>42312</v>
      </c>
      <c r="E556" s="25" t="s">
        <v>75</v>
      </c>
      <c r="F556" s="26" t="s">
        <v>75</v>
      </c>
      <c r="G556" s="27" t="s">
        <v>75</v>
      </c>
      <c r="H556" s="28" t="s">
        <v>1176</v>
      </c>
      <c r="I556" s="29" t="s">
        <v>1177</v>
      </c>
      <c r="J556" s="30" t="s">
        <v>1178</v>
      </c>
      <c r="K556" s="31" t="s">
        <v>1179</v>
      </c>
    </row>
    <row r="557" spans="1:11" s="32" customFormat="1" ht="28.8" x14ac:dyDescent="0.25">
      <c r="A557" s="22" t="s">
        <v>1185</v>
      </c>
      <c r="B557" s="22" t="s">
        <v>1174</v>
      </c>
      <c r="C557" s="23" t="s">
        <v>1180</v>
      </c>
      <c r="D557" s="24">
        <v>42319</v>
      </c>
      <c r="E557" s="25" t="s">
        <v>75</v>
      </c>
      <c r="F557" s="26" t="s">
        <v>75</v>
      </c>
      <c r="G557" s="27" t="s">
        <v>75</v>
      </c>
      <c r="H557" s="28" t="s">
        <v>1181</v>
      </c>
      <c r="I557" s="29" t="s">
        <v>1182</v>
      </c>
      <c r="J557" s="30" t="s">
        <v>1183</v>
      </c>
      <c r="K557" s="31" t="s">
        <v>1184</v>
      </c>
    </row>
    <row r="558" spans="1:11" s="32" customFormat="1" ht="28.8" x14ac:dyDescent="0.25">
      <c r="A558" s="22" t="s">
        <v>1186</v>
      </c>
      <c r="B558" s="22" t="s">
        <v>11</v>
      </c>
      <c r="C558" s="23" t="s">
        <v>1187</v>
      </c>
      <c r="D558" s="24" t="s">
        <v>1187</v>
      </c>
      <c r="E558" s="25" t="s">
        <v>76</v>
      </c>
      <c r="F558" s="26">
        <v>1015000133</v>
      </c>
      <c r="G558" s="27">
        <v>42345</v>
      </c>
      <c r="H558" s="28" t="s">
        <v>1188</v>
      </c>
      <c r="I558" s="29" t="s">
        <v>1189</v>
      </c>
      <c r="J558" s="30" t="s">
        <v>1190</v>
      </c>
      <c r="K558" s="31">
        <v>1139970</v>
      </c>
    </row>
    <row r="559" spans="1:11" s="32" customFormat="1" ht="28.8" x14ac:dyDescent="0.25">
      <c r="A559" s="22" t="s">
        <v>1186</v>
      </c>
      <c r="B559" s="22" t="s">
        <v>39</v>
      </c>
      <c r="C559" s="23" t="s">
        <v>1191</v>
      </c>
      <c r="D559" s="24">
        <v>42341</v>
      </c>
      <c r="E559" s="25" t="s">
        <v>76</v>
      </c>
      <c r="F559" s="26">
        <v>1015000135</v>
      </c>
      <c r="G559" s="27">
        <v>42345</v>
      </c>
      <c r="H559" s="28" t="s">
        <v>1192</v>
      </c>
      <c r="I559" s="29" t="s">
        <v>1193</v>
      </c>
      <c r="J559" s="30" t="s">
        <v>46</v>
      </c>
      <c r="K559" s="31">
        <v>12250000</v>
      </c>
    </row>
    <row r="560" spans="1:11" s="32" customFormat="1" ht="28.8" x14ac:dyDescent="0.25">
      <c r="A560" s="22" t="s">
        <v>1186</v>
      </c>
      <c r="B560" s="22" t="s">
        <v>11</v>
      </c>
      <c r="C560" s="23" t="s">
        <v>1187</v>
      </c>
      <c r="D560" s="24" t="s">
        <v>1187</v>
      </c>
      <c r="E560" s="25" t="s">
        <v>76</v>
      </c>
      <c r="F560" s="26">
        <v>1015000136</v>
      </c>
      <c r="G560" s="27">
        <v>42347</v>
      </c>
      <c r="H560" s="28" t="s">
        <v>1194</v>
      </c>
      <c r="I560" s="29" t="s">
        <v>1088</v>
      </c>
      <c r="J560" s="30" t="s">
        <v>1089</v>
      </c>
      <c r="K560" s="31">
        <v>2222194</v>
      </c>
    </row>
    <row r="561" spans="1:11" s="32" customFormat="1" ht="28.8" x14ac:dyDescent="0.25">
      <c r="A561" s="22" t="s">
        <v>1186</v>
      </c>
      <c r="B561" s="22" t="s">
        <v>11</v>
      </c>
      <c r="C561" s="23" t="s">
        <v>1187</v>
      </c>
      <c r="D561" s="24" t="s">
        <v>1187</v>
      </c>
      <c r="E561" s="25" t="s">
        <v>76</v>
      </c>
      <c r="F561" s="26">
        <v>1015000139</v>
      </c>
      <c r="G561" s="27">
        <v>42348</v>
      </c>
      <c r="H561" s="28" t="s">
        <v>1195</v>
      </c>
      <c r="I561" s="29" t="s">
        <v>1088</v>
      </c>
      <c r="J561" s="30" t="s">
        <v>1089</v>
      </c>
      <c r="K561" s="31">
        <v>1569110</v>
      </c>
    </row>
    <row r="562" spans="1:11" s="32" customFormat="1" ht="28.8" x14ac:dyDescent="0.25">
      <c r="A562" s="22" t="s">
        <v>1186</v>
      </c>
      <c r="B562" s="22" t="s">
        <v>11</v>
      </c>
      <c r="C562" s="23" t="s">
        <v>1187</v>
      </c>
      <c r="D562" s="24" t="s">
        <v>1187</v>
      </c>
      <c r="E562" s="25" t="s">
        <v>76</v>
      </c>
      <c r="F562" s="26">
        <v>1015000140</v>
      </c>
      <c r="G562" s="27">
        <v>42348</v>
      </c>
      <c r="H562" s="28" t="s">
        <v>1196</v>
      </c>
      <c r="I562" s="29" t="s">
        <v>1197</v>
      </c>
      <c r="J562" s="30" t="s">
        <v>1198</v>
      </c>
      <c r="K562" s="31">
        <v>563370</v>
      </c>
    </row>
    <row r="563" spans="1:11" s="32" customFormat="1" ht="28.8" x14ac:dyDescent="0.25">
      <c r="A563" s="22" t="s">
        <v>1186</v>
      </c>
      <c r="B563" s="22" t="s">
        <v>11</v>
      </c>
      <c r="C563" s="23" t="s">
        <v>1187</v>
      </c>
      <c r="D563" s="24" t="s">
        <v>1187</v>
      </c>
      <c r="E563" s="25" t="s">
        <v>76</v>
      </c>
      <c r="F563" s="26">
        <v>1015000141</v>
      </c>
      <c r="G563" s="27">
        <v>42348</v>
      </c>
      <c r="H563" s="28" t="s">
        <v>1199</v>
      </c>
      <c r="I563" s="29" t="s">
        <v>1197</v>
      </c>
      <c r="J563" s="30" t="s">
        <v>1198</v>
      </c>
      <c r="K563" s="31">
        <v>140842</v>
      </c>
    </row>
    <row r="564" spans="1:11" s="32" customFormat="1" ht="28.8" x14ac:dyDescent="0.25">
      <c r="A564" s="22" t="s">
        <v>1186</v>
      </c>
      <c r="B564" s="22" t="s">
        <v>11</v>
      </c>
      <c r="C564" s="23" t="s">
        <v>1187</v>
      </c>
      <c r="D564" s="24" t="s">
        <v>1187</v>
      </c>
      <c r="E564" s="25" t="s">
        <v>76</v>
      </c>
      <c r="F564" s="26">
        <v>1015000142</v>
      </c>
      <c r="G564" s="27">
        <v>42348</v>
      </c>
      <c r="H564" s="28" t="s">
        <v>1200</v>
      </c>
      <c r="I564" s="29" t="s">
        <v>1201</v>
      </c>
      <c r="J564" s="30" t="s">
        <v>1202</v>
      </c>
      <c r="K564" s="31">
        <v>1411340</v>
      </c>
    </row>
    <row r="565" spans="1:11" s="32" customFormat="1" ht="28.8" x14ac:dyDescent="0.25">
      <c r="A565" s="22" t="s">
        <v>1186</v>
      </c>
      <c r="B565" s="22" t="s">
        <v>11</v>
      </c>
      <c r="C565" s="23" t="s">
        <v>1187</v>
      </c>
      <c r="D565" s="24" t="s">
        <v>1187</v>
      </c>
      <c r="E565" s="25" t="s">
        <v>76</v>
      </c>
      <c r="F565" s="26">
        <v>1015000143</v>
      </c>
      <c r="G565" s="27">
        <v>42348</v>
      </c>
      <c r="H565" s="28" t="s">
        <v>1203</v>
      </c>
      <c r="I565" s="29" t="s">
        <v>1201</v>
      </c>
      <c r="J565" s="30" t="s">
        <v>1202</v>
      </c>
      <c r="K565" s="31">
        <v>932960</v>
      </c>
    </row>
    <row r="566" spans="1:11" s="32" customFormat="1" ht="28.8" x14ac:dyDescent="0.25">
      <c r="A566" s="22" t="s">
        <v>1186</v>
      </c>
      <c r="B566" s="22" t="s">
        <v>11</v>
      </c>
      <c r="C566" s="23" t="s">
        <v>1187</v>
      </c>
      <c r="D566" s="24" t="s">
        <v>1187</v>
      </c>
      <c r="E566" s="25" t="s">
        <v>76</v>
      </c>
      <c r="F566" s="26">
        <v>1015000144</v>
      </c>
      <c r="G566" s="27">
        <v>42348</v>
      </c>
      <c r="H566" s="28" t="s">
        <v>1204</v>
      </c>
      <c r="I566" s="29" t="s">
        <v>1205</v>
      </c>
      <c r="J566" s="30" t="s">
        <v>1206</v>
      </c>
      <c r="K566" s="31">
        <v>51051</v>
      </c>
    </row>
    <row r="567" spans="1:11" s="32" customFormat="1" ht="28.8" x14ac:dyDescent="0.25">
      <c r="A567" s="22" t="s">
        <v>1186</v>
      </c>
      <c r="B567" s="22" t="s">
        <v>11</v>
      </c>
      <c r="C567" s="23" t="s">
        <v>1187</v>
      </c>
      <c r="D567" s="24" t="s">
        <v>1187</v>
      </c>
      <c r="E567" s="25" t="s">
        <v>76</v>
      </c>
      <c r="F567" s="26">
        <v>1015000145</v>
      </c>
      <c r="G567" s="27">
        <v>42349</v>
      </c>
      <c r="H567" s="28" t="s">
        <v>1207</v>
      </c>
      <c r="I567" s="29" t="s">
        <v>1208</v>
      </c>
      <c r="J567" s="30" t="s">
        <v>79</v>
      </c>
      <c r="K567" s="31">
        <v>1096775</v>
      </c>
    </row>
    <row r="568" spans="1:11" s="32" customFormat="1" ht="28.8" x14ac:dyDescent="0.25">
      <c r="A568" s="22" t="s">
        <v>1186</v>
      </c>
      <c r="B568" s="22" t="s">
        <v>11</v>
      </c>
      <c r="C568" s="23" t="s">
        <v>1187</v>
      </c>
      <c r="D568" s="24" t="s">
        <v>1187</v>
      </c>
      <c r="E568" s="25" t="s">
        <v>76</v>
      </c>
      <c r="F568" s="26">
        <v>1015000147</v>
      </c>
      <c r="G568" s="27">
        <v>42352</v>
      </c>
      <c r="H568" s="28" t="s">
        <v>1209</v>
      </c>
      <c r="I568" s="29" t="s">
        <v>1088</v>
      </c>
      <c r="J568" s="30" t="s">
        <v>1089</v>
      </c>
      <c r="K568" s="31">
        <v>56112</v>
      </c>
    </row>
    <row r="569" spans="1:11" s="32" customFormat="1" ht="28.8" x14ac:dyDescent="0.25">
      <c r="A569" s="22" t="s">
        <v>1186</v>
      </c>
      <c r="B569" s="22" t="s">
        <v>11</v>
      </c>
      <c r="C569" s="23" t="s">
        <v>1187</v>
      </c>
      <c r="D569" s="24" t="s">
        <v>1187</v>
      </c>
      <c r="E569" s="25" t="s">
        <v>76</v>
      </c>
      <c r="F569" s="26">
        <v>1015000148</v>
      </c>
      <c r="G569" s="27">
        <v>42352</v>
      </c>
      <c r="H569" s="28" t="s">
        <v>1210</v>
      </c>
      <c r="I569" s="29" t="s">
        <v>1088</v>
      </c>
      <c r="J569" s="30" t="s">
        <v>1089</v>
      </c>
      <c r="K569" s="31">
        <v>1132525</v>
      </c>
    </row>
    <row r="570" spans="1:11" s="32" customFormat="1" ht="28.8" x14ac:dyDescent="0.25">
      <c r="A570" s="22" t="s">
        <v>1186</v>
      </c>
      <c r="B570" s="22" t="s">
        <v>11</v>
      </c>
      <c r="C570" s="23" t="s">
        <v>1187</v>
      </c>
      <c r="D570" s="24" t="s">
        <v>1187</v>
      </c>
      <c r="E570" s="25" t="s">
        <v>76</v>
      </c>
      <c r="F570" s="26">
        <v>1015000149</v>
      </c>
      <c r="G570" s="27">
        <v>42353</v>
      </c>
      <c r="H570" s="28" t="s">
        <v>1211</v>
      </c>
      <c r="I570" s="29" t="s">
        <v>1088</v>
      </c>
      <c r="J570" s="30" t="s">
        <v>1089</v>
      </c>
      <c r="K570" s="31">
        <v>207000</v>
      </c>
    </row>
    <row r="571" spans="1:11" s="32" customFormat="1" ht="28.8" x14ac:dyDescent="0.25">
      <c r="A571" s="22" t="s">
        <v>1186</v>
      </c>
      <c r="B571" s="22" t="s">
        <v>11</v>
      </c>
      <c r="C571" s="23" t="s">
        <v>1187</v>
      </c>
      <c r="D571" s="24" t="s">
        <v>1187</v>
      </c>
      <c r="E571" s="25" t="s">
        <v>76</v>
      </c>
      <c r="F571" s="26">
        <v>1015000151</v>
      </c>
      <c r="G571" s="27">
        <v>42353</v>
      </c>
      <c r="H571" s="28" t="s">
        <v>1212</v>
      </c>
      <c r="I571" s="29" t="s">
        <v>1208</v>
      </c>
      <c r="J571" s="30" t="s">
        <v>79</v>
      </c>
      <c r="K571" s="31">
        <v>761874</v>
      </c>
    </row>
    <row r="572" spans="1:11" s="32" customFormat="1" ht="28.8" x14ac:dyDescent="0.25">
      <c r="A572" s="22" t="s">
        <v>1186</v>
      </c>
      <c r="B572" s="22" t="s">
        <v>11</v>
      </c>
      <c r="C572" s="23" t="s">
        <v>1187</v>
      </c>
      <c r="D572" s="24" t="s">
        <v>1187</v>
      </c>
      <c r="E572" s="25" t="s">
        <v>76</v>
      </c>
      <c r="F572" s="26">
        <v>1015000153</v>
      </c>
      <c r="G572" s="27">
        <v>42353</v>
      </c>
      <c r="H572" s="28" t="s">
        <v>1213</v>
      </c>
      <c r="I572" s="29" t="s">
        <v>1214</v>
      </c>
      <c r="J572" s="30" t="s">
        <v>1215</v>
      </c>
      <c r="K572" s="31">
        <v>702533</v>
      </c>
    </row>
    <row r="573" spans="1:11" s="32" customFormat="1" ht="28.8" x14ac:dyDescent="0.25">
      <c r="A573" s="22" t="s">
        <v>1186</v>
      </c>
      <c r="B573" s="22" t="s">
        <v>11</v>
      </c>
      <c r="C573" s="23" t="s">
        <v>1187</v>
      </c>
      <c r="D573" s="24" t="s">
        <v>1187</v>
      </c>
      <c r="E573" s="25" t="s">
        <v>76</v>
      </c>
      <c r="F573" s="26">
        <v>1015000154</v>
      </c>
      <c r="G573" s="27">
        <v>42353</v>
      </c>
      <c r="H573" s="28" t="s">
        <v>1216</v>
      </c>
      <c r="I573" s="29" t="s">
        <v>1217</v>
      </c>
      <c r="J573" s="30" t="s">
        <v>621</v>
      </c>
      <c r="K573" s="31">
        <v>1219658</v>
      </c>
    </row>
    <row r="574" spans="1:11" s="32" customFormat="1" ht="28.8" x14ac:dyDescent="0.25">
      <c r="A574" s="22" t="s">
        <v>1186</v>
      </c>
      <c r="B574" s="22" t="s">
        <v>11</v>
      </c>
      <c r="C574" s="23" t="s">
        <v>1187</v>
      </c>
      <c r="D574" s="24" t="s">
        <v>1187</v>
      </c>
      <c r="E574" s="25" t="s">
        <v>76</v>
      </c>
      <c r="F574" s="26">
        <v>1015000155</v>
      </c>
      <c r="G574" s="27">
        <v>42353</v>
      </c>
      <c r="H574" s="28" t="s">
        <v>1218</v>
      </c>
      <c r="I574" s="29" t="s">
        <v>1219</v>
      </c>
      <c r="J574" s="30" t="s">
        <v>1220</v>
      </c>
      <c r="K574" s="31">
        <v>651753</v>
      </c>
    </row>
    <row r="575" spans="1:11" s="32" customFormat="1" ht="28.8" x14ac:dyDescent="0.25">
      <c r="A575" s="22" t="s">
        <v>1186</v>
      </c>
      <c r="B575" s="22" t="s">
        <v>11</v>
      </c>
      <c r="C575" s="23" t="s">
        <v>1187</v>
      </c>
      <c r="D575" s="24" t="s">
        <v>1187</v>
      </c>
      <c r="E575" s="25" t="s">
        <v>76</v>
      </c>
      <c r="F575" s="26">
        <v>1015000156</v>
      </c>
      <c r="G575" s="27">
        <v>42353</v>
      </c>
      <c r="H575" s="28" t="s">
        <v>1221</v>
      </c>
      <c r="I575" s="29" t="s">
        <v>1222</v>
      </c>
      <c r="J575" s="30" t="s">
        <v>1223</v>
      </c>
      <c r="K575" s="31">
        <v>388300</v>
      </c>
    </row>
    <row r="576" spans="1:11" s="32" customFormat="1" ht="28.8" x14ac:dyDescent="0.25">
      <c r="A576" s="22" t="s">
        <v>1186</v>
      </c>
      <c r="B576" s="22" t="s">
        <v>11</v>
      </c>
      <c r="C576" s="23" t="s">
        <v>1187</v>
      </c>
      <c r="D576" s="24" t="s">
        <v>1187</v>
      </c>
      <c r="E576" s="25" t="s">
        <v>76</v>
      </c>
      <c r="F576" s="26">
        <v>1015000157</v>
      </c>
      <c r="G576" s="27">
        <v>42353</v>
      </c>
      <c r="H576" s="28" t="s">
        <v>1221</v>
      </c>
      <c r="I576" s="29" t="s">
        <v>1113</v>
      </c>
      <c r="J576" s="30" t="s">
        <v>962</v>
      </c>
      <c r="K576" s="31">
        <v>48070</v>
      </c>
    </row>
    <row r="577" spans="1:11" s="32" customFormat="1" ht="28.8" x14ac:dyDescent="0.25">
      <c r="A577" s="22" t="s">
        <v>1186</v>
      </c>
      <c r="B577" s="22" t="s">
        <v>11</v>
      </c>
      <c r="C577" s="23" t="s">
        <v>1187</v>
      </c>
      <c r="D577" s="24" t="s">
        <v>1187</v>
      </c>
      <c r="E577" s="25" t="s">
        <v>76</v>
      </c>
      <c r="F577" s="26">
        <v>1015000158</v>
      </c>
      <c r="G577" s="27">
        <v>42353</v>
      </c>
      <c r="H577" s="28" t="s">
        <v>1221</v>
      </c>
      <c r="I577" s="29" t="s">
        <v>1113</v>
      </c>
      <c r="J577" s="30" t="s">
        <v>593</v>
      </c>
      <c r="K577" s="31">
        <v>43450</v>
      </c>
    </row>
    <row r="578" spans="1:11" s="32" customFormat="1" ht="28.8" x14ac:dyDescent="0.25">
      <c r="A578" s="22" t="s">
        <v>1186</v>
      </c>
      <c r="B578" s="22" t="s">
        <v>11</v>
      </c>
      <c r="C578" s="23" t="s">
        <v>1187</v>
      </c>
      <c r="D578" s="24" t="s">
        <v>1187</v>
      </c>
      <c r="E578" s="25" t="s">
        <v>76</v>
      </c>
      <c r="F578" s="26">
        <v>1015000159</v>
      </c>
      <c r="G578" s="27">
        <v>42353</v>
      </c>
      <c r="H578" s="28" t="s">
        <v>1210</v>
      </c>
      <c r="I578" s="29" t="s">
        <v>1224</v>
      </c>
      <c r="J578" s="30" t="s">
        <v>1225</v>
      </c>
      <c r="K578" s="31">
        <v>687333</v>
      </c>
    </row>
    <row r="579" spans="1:11" s="32" customFormat="1" ht="28.8" x14ac:dyDescent="0.25">
      <c r="A579" s="22" t="s">
        <v>1186</v>
      </c>
      <c r="B579" s="22" t="s">
        <v>31</v>
      </c>
      <c r="C579" s="23" t="s">
        <v>1187</v>
      </c>
      <c r="D579" s="24" t="s">
        <v>1187</v>
      </c>
      <c r="E579" s="25" t="s">
        <v>76</v>
      </c>
      <c r="F579" s="26">
        <v>1015000160</v>
      </c>
      <c r="G579" s="27">
        <v>42353</v>
      </c>
      <c r="H579" s="28" t="s">
        <v>1226</v>
      </c>
      <c r="I579" s="29" t="s">
        <v>1227</v>
      </c>
      <c r="J579" s="30" t="s">
        <v>1228</v>
      </c>
      <c r="K579" s="31">
        <v>3014865</v>
      </c>
    </row>
    <row r="580" spans="1:11" s="32" customFormat="1" ht="28.8" x14ac:dyDescent="0.25">
      <c r="A580" s="22" t="s">
        <v>1186</v>
      </c>
      <c r="B580" s="22" t="s">
        <v>11</v>
      </c>
      <c r="C580" s="23" t="s">
        <v>1187</v>
      </c>
      <c r="D580" s="24" t="s">
        <v>1187</v>
      </c>
      <c r="E580" s="25" t="s">
        <v>76</v>
      </c>
      <c r="F580" s="26">
        <v>1015000161</v>
      </c>
      <c r="G580" s="27">
        <v>42353</v>
      </c>
      <c r="H580" s="28" t="s">
        <v>1229</v>
      </c>
      <c r="I580" s="29" t="s">
        <v>1088</v>
      </c>
      <c r="J580" s="30" t="s">
        <v>1089</v>
      </c>
      <c r="K580" s="31">
        <v>860558</v>
      </c>
    </row>
    <row r="581" spans="1:11" s="32" customFormat="1" ht="28.8" x14ac:dyDescent="0.25">
      <c r="A581" s="22" t="s">
        <v>1186</v>
      </c>
      <c r="B581" s="22" t="s">
        <v>11</v>
      </c>
      <c r="C581" s="23" t="s">
        <v>1187</v>
      </c>
      <c r="D581" s="24" t="s">
        <v>1187</v>
      </c>
      <c r="E581" s="25" t="s">
        <v>76</v>
      </c>
      <c r="F581" s="26">
        <v>1015000162</v>
      </c>
      <c r="G581" s="27">
        <v>42353</v>
      </c>
      <c r="H581" s="28" t="s">
        <v>1210</v>
      </c>
      <c r="I581" s="29" t="s">
        <v>1088</v>
      </c>
      <c r="J581" s="30" t="s">
        <v>1089</v>
      </c>
      <c r="K581" s="31">
        <v>710004</v>
      </c>
    </row>
    <row r="582" spans="1:11" s="32" customFormat="1" ht="28.8" x14ac:dyDescent="0.25">
      <c r="A582" s="22" t="s">
        <v>1186</v>
      </c>
      <c r="B582" s="22" t="s">
        <v>11</v>
      </c>
      <c r="C582" s="23" t="s">
        <v>1187</v>
      </c>
      <c r="D582" s="24" t="s">
        <v>1187</v>
      </c>
      <c r="E582" s="25" t="s">
        <v>76</v>
      </c>
      <c r="F582" s="26">
        <v>1015000165</v>
      </c>
      <c r="G582" s="27">
        <v>42355</v>
      </c>
      <c r="H582" s="28" t="s">
        <v>1230</v>
      </c>
      <c r="I582" s="29" t="s">
        <v>1201</v>
      </c>
      <c r="J582" s="30" t="s">
        <v>1202</v>
      </c>
      <c r="K582" s="31">
        <v>815507</v>
      </c>
    </row>
    <row r="583" spans="1:11" s="32" customFormat="1" ht="28.8" x14ac:dyDescent="0.25">
      <c r="A583" s="22" t="s">
        <v>1186</v>
      </c>
      <c r="B583" s="22" t="s">
        <v>11</v>
      </c>
      <c r="C583" s="23" t="s">
        <v>1187</v>
      </c>
      <c r="D583" s="24" t="s">
        <v>1187</v>
      </c>
      <c r="E583" s="25" t="s">
        <v>76</v>
      </c>
      <c r="F583" s="26">
        <v>1015000166</v>
      </c>
      <c r="G583" s="27">
        <v>42355</v>
      </c>
      <c r="H583" s="28" t="s">
        <v>1231</v>
      </c>
      <c r="I583" s="29" t="s">
        <v>1232</v>
      </c>
      <c r="J583" s="30" t="s">
        <v>1233</v>
      </c>
      <c r="K583" s="31">
        <v>36000</v>
      </c>
    </row>
    <row r="584" spans="1:11" s="32" customFormat="1" ht="28.8" x14ac:dyDescent="0.25">
      <c r="A584" s="22" t="s">
        <v>1186</v>
      </c>
      <c r="B584" s="22" t="s">
        <v>11</v>
      </c>
      <c r="C584" s="23" t="s">
        <v>1187</v>
      </c>
      <c r="D584" s="24" t="s">
        <v>1187</v>
      </c>
      <c r="E584" s="25" t="s">
        <v>76</v>
      </c>
      <c r="F584" s="26">
        <v>1015000169</v>
      </c>
      <c r="G584" s="27">
        <v>42355</v>
      </c>
      <c r="H584" s="28" t="s">
        <v>1234</v>
      </c>
      <c r="I584" s="29" t="s">
        <v>1235</v>
      </c>
      <c r="J584" s="30" t="s">
        <v>1236</v>
      </c>
      <c r="K584" s="31">
        <v>380664</v>
      </c>
    </row>
    <row r="585" spans="1:11" s="32" customFormat="1" ht="28.8" x14ac:dyDescent="0.25">
      <c r="A585" s="22" t="s">
        <v>1186</v>
      </c>
      <c r="B585" s="22" t="s">
        <v>11</v>
      </c>
      <c r="C585" s="23" t="s">
        <v>1187</v>
      </c>
      <c r="D585" s="24" t="s">
        <v>1187</v>
      </c>
      <c r="E585" s="25" t="s">
        <v>76</v>
      </c>
      <c r="F585" s="26">
        <v>1015000170</v>
      </c>
      <c r="G585" s="27">
        <v>42355</v>
      </c>
      <c r="H585" s="28" t="s">
        <v>1210</v>
      </c>
      <c r="I585" s="29" t="s">
        <v>1224</v>
      </c>
      <c r="J585" s="30" t="s">
        <v>1225</v>
      </c>
      <c r="K585" s="31">
        <v>541472</v>
      </c>
    </row>
    <row r="586" spans="1:11" s="32" customFormat="1" ht="28.8" x14ac:dyDescent="0.25">
      <c r="A586" s="22" t="s">
        <v>1186</v>
      </c>
      <c r="B586" s="22" t="s">
        <v>11</v>
      </c>
      <c r="C586" s="23" t="s">
        <v>1187</v>
      </c>
      <c r="D586" s="24" t="s">
        <v>1187</v>
      </c>
      <c r="E586" s="25" t="s">
        <v>76</v>
      </c>
      <c r="F586" s="26">
        <v>1015000171</v>
      </c>
      <c r="G586" s="27">
        <v>42356</v>
      </c>
      <c r="H586" s="28" t="s">
        <v>1237</v>
      </c>
      <c r="I586" s="29" t="s">
        <v>1201</v>
      </c>
      <c r="J586" s="30" t="s">
        <v>1202</v>
      </c>
      <c r="K586" s="31">
        <v>881790</v>
      </c>
    </row>
    <row r="587" spans="1:11" s="32" customFormat="1" ht="28.8" x14ac:dyDescent="0.25">
      <c r="A587" s="22" t="s">
        <v>1186</v>
      </c>
      <c r="B587" s="22" t="s">
        <v>11</v>
      </c>
      <c r="C587" s="23" t="s">
        <v>1187</v>
      </c>
      <c r="D587" s="24" t="s">
        <v>1187</v>
      </c>
      <c r="E587" s="25" t="s">
        <v>76</v>
      </c>
      <c r="F587" s="26">
        <v>1015000172</v>
      </c>
      <c r="G587" s="27">
        <v>42356</v>
      </c>
      <c r="H587" s="28" t="s">
        <v>1238</v>
      </c>
      <c r="I587" s="29" t="s">
        <v>1224</v>
      </c>
      <c r="J587" s="30" t="s">
        <v>1225</v>
      </c>
      <c r="K587" s="31">
        <v>2229606</v>
      </c>
    </row>
    <row r="588" spans="1:11" s="32" customFormat="1" ht="28.8" x14ac:dyDescent="0.25">
      <c r="A588" s="22" t="s">
        <v>1186</v>
      </c>
      <c r="B588" s="22" t="s">
        <v>11</v>
      </c>
      <c r="C588" s="23" t="s">
        <v>1187</v>
      </c>
      <c r="D588" s="24" t="s">
        <v>1187</v>
      </c>
      <c r="E588" s="25" t="s">
        <v>76</v>
      </c>
      <c r="F588" s="26">
        <v>1015000173</v>
      </c>
      <c r="G588" s="27">
        <v>42359</v>
      </c>
      <c r="H588" s="28" t="s">
        <v>1239</v>
      </c>
      <c r="I588" s="29" t="s">
        <v>1240</v>
      </c>
      <c r="J588" s="30" t="s">
        <v>1241</v>
      </c>
      <c r="K588" s="31">
        <v>1904000</v>
      </c>
    </row>
    <row r="589" spans="1:11" s="32" customFormat="1" ht="28.8" x14ac:dyDescent="0.25">
      <c r="A589" s="22" t="s">
        <v>1186</v>
      </c>
      <c r="B589" s="22" t="s">
        <v>11</v>
      </c>
      <c r="C589" s="23" t="s">
        <v>1187</v>
      </c>
      <c r="D589" s="24" t="s">
        <v>1187</v>
      </c>
      <c r="E589" s="25" t="s">
        <v>76</v>
      </c>
      <c r="F589" s="26">
        <v>1015000174</v>
      </c>
      <c r="G589" s="27">
        <v>42359</v>
      </c>
      <c r="H589" s="28" t="s">
        <v>1242</v>
      </c>
      <c r="I589" s="29" t="s">
        <v>1232</v>
      </c>
      <c r="J589" s="30" t="s">
        <v>1233</v>
      </c>
      <c r="K589" s="31">
        <v>37000</v>
      </c>
    </row>
    <row r="590" spans="1:11" s="32" customFormat="1" ht="28.8" x14ac:dyDescent="0.25">
      <c r="A590" s="22" t="s">
        <v>1186</v>
      </c>
      <c r="B590" s="22" t="s">
        <v>11</v>
      </c>
      <c r="C590" s="23" t="s">
        <v>1187</v>
      </c>
      <c r="D590" s="24" t="s">
        <v>1187</v>
      </c>
      <c r="E590" s="25" t="s">
        <v>76</v>
      </c>
      <c r="F590" s="26">
        <v>1015000175</v>
      </c>
      <c r="G590" s="27">
        <v>42359</v>
      </c>
      <c r="H590" s="28" t="s">
        <v>1221</v>
      </c>
      <c r="I590" s="29" t="s">
        <v>1113</v>
      </c>
      <c r="J590" s="30" t="s">
        <v>962</v>
      </c>
      <c r="K590" s="31">
        <v>39420</v>
      </c>
    </row>
    <row r="591" spans="1:11" s="32" customFormat="1" ht="28.8" x14ac:dyDescent="0.25">
      <c r="A591" s="22" t="s">
        <v>1186</v>
      </c>
      <c r="B591" s="22" t="s">
        <v>31</v>
      </c>
      <c r="C591" s="23" t="s">
        <v>1187</v>
      </c>
      <c r="D591" s="24" t="s">
        <v>1187</v>
      </c>
      <c r="E591" s="25" t="s">
        <v>76</v>
      </c>
      <c r="F591" s="26">
        <v>1015000176</v>
      </c>
      <c r="G591" s="27">
        <v>42360</v>
      </c>
      <c r="H591" s="28" t="s">
        <v>1243</v>
      </c>
      <c r="I591" s="29" t="s">
        <v>1244</v>
      </c>
      <c r="J591" s="30" t="s">
        <v>1245</v>
      </c>
      <c r="K591" s="31">
        <v>1580320</v>
      </c>
    </row>
    <row r="592" spans="1:11" s="32" customFormat="1" ht="28.8" x14ac:dyDescent="0.25">
      <c r="A592" s="22" t="s">
        <v>1186</v>
      </c>
      <c r="B592" s="22" t="s">
        <v>11</v>
      </c>
      <c r="C592" s="23" t="s">
        <v>1187</v>
      </c>
      <c r="D592" s="24" t="s">
        <v>1187</v>
      </c>
      <c r="E592" s="25" t="s">
        <v>76</v>
      </c>
      <c r="F592" s="26">
        <v>1015000177</v>
      </c>
      <c r="G592" s="27">
        <v>42361</v>
      </c>
      <c r="H592" s="28" t="s">
        <v>1246</v>
      </c>
      <c r="I592" s="29" t="s">
        <v>1247</v>
      </c>
      <c r="J592" s="30" t="s">
        <v>1248</v>
      </c>
      <c r="K592" s="31">
        <v>78540</v>
      </c>
    </row>
    <row r="593" spans="1:11" s="32" customFormat="1" ht="28.8" x14ac:dyDescent="0.25">
      <c r="A593" s="22" t="s">
        <v>1186</v>
      </c>
      <c r="B593" s="22" t="s">
        <v>11</v>
      </c>
      <c r="C593" s="23" t="s">
        <v>1187</v>
      </c>
      <c r="D593" s="24" t="s">
        <v>1187</v>
      </c>
      <c r="E593" s="25" t="s">
        <v>76</v>
      </c>
      <c r="F593" s="26">
        <v>1015000178</v>
      </c>
      <c r="G593" s="27">
        <v>42362</v>
      </c>
      <c r="H593" s="28" t="s">
        <v>1249</v>
      </c>
      <c r="I593" s="29" t="s">
        <v>1222</v>
      </c>
      <c r="J593" s="30" t="s">
        <v>1223</v>
      </c>
      <c r="K593" s="31">
        <v>24600</v>
      </c>
    </row>
    <row r="594" spans="1:11" s="32" customFormat="1" ht="28.8" x14ac:dyDescent="0.25">
      <c r="A594" s="22" t="s">
        <v>1186</v>
      </c>
      <c r="B594" s="22" t="s">
        <v>11</v>
      </c>
      <c r="C594" s="23" t="s">
        <v>1187</v>
      </c>
      <c r="D594" s="24" t="s">
        <v>1187</v>
      </c>
      <c r="E594" s="25" t="s">
        <v>76</v>
      </c>
      <c r="F594" s="26">
        <v>1015000179</v>
      </c>
      <c r="G594" s="27">
        <v>42366</v>
      </c>
      <c r="H594" s="28" t="s">
        <v>1250</v>
      </c>
      <c r="I594" s="29" t="s">
        <v>1251</v>
      </c>
      <c r="J594" s="30" t="s">
        <v>1252</v>
      </c>
      <c r="K594" s="31">
        <v>321947</v>
      </c>
    </row>
    <row r="595" spans="1:11" s="32" customFormat="1" ht="28.8" x14ac:dyDescent="0.25">
      <c r="A595" s="22" t="s">
        <v>1186</v>
      </c>
      <c r="B595" s="22" t="s">
        <v>11</v>
      </c>
      <c r="C595" s="23" t="s">
        <v>1187</v>
      </c>
      <c r="D595" s="24" t="s">
        <v>1187</v>
      </c>
      <c r="E595" s="25" t="s">
        <v>76</v>
      </c>
      <c r="F595" s="26">
        <v>1015000180</v>
      </c>
      <c r="G595" s="27">
        <v>42366</v>
      </c>
      <c r="H595" s="28" t="s">
        <v>1253</v>
      </c>
      <c r="I595" s="29" t="s">
        <v>1088</v>
      </c>
      <c r="J595" s="30" t="s">
        <v>1089</v>
      </c>
      <c r="K595" s="31">
        <v>2228083</v>
      </c>
    </row>
    <row r="596" spans="1:11" s="32" customFormat="1" ht="28.8" x14ac:dyDescent="0.25">
      <c r="A596" s="22" t="s">
        <v>1186</v>
      </c>
      <c r="B596" s="22" t="s">
        <v>11</v>
      </c>
      <c r="C596" s="23" t="s">
        <v>1187</v>
      </c>
      <c r="D596" s="24" t="s">
        <v>1187</v>
      </c>
      <c r="E596" s="25" t="s">
        <v>76</v>
      </c>
      <c r="F596" s="26">
        <v>1015000181</v>
      </c>
      <c r="G596" s="27">
        <v>42366</v>
      </c>
      <c r="H596" s="28" t="s">
        <v>1254</v>
      </c>
      <c r="I596" s="29" t="s">
        <v>1222</v>
      </c>
      <c r="J596" s="30" t="s">
        <v>1223</v>
      </c>
      <c r="K596" s="31">
        <v>299700</v>
      </c>
    </row>
    <row r="597" spans="1:11" s="32" customFormat="1" ht="28.8" x14ac:dyDescent="0.25">
      <c r="A597" s="22" t="s">
        <v>1186</v>
      </c>
      <c r="B597" s="22" t="s">
        <v>11</v>
      </c>
      <c r="C597" s="23" t="s">
        <v>1187</v>
      </c>
      <c r="D597" s="24" t="s">
        <v>1187</v>
      </c>
      <c r="E597" s="25" t="s">
        <v>76</v>
      </c>
      <c r="F597" s="26">
        <v>101500182</v>
      </c>
      <c r="G597" s="27">
        <v>42367</v>
      </c>
      <c r="H597" s="28" t="s">
        <v>1255</v>
      </c>
      <c r="I597" s="29" t="s">
        <v>1256</v>
      </c>
      <c r="J597" s="30" t="s">
        <v>1257</v>
      </c>
      <c r="K597" s="31">
        <v>149990</v>
      </c>
    </row>
    <row r="598" spans="1:11" s="32" customFormat="1" ht="43.2" x14ac:dyDescent="0.25">
      <c r="A598" s="22" t="s">
        <v>1186</v>
      </c>
      <c r="B598" s="22" t="s">
        <v>565</v>
      </c>
      <c r="C598" s="23" t="s">
        <v>1187</v>
      </c>
      <c r="D598" s="24" t="s">
        <v>1187</v>
      </c>
      <c r="E598" s="25" t="s">
        <v>100</v>
      </c>
      <c r="F598" s="26">
        <v>1015000403</v>
      </c>
      <c r="G598" s="27">
        <v>42345</v>
      </c>
      <c r="H598" s="28" t="s">
        <v>1258</v>
      </c>
      <c r="I598" s="29" t="s">
        <v>1259</v>
      </c>
      <c r="J598" s="30" t="s">
        <v>1260</v>
      </c>
      <c r="K598" s="31">
        <v>318556</v>
      </c>
    </row>
    <row r="599" spans="1:11" s="32" customFormat="1" ht="28.8" x14ac:dyDescent="0.25">
      <c r="A599" s="22" t="s">
        <v>1186</v>
      </c>
      <c r="B599" s="22" t="s">
        <v>11</v>
      </c>
      <c r="C599" s="23" t="s">
        <v>1187</v>
      </c>
      <c r="D599" s="24" t="s">
        <v>1187</v>
      </c>
      <c r="E599" s="25" t="s">
        <v>100</v>
      </c>
      <c r="F599" s="26">
        <v>1015000406</v>
      </c>
      <c r="G599" s="27">
        <v>42345</v>
      </c>
      <c r="H599" s="28" t="s">
        <v>1261</v>
      </c>
      <c r="I599" s="29" t="s">
        <v>1262</v>
      </c>
      <c r="J599" s="30" t="s">
        <v>1263</v>
      </c>
      <c r="K599" s="31">
        <v>80325</v>
      </c>
    </row>
    <row r="600" spans="1:11" s="32" customFormat="1" ht="28.8" x14ac:dyDescent="0.25">
      <c r="A600" s="22" t="s">
        <v>1186</v>
      </c>
      <c r="B600" s="22" t="s">
        <v>11</v>
      </c>
      <c r="C600" s="23" t="s">
        <v>1187</v>
      </c>
      <c r="D600" s="24" t="s">
        <v>1187</v>
      </c>
      <c r="E600" s="25" t="s">
        <v>100</v>
      </c>
      <c r="F600" s="26">
        <v>1015000407</v>
      </c>
      <c r="G600" s="27">
        <v>42347</v>
      </c>
      <c r="H600" s="28" t="s">
        <v>1264</v>
      </c>
      <c r="I600" s="29" t="s">
        <v>1265</v>
      </c>
      <c r="J600" s="30" t="s">
        <v>1266</v>
      </c>
      <c r="K600" s="31">
        <v>56250</v>
      </c>
    </row>
    <row r="601" spans="1:11" s="32" customFormat="1" ht="28.8" x14ac:dyDescent="0.25">
      <c r="A601" s="22" t="s">
        <v>1186</v>
      </c>
      <c r="B601" s="22" t="s">
        <v>11</v>
      </c>
      <c r="C601" s="23" t="s">
        <v>1187</v>
      </c>
      <c r="D601" s="24" t="s">
        <v>1187</v>
      </c>
      <c r="E601" s="25" t="s">
        <v>100</v>
      </c>
      <c r="F601" s="26">
        <v>1015000408</v>
      </c>
      <c r="G601" s="27">
        <v>42347</v>
      </c>
      <c r="H601" s="28" t="s">
        <v>1267</v>
      </c>
      <c r="I601" s="29" t="s">
        <v>1268</v>
      </c>
      <c r="J601" s="30" t="s">
        <v>1269</v>
      </c>
      <c r="K601" s="31">
        <v>202300</v>
      </c>
    </row>
    <row r="602" spans="1:11" s="32" customFormat="1" ht="28.8" x14ac:dyDescent="0.25">
      <c r="A602" s="22" t="s">
        <v>1186</v>
      </c>
      <c r="B602" s="22" t="s">
        <v>330</v>
      </c>
      <c r="C602" s="23" t="s">
        <v>2053</v>
      </c>
      <c r="D602" s="24">
        <v>41656</v>
      </c>
      <c r="E602" s="25" t="s">
        <v>100</v>
      </c>
      <c r="F602" s="26">
        <v>1015000409</v>
      </c>
      <c r="G602" s="27">
        <v>42347</v>
      </c>
      <c r="H602" s="28" t="s">
        <v>1270</v>
      </c>
      <c r="I602" s="29" t="s">
        <v>1271</v>
      </c>
      <c r="J602" s="30" t="s">
        <v>333</v>
      </c>
      <c r="K602" s="31">
        <v>133956</v>
      </c>
    </row>
    <row r="603" spans="1:11" s="32" customFormat="1" ht="28.8" x14ac:dyDescent="0.25">
      <c r="A603" s="22" t="s">
        <v>1186</v>
      </c>
      <c r="B603" s="22" t="s">
        <v>330</v>
      </c>
      <c r="C603" s="23" t="s">
        <v>2053</v>
      </c>
      <c r="D603" s="24">
        <v>41656</v>
      </c>
      <c r="E603" s="25" t="s">
        <v>100</v>
      </c>
      <c r="F603" s="26">
        <v>1015000410</v>
      </c>
      <c r="G603" s="27">
        <v>42347</v>
      </c>
      <c r="H603" s="28" t="s">
        <v>1272</v>
      </c>
      <c r="I603" s="29" t="s">
        <v>1271</v>
      </c>
      <c r="J603" s="30" t="s">
        <v>333</v>
      </c>
      <c r="K603" s="31">
        <v>363706</v>
      </c>
    </row>
    <row r="604" spans="1:11" s="32" customFormat="1" ht="28.8" x14ac:dyDescent="0.25">
      <c r="A604" s="22" t="s">
        <v>1186</v>
      </c>
      <c r="B604" s="22" t="s">
        <v>330</v>
      </c>
      <c r="C604" s="23" t="s">
        <v>2053</v>
      </c>
      <c r="D604" s="24">
        <v>41656</v>
      </c>
      <c r="E604" s="25" t="s">
        <v>100</v>
      </c>
      <c r="F604" s="26">
        <v>1015000411</v>
      </c>
      <c r="G604" s="27">
        <v>42347</v>
      </c>
      <c r="H604" s="28" t="s">
        <v>1273</v>
      </c>
      <c r="I604" s="29" t="s">
        <v>1271</v>
      </c>
      <c r="J604" s="30" t="s">
        <v>333</v>
      </c>
      <c r="K604" s="31">
        <v>343456</v>
      </c>
    </row>
    <row r="605" spans="1:11" s="32" customFormat="1" ht="28.8" x14ac:dyDescent="0.25">
      <c r="A605" s="22" t="s">
        <v>1186</v>
      </c>
      <c r="B605" s="22" t="s">
        <v>330</v>
      </c>
      <c r="C605" s="23" t="s">
        <v>2053</v>
      </c>
      <c r="D605" s="24">
        <v>41656</v>
      </c>
      <c r="E605" s="25" t="s">
        <v>100</v>
      </c>
      <c r="F605" s="26">
        <v>1015000412</v>
      </c>
      <c r="G605" s="27">
        <v>42347</v>
      </c>
      <c r="H605" s="28" t="s">
        <v>1274</v>
      </c>
      <c r="I605" s="29" t="s">
        <v>1271</v>
      </c>
      <c r="J605" s="30" t="s">
        <v>333</v>
      </c>
      <c r="K605" s="31">
        <v>380206</v>
      </c>
    </row>
    <row r="606" spans="1:11" s="32" customFormat="1" ht="28.8" x14ac:dyDescent="0.25">
      <c r="A606" s="22" t="s">
        <v>1186</v>
      </c>
      <c r="B606" s="22" t="s">
        <v>330</v>
      </c>
      <c r="C606" s="23" t="s">
        <v>2053</v>
      </c>
      <c r="D606" s="24">
        <v>41656</v>
      </c>
      <c r="E606" s="25" t="s">
        <v>100</v>
      </c>
      <c r="F606" s="26">
        <v>1015000413</v>
      </c>
      <c r="G606" s="27">
        <v>42347</v>
      </c>
      <c r="H606" s="28" t="s">
        <v>1275</v>
      </c>
      <c r="I606" s="29" t="s">
        <v>1271</v>
      </c>
      <c r="J606" s="30" t="s">
        <v>333</v>
      </c>
      <c r="K606" s="31">
        <v>191766</v>
      </c>
    </row>
    <row r="607" spans="1:11" s="32" customFormat="1" ht="28.8" x14ac:dyDescent="0.25">
      <c r="A607" s="22" t="s">
        <v>1186</v>
      </c>
      <c r="B607" s="22" t="s">
        <v>330</v>
      </c>
      <c r="C607" s="23" t="s">
        <v>2053</v>
      </c>
      <c r="D607" s="24">
        <v>41656</v>
      </c>
      <c r="E607" s="25" t="s">
        <v>100</v>
      </c>
      <c r="F607" s="26">
        <v>1015000414</v>
      </c>
      <c r="G607" s="27">
        <v>42347</v>
      </c>
      <c r="H607" s="28" t="s">
        <v>1275</v>
      </c>
      <c r="I607" s="29" t="s">
        <v>1271</v>
      </c>
      <c r="J607" s="30" t="s">
        <v>333</v>
      </c>
      <c r="K607" s="31">
        <v>212456</v>
      </c>
    </row>
    <row r="608" spans="1:11" s="32" customFormat="1" ht="28.8" x14ac:dyDescent="0.25">
      <c r="A608" s="22" t="s">
        <v>1186</v>
      </c>
      <c r="B608" s="22" t="s">
        <v>330</v>
      </c>
      <c r="C608" s="23" t="s">
        <v>2053</v>
      </c>
      <c r="D608" s="24">
        <v>41656</v>
      </c>
      <c r="E608" s="25" t="s">
        <v>100</v>
      </c>
      <c r="F608" s="26">
        <v>1015000415</v>
      </c>
      <c r="G608" s="27">
        <v>42347</v>
      </c>
      <c r="H608" s="28" t="s">
        <v>1276</v>
      </c>
      <c r="I608" s="29" t="s">
        <v>1271</v>
      </c>
      <c r="J608" s="30" t="s">
        <v>333</v>
      </c>
      <c r="K608" s="31">
        <v>247706</v>
      </c>
    </row>
    <row r="609" spans="1:11" s="32" customFormat="1" ht="28.8" x14ac:dyDescent="0.25">
      <c r="A609" s="22" t="s">
        <v>1186</v>
      </c>
      <c r="B609" s="22" t="s">
        <v>11</v>
      </c>
      <c r="C609" s="23" t="s">
        <v>1187</v>
      </c>
      <c r="D609" s="24" t="s">
        <v>1187</v>
      </c>
      <c r="E609" s="25" t="s">
        <v>100</v>
      </c>
      <c r="F609" s="26">
        <v>1015000416</v>
      </c>
      <c r="G609" s="27">
        <v>42347</v>
      </c>
      <c r="H609" s="28" t="s">
        <v>1277</v>
      </c>
      <c r="I609" s="29" t="s">
        <v>1278</v>
      </c>
      <c r="J609" s="30" t="s">
        <v>1279</v>
      </c>
      <c r="K609" s="31">
        <v>142800</v>
      </c>
    </row>
    <row r="610" spans="1:11" s="32" customFormat="1" ht="28.8" x14ac:dyDescent="0.25">
      <c r="A610" s="22" t="s">
        <v>1186</v>
      </c>
      <c r="B610" s="22" t="s">
        <v>565</v>
      </c>
      <c r="C610" s="23" t="s">
        <v>1187</v>
      </c>
      <c r="D610" s="24" t="s">
        <v>1187</v>
      </c>
      <c r="E610" s="25" t="s">
        <v>100</v>
      </c>
      <c r="F610" s="26">
        <v>1015000418</v>
      </c>
      <c r="G610" s="27">
        <v>42348</v>
      </c>
      <c r="H610" s="28" t="s">
        <v>1280</v>
      </c>
      <c r="I610" s="29" t="s">
        <v>1281</v>
      </c>
      <c r="J610" s="30" t="s">
        <v>1282</v>
      </c>
      <c r="K610" s="31">
        <v>2000000</v>
      </c>
    </row>
    <row r="611" spans="1:11" s="32" customFormat="1" ht="28.8" x14ac:dyDescent="0.25">
      <c r="A611" s="22" t="s">
        <v>1186</v>
      </c>
      <c r="B611" s="22" t="s">
        <v>11</v>
      </c>
      <c r="C611" s="23" t="s">
        <v>1187</v>
      </c>
      <c r="D611" s="24" t="s">
        <v>1187</v>
      </c>
      <c r="E611" s="25" t="s">
        <v>100</v>
      </c>
      <c r="F611" s="26">
        <v>1015000419</v>
      </c>
      <c r="G611" s="27">
        <v>42348</v>
      </c>
      <c r="H611" s="28" t="s">
        <v>1283</v>
      </c>
      <c r="I611" s="29" t="s">
        <v>1284</v>
      </c>
      <c r="J611" s="30" t="s">
        <v>1285</v>
      </c>
      <c r="K611" s="31">
        <v>517650</v>
      </c>
    </row>
    <row r="612" spans="1:11" s="32" customFormat="1" ht="28.8" x14ac:dyDescent="0.25">
      <c r="A612" s="22" t="s">
        <v>1186</v>
      </c>
      <c r="B612" s="22" t="s">
        <v>11</v>
      </c>
      <c r="C612" s="23" t="s">
        <v>1187</v>
      </c>
      <c r="D612" s="24" t="s">
        <v>1187</v>
      </c>
      <c r="E612" s="25" t="s">
        <v>100</v>
      </c>
      <c r="F612" s="26">
        <v>1015000420</v>
      </c>
      <c r="G612" s="27">
        <v>42348</v>
      </c>
      <c r="H612" s="28" t="s">
        <v>1286</v>
      </c>
      <c r="I612" s="29" t="s">
        <v>1287</v>
      </c>
      <c r="J612" s="30" t="s">
        <v>1288</v>
      </c>
      <c r="K612" s="31">
        <v>35700</v>
      </c>
    </row>
    <row r="613" spans="1:11" s="32" customFormat="1" ht="28.8" x14ac:dyDescent="0.25">
      <c r="A613" s="22" t="s">
        <v>1186</v>
      </c>
      <c r="B613" s="22" t="s">
        <v>11</v>
      </c>
      <c r="C613" s="23" t="s">
        <v>1187</v>
      </c>
      <c r="D613" s="24" t="s">
        <v>1187</v>
      </c>
      <c r="E613" s="25" t="s">
        <v>100</v>
      </c>
      <c r="F613" s="26">
        <v>1015000422</v>
      </c>
      <c r="G613" s="27">
        <v>42348</v>
      </c>
      <c r="H613" s="28" t="s">
        <v>1289</v>
      </c>
      <c r="I613" s="29" t="s">
        <v>1290</v>
      </c>
      <c r="J613" s="30" t="s">
        <v>1291</v>
      </c>
      <c r="K613" s="31">
        <v>110000</v>
      </c>
    </row>
    <row r="614" spans="1:11" s="32" customFormat="1" ht="28.8" x14ac:dyDescent="0.25">
      <c r="A614" s="22" t="s">
        <v>1186</v>
      </c>
      <c r="B614" s="22" t="s">
        <v>11</v>
      </c>
      <c r="C614" s="23" t="s">
        <v>1187</v>
      </c>
      <c r="D614" s="24" t="s">
        <v>1187</v>
      </c>
      <c r="E614" s="25" t="s">
        <v>100</v>
      </c>
      <c r="F614" s="26">
        <v>1015000423</v>
      </c>
      <c r="G614" s="27">
        <v>42348</v>
      </c>
      <c r="H614" s="28" t="s">
        <v>1292</v>
      </c>
      <c r="I614" s="29" t="s">
        <v>1293</v>
      </c>
      <c r="J614" s="30" t="s">
        <v>1294</v>
      </c>
      <c r="K614" s="31">
        <v>1899699</v>
      </c>
    </row>
    <row r="615" spans="1:11" s="32" customFormat="1" ht="28.8" x14ac:dyDescent="0.25">
      <c r="A615" s="22" t="s">
        <v>1186</v>
      </c>
      <c r="B615" s="22" t="s">
        <v>11</v>
      </c>
      <c r="C615" s="23" t="s">
        <v>1187</v>
      </c>
      <c r="D615" s="24" t="s">
        <v>1187</v>
      </c>
      <c r="E615" s="25" t="s">
        <v>100</v>
      </c>
      <c r="F615" s="26">
        <v>1015000424</v>
      </c>
      <c r="G615" s="27">
        <v>42349</v>
      </c>
      <c r="H615" s="28" t="s">
        <v>1295</v>
      </c>
      <c r="I615" s="29" t="s">
        <v>1296</v>
      </c>
      <c r="J615" s="30" t="s">
        <v>1297</v>
      </c>
      <c r="K615" s="31">
        <v>95000</v>
      </c>
    </row>
    <row r="616" spans="1:11" s="32" customFormat="1" ht="28.8" x14ac:dyDescent="0.25">
      <c r="A616" s="22" t="s">
        <v>1186</v>
      </c>
      <c r="B616" s="22" t="s">
        <v>11</v>
      </c>
      <c r="C616" s="23" t="s">
        <v>1187</v>
      </c>
      <c r="D616" s="24" t="s">
        <v>1187</v>
      </c>
      <c r="E616" s="25" t="s">
        <v>100</v>
      </c>
      <c r="F616" s="26">
        <v>1015000429</v>
      </c>
      <c r="G616" s="27">
        <v>42352</v>
      </c>
      <c r="H616" s="28" t="s">
        <v>1298</v>
      </c>
      <c r="I616" s="29" t="s">
        <v>1299</v>
      </c>
      <c r="J616" s="30" t="s">
        <v>1300</v>
      </c>
      <c r="K616" s="31">
        <v>1199843</v>
      </c>
    </row>
    <row r="617" spans="1:11" s="32" customFormat="1" ht="28.8" x14ac:dyDescent="0.25">
      <c r="A617" s="22" t="s">
        <v>1186</v>
      </c>
      <c r="B617" s="22" t="s">
        <v>11</v>
      </c>
      <c r="C617" s="23" t="s">
        <v>1187</v>
      </c>
      <c r="D617" s="24" t="s">
        <v>1187</v>
      </c>
      <c r="E617" s="25" t="s">
        <v>100</v>
      </c>
      <c r="F617" s="26">
        <v>1015000430</v>
      </c>
      <c r="G617" s="27">
        <v>42352</v>
      </c>
      <c r="H617" s="28" t="s">
        <v>1301</v>
      </c>
      <c r="I617" s="29" t="s">
        <v>1265</v>
      </c>
      <c r="J617" s="30" t="s">
        <v>1266</v>
      </c>
      <c r="K617" s="31">
        <v>225000</v>
      </c>
    </row>
    <row r="618" spans="1:11" s="32" customFormat="1" ht="28.8" x14ac:dyDescent="0.25">
      <c r="A618" s="22" t="s">
        <v>1186</v>
      </c>
      <c r="B618" s="22" t="s">
        <v>330</v>
      </c>
      <c r="C618" s="23" t="s">
        <v>2053</v>
      </c>
      <c r="D618" s="24">
        <v>41656</v>
      </c>
      <c r="E618" s="25" t="s">
        <v>100</v>
      </c>
      <c r="F618" s="26">
        <v>1015000432</v>
      </c>
      <c r="G618" s="27">
        <v>42352</v>
      </c>
      <c r="H618" s="28" t="s">
        <v>1302</v>
      </c>
      <c r="I618" s="29" t="s">
        <v>1271</v>
      </c>
      <c r="J618" s="30" t="s">
        <v>333</v>
      </c>
      <c r="K618" s="31">
        <v>138010</v>
      </c>
    </row>
    <row r="619" spans="1:11" s="32" customFormat="1" ht="28.8" x14ac:dyDescent="0.25">
      <c r="A619" s="22" t="s">
        <v>1186</v>
      </c>
      <c r="B619" s="22" t="s">
        <v>11</v>
      </c>
      <c r="C619" s="23" t="s">
        <v>1187</v>
      </c>
      <c r="D619" s="24" t="s">
        <v>1187</v>
      </c>
      <c r="E619" s="25" t="s">
        <v>100</v>
      </c>
      <c r="F619" s="26">
        <v>1015000433</v>
      </c>
      <c r="G619" s="27">
        <v>42353</v>
      </c>
      <c r="H619" s="28" t="s">
        <v>1303</v>
      </c>
      <c r="I619" s="29" t="s">
        <v>1265</v>
      </c>
      <c r="J619" s="30" t="s">
        <v>1266</v>
      </c>
      <c r="K619" s="31">
        <v>157500</v>
      </c>
    </row>
    <row r="620" spans="1:11" s="32" customFormat="1" ht="28.8" x14ac:dyDescent="0.25">
      <c r="A620" s="22" t="s">
        <v>1186</v>
      </c>
      <c r="B620" s="22" t="s">
        <v>11</v>
      </c>
      <c r="C620" s="23" t="s">
        <v>1187</v>
      </c>
      <c r="D620" s="24" t="s">
        <v>1187</v>
      </c>
      <c r="E620" s="25" t="s">
        <v>100</v>
      </c>
      <c r="F620" s="26">
        <v>1015000434</v>
      </c>
      <c r="G620" s="27">
        <v>42353</v>
      </c>
      <c r="H620" s="28" t="s">
        <v>1304</v>
      </c>
      <c r="I620" s="29" t="s">
        <v>1265</v>
      </c>
      <c r="J620" s="30" t="s">
        <v>1266</v>
      </c>
      <c r="K620" s="31">
        <v>75000</v>
      </c>
    </row>
    <row r="621" spans="1:11" s="32" customFormat="1" ht="28.8" x14ac:dyDescent="0.25">
      <c r="A621" s="22" t="s">
        <v>1186</v>
      </c>
      <c r="B621" s="22" t="s">
        <v>330</v>
      </c>
      <c r="C621" s="23" t="s">
        <v>2053</v>
      </c>
      <c r="D621" s="24">
        <v>41656</v>
      </c>
      <c r="E621" s="25" t="s">
        <v>100</v>
      </c>
      <c r="F621" s="26">
        <v>1015000435</v>
      </c>
      <c r="G621" s="27">
        <v>42353</v>
      </c>
      <c r="H621" s="28" t="s">
        <v>1302</v>
      </c>
      <c r="I621" s="29" t="s">
        <v>1271</v>
      </c>
      <c r="J621" s="30" t="s">
        <v>333</v>
      </c>
      <c r="K621" s="31">
        <v>144206</v>
      </c>
    </row>
    <row r="622" spans="1:11" s="32" customFormat="1" ht="28.8" x14ac:dyDescent="0.25">
      <c r="A622" s="22" t="s">
        <v>1186</v>
      </c>
      <c r="B622" s="22" t="s">
        <v>330</v>
      </c>
      <c r="C622" s="23" t="s">
        <v>2053</v>
      </c>
      <c r="D622" s="24">
        <v>41656</v>
      </c>
      <c r="E622" s="25" t="s">
        <v>100</v>
      </c>
      <c r="F622" s="26">
        <v>1015000436</v>
      </c>
      <c r="G622" s="27">
        <v>42353</v>
      </c>
      <c r="H622" s="28" t="s">
        <v>1305</v>
      </c>
      <c r="I622" s="29" t="s">
        <v>1271</v>
      </c>
      <c r="J622" s="30" t="s">
        <v>333</v>
      </c>
      <c r="K622" s="31">
        <v>49802</v>
      </c>
    </row>
    <row r="623" spans="1:11" s="32" customFormat="1" ht="28.8" x14ac:dyDescent="0.25">
      <c r="A623" s="22" t="s">
        <v>1186</v>
      </c>
      <c r="B623" s="22" t="s">
        <v>330</v>
      </c>
      <c r="C623" s="23" t="s">
        <v>2053</v>
      </c>
      <c r="D623" s="24">
        <v>41656</v>
      </c>
      <c r="E623" s="25" t="s">
        <v>100</v>
      </c>
      <c r="F623" s="26">
        <v>1015000437</v>
      </c>
      <c r="G623" s="27">
        <v>42353</v>
      </c>
      <c r="H623" s="28" t="s">
        <v>1306</v>
      </c>
      <c r="I623" s="29" t="s">
        <v>1271</v>
      </c>
      <c r="J623" s="30" t="s">
        <v>333</v>
      </c>
      <c r="K623" s="31">
        <v>35588</v>
      </c>
    </row>
    <row r="624" spans="1:11" s="32" customFormat="1" ht="28.8" x14ac:dyDescent="0.25">
      <c r="A624" s="22" t="s">
        <v>1186</v>
      </c>
      <c r="B624" s="22" t="s">
        <v>330</v>
      </c>
      <c r="C624" s="23" t="s">
        <v>2053</v>
      </c>
      <c r="D624" s="24">
        <v>41656</v>
      </c>
      <c r="E624" s="25" t="s">
        <v>100</v>
      </c>
      <c r="F624" s="26">
        <v>1015000438</v>
      </c>
      <c r="G624" s="27">
        <v>42353</v>
      </c>
      <c r="H624" s="28" t="s">
        <v>1306</v>
      </c>
      <c r="I624" s="29" t="s">
        <v>1271</v>
      </c>
      <c r="J624" s="30" t="s">
        <v>333</v>
      </c>
      <c r="K624" s="31">
        <v>12588</v>
      </c>
    </row>
    <row r="625" spans="1:11" s="32" customFormat="1" ht="28.8" x14ac:dyDescent="0.25">
      <c r="A625" s="22" t="s">
        <v>1186</v>
      </c>
      <c r="B625" s="22" t="s">
        <v>330</v>
      </c>
      <c r="C625" s="23" t="s">
        <v>2053</v>
      </c>
      <c r="D625" s="24">
        <v>41656</v>
      </c>
      <c r="E625" s="25" t="s">
        <v>100</v>
      </c>
      <c r="F625" s="26">
        <v>1015000439</v>
      </c>
      <c r="G625" s="27">
        <v>42353</v>
      </c>
      <c r="H625" s="28" t="s">
        <v>1307</v>
      </c>
      <c r="I625" s="29" t="s">
        <v>1271</v>
      </c>
      <c r="J625" s="30" t="s">
        <v>333</v>
      </c>
      <c r="K625" s="31">
        <v>112500</v>
      </c>
    </row>
    <row r="626" spans="1:11" s="32" customFormat="1" ht="28.8" x14ac:dyDescent="0.25">
      <c r="A626" s="22" t="s">
        <v>1186</v>
      </c>
      <c r="B626" s="22" t="s">
        <v>11</v>
      </c>
      <c r="C626" s="23" t="s">
        <v>1187</v>
      </c>
      <c r="D626" s="24" t="s">
        <v>1187</v>
      </c>
      <c r="E626" s="25" t="s">
        <v>100</v>
      </c>
      <c r="F626" s="26">
        <v>1015000440</v>
      </c>
      <c r="G626" s="27">
        <v>42353</v>
      </c>
      <c r="H626" s="28" t="s">
        <v>1308</v>
      </c>
      <c r="I626" s="29" t="s">
        <v>1309</v>
      </c>
      <c r="J626" s="30" t="s">
        <v>1310</v>
      </c>
      <c r="K626" s="31">
        <v>57120</v>
      </c>
    </row>
    <row r="627" spans="1:11" s="32" customFormat="1" ht="28.8" x14ac:dyDescent="0.25">
      <c r="A627" s="22" t="s">
        <v>1186</v>
      </c>
      <c r="B627" s="22" t="s">
        <v>330</v>
      </c>
      <c r="C627" s="23" t="s">
        <v>2053</v>
      </c>
      <c r="D627" s="24">
        <v>41656</v>
      </c>
      <c r="E627" s="25" t="s">
        <v>100</v>
      </c>
      <c r="F627" s="26">
        <v>1015000441</v>
      </c>
      <c r="G627" s="27">
        <v>42353</v>
      </c>
      <c r="H627" s="28" t="s">
        <v>1311</v>
      </c>
      <c r="I627" s="29" t="s">
        <v>1271</v>
      </c>
      <c r="J627" s="30" t="s">
        <v>333</v>
      </c>
      <c r="K627" s="31">
        <v>243796</v>
      </c>
    </row>
    <row r="628" spans="1:11" s="32" customFormat="1" ht="28.8" x14ac:dyDescent="0.25">
      <c r="A628" s="22" t="s">
        <v>1186</v>
      </c>
      <c r="B628" s="22" t="s">
        <v>565</v>
      </c>
      <c r="C628" s="23" t="s">
        <v>1187</v>
      </c>
      <c r="D628" s="24" t="s">
        <v>1187</v>
      </c>
      <c r="E628" s="25" t="s">
        <v>100</v>
      </c>
      <c r="F628" s="26">
        <v>1015000443</v>
      </c>
      <c r="G628" s="27">
        <v>42356</v>
      </c>
      <c r="H628" s="28" t="s">
        <v>1312</v>
      </c>
      <c r="I628" s="29" t="s">
        <v>1259</v>
      </c>
      <c r="J628" s="30" t="s">
        <v>1260</v>
      </c>
      <c r="K628" s="31">
        <v>170520</v>
      </c>
    </row>
    <row r="629" spans="1:11" s="32" customFormat="1" ht="28.8" x14ac:dyDescent="0.25">
      <c r="A629" s="22" t="s">
        <v>1186</v>
      </c>
      <c r="B629" s="22" t="s">
        <v>11</v>
      </c>
      <c r="C629" s="23" t="s">
        <v>1187</v>
      </c>
      <c r="D629" s="24" t="s">
        <v>1187</v>
      </c>
      <c r="E629" s="25" t="s">
        <v>100</v>
      </c>
      <c r="F629" s="26">
        <v>1015000444</v>
      </c>
      <c r="G629" s="27">
        <v>42359</v>
      </c>
      <c r="H629" s="28" t="s">
        <v>1313</v>
      </c>
      <c r="I629" s="29" t="s">
        <v>1314</v>
      </c>
      <c r="J629" s="30" t="s">
        <v>1315</v>
      </c>
      <c r="K629" s="31">
        <v>1584450</v>
      </c>
    </row>
    <row r="630" spans="1:11" s="32" customFormat="1" ht="28.8" x14ac:dyDescent="0.25">
      <c r="A630" s="22" t="s">
        <v>1186</v>
      </c>
      <c r="B630" s="22" t="s">
        <v>11</v>
      </c>
      <c r="C630" s="23" t="s">
        <v>1187</v>
      </c>
      <c r="D630" s="24" t="s">
        <v>1187</v>
      </c>
      <c r="E630" s="25" t="s">
        <v>100</v>
      </c>
      <c r="F630" s="26">
        <v>1015000446</v>
      </c>
      <c r="G630" s="27">
        <v>42361</v>
      </c>
      <c r="H630" s="28" t="s">
        <v>1316</v>
      </c>
      <c r="I630" s="29" t="s">
        <v>1314</v>
      </c>
      <c r="J630" s="30" t="s">
        <v>1315</v>
      </c>
      <c r="K630" s="31">
        <v>2191996</v>
      </c>
    </row>
    <row r="631" spans="1:11" s="32" customFormat="1" ht="28.8" x14ac:dyDescent="0.25">
      <c r="A631" s="22" t="s">
        <v>1186</v>
      </c>
      <c r="B631" s="22" t="s">
        <v>11</v>
      </c>
      <c r="C631" s="23" t="s">
        <v>1187</v>
      </c>
      <c r="D631" s="24" t="s">
        <v>1187</v>
      </c>
      <c r="E631" s="25" t="s">
        <v>100</v>
      </c>
      <c r="F631" s="26">
        <v>1015000447</v>
      </c>
      <c r="G631" s="27">
        <v>42361</v>
      </c>
      <c r="H631" s="28" t="s">
        <v>1317</v>
      </c>
      <c r="I631" s="29" t="s">
        <v>1318</v>
      </c>
      <c r="J631" s="30" t="s">
        <v>1319</v>
      </c>
      <c r="K631" s="31">
        <v>499800</v>
      </c>
    </row>
    <row r="632" spans="1:11" s="32" customFormat="1" ht="28.8" x14ac:dyDescent="0.25">
      <c r="A632" s="22" t="s">
        <v>1186</v>
      </c>
      <c r="B632" s="22" t="s">
        <v>565</v>
      </c>
      <c r="C632" s="23" t="s">
        <v>1187</v>
      </c>
      <c r="D632" s="24" t="s">
        <v>1187</v>
      </c>
      <c r="E632" s="25" t="s">
        <v>100</v>
      </c>
      <c r="F632" s="26">
        <v>1015000452</v>
      </c>
      <c r="G632" s="27">
        <v>42361</v>
      </c>
      <c r="H632" s="28" t="s">
        <v>1010</v>
      </c>
      <c r="I632" s="29" t="s">
        <v>1320</v>
      </c>
      <c r="J632" s="30" t="s">
        <v>1321</v>
      </c>
      <c r="K632" s="31">
        <v>306332</v>
      </c>
    </row>
    <row r="633" spans="1:11" s="32" customFormat="1" ht="28.8" x14ac:dyDescent="0.25">
      <c r="A633" s="22" t="s">
        <v>1186</v>
      </c>
      <c r="B633" s="22" t="s">
        <v>11</v>
      </c>
      <c r="C633" s="23" t="s">
        <v>1187</v>
      </c>
      <c r="D633" s="24" t="s">
        <v>1187</v>
      </c>
      <c r="E633" s="25" t="s">
        <v>100</v>
      </c>
      <c r="F633" s="26">
        <v>1015000453</v>
      </c>
      <c r="G633" s="27">
        <v>42368</v>
      </c>
      <c r="H633" s="28" t="s">
        <v>1322</v>
      </c>
      <c r="I633" s="29" t="s">
        <v>1299</v>
      </c>
      <c r="J633" s="30" t="s">
        <v>1300</v>
      </c>
      <c r="K633" s="31">
        <v>766590</v>
      </c>
    </row>
    <row r="634" spans="1:11" s="32" customFormat="1" ht="28.8" x14ac:dyDescent="0.25">
      <c r="A634" s="22" t="s">
        <v>1186</v>
      </c>
      <c r="B634" s="22" t="s">
        <v>565</v>
      </c>
      <c r="C634" s="23" t="s">
        <v>1187</v>
      </c>
      <c r="D634" s="24" t="s">
        <v>1187</v>
      </c>
      <c r="E634" s="25" t="s">
        <v>100</v>
      </c>
      <c r="F634" s="26">
        <v>1015000454</v>
      </c>
      <c r="G634" s="27">
        <v>42369</v>
      </c>
      <c r="H634" s="28" t="s">
        <v>1323</v>
      </c>
      <c r="I634" s="29" t="s">
        <v>1324</v>
      </c>
      <c r="J634" s="30" t="s">
        <v>1282</v>
      </c>
      <c r="K634" s="31">
        <v>10539589</v>
      </c>
    </row>
    <row r="635" spans="1:11" s="32" customFormat="1" ht="28.8" x14ac:dyDescent="0.25">
      <c r="A635" s="22" t="s">
        <v>1186</v>
      </c>
      <c r="B635" s="22" t="s">
        <v>24</v>
      </c>
      <c r="C635" s="23" t="s">
        <v>1325</v>
      </c>
      <c r="D635" s="24">
        <v>42345</v>
      </c>
      <c r="E635" s="25" t="s">
        <v>434</v>
      </c>
      <c r="F635" s="26" t="s">
        <v>1187</v>
      </c>
      <c r="G635" s="27">
        <v>42064</v>
      </c>
      <c r="H635" s="28" t="s">
        <v>1375</v>
      </c>
      <c r="I635" s="29" t="s">
        <v>1326</v>
      </c>
      <c r="J635" s="30" t="s">
        <v>1327</v>
      </c>
      <c r="K635" s="31">
        <v>2000000</v>
      </c>
    </row>
    <row r="636" spans="1:11" s="32" customFormat="1" ht="28.8" x14ac:dyDescent="0.25">
      <c r="A636" s="22" t="s">
        <v>1186</v>
      </c>
      <c r="B636" s="22" t="s">
        <v>24</v>
      </c>
      <c r="C636" s="23" t="s">
        <v>1328</v>
      </c>
      <c r="D636" s="24">
        <v>42367</v>
      </c>
      <c r="E636" s="25" t="s">
        <v>434</v>
      </c>
      <c r="F636" s="26" t="s">
        <v>1187</v>
      </c>
      <c r="G636" s="27">
        <v>37803</v>
      </c>
      <c r="H636" s="28" t="s">
        <v>1329</v>
      </c>
      <c r="I636" s="29" t="s">
        <v>1330</v>
      </c>
      <c r="J636" s="30" t="s">
        <v>1331</v>
      </c>
      <c r="K636" s="31">
        <v>596660</v>
      </c>
    </row>
    <row r="637" spans="1:11" s="32" customFormat="1" ht="14.4" x14ac:dyDescent="0.25">
      <c r="A637" s="22" t="s">
        <v>1186</v>
      </c>
      <c r="B637" s="22" t="s">
        <v>31</v>
      </c>
      <c r="C637" s="23" t="s">
        <v>1187</v>
      </c>
      <c r="D637" s="24" t="s">
        <v>1187</v>
      </c>
      <c r="E637" s="25" t="s">
        <v>32</v>
      </c>
      <c r="F637" s="26" t="s">
        <v>1187</v>
      </c>
      <c r="G637" s="27" t="s">
        <v>1187</v>
      </c>
      <c r="H637" s="28" t="s">
        <v>1332</v>
      </c>
      <c r="I637" s="29" t="s">
        <v>1333</v>
      </c>
      <c r="J637" s="30" t="s">
        <v>1334</v>
      </c>
      <c r="K637" s="31">
        <v>72463</v>
      </c>
    </row>
    <row r="638" spans="1:11" s="32" customFormat="1" ht="28.8" x14ac:dyDescent="0.25">
      <c r="A638" s="22" t="s">
        <v>1186</v>
      </c>
      <c r="B638" s="22" t="s">
        <v>31</v>
      </c>
      <c r="C638" s="23" t="s">
        <v>1187</v>
      </c>
      <c r="D638" s="24" t="s">
        <v>1187</v>
      </c>
      <c r="E638" s="25" t="s">
        <v>32</v>
      </c>
      <c r="F638" s="26" t="s">
        <v>1187</v>
      </c>
      <c r="G638" s="27" t="s">
        <v>1187</v>
      </c>
      <c r="H638" s="28" t="s">
        <v>1335</v>
      </c>
      <c r="I638" s="29" t="s">
        <v>1172</v>
      </c>
      <c r="J638" s="30" t="s">
        <v>1173</v>
      </c>
      <c r="K638" s="31">
        <v>100000</v>
      </c>
    </row>
    <row r="639" spans="1:11" s="32" customFormat="1" ht="28.8" x14ac:dyDescent="0.25">
      <c r="A639" s="22" t="s">
        <v>1186</v>
      </c>
      <c r="B639" s="22" t="s">
        <v>31</v>
      </c>
      <c r="C639" s="23" t="s">
        <v>1187</v>
      </c>
      <c r="D639" s="24" t="s">
        <v>1187</v>
      </c>
      <c r="E639" s="25" t="s">
        <v>32</v>
      </c>
      <c r="F639" s="26" t="s">
        <v>1187</v>
      </c>
      <c r="G639" s="27" t="s">
        <v>1187</v>
      </c>
      <c r="H639" s="28" t="s">
        <v>1336</v>
      </c>
      <c r="I639" s="29" t="s">
        <v>1172</v>
      </c>
      <c r="J639" s="30" t="s">
        <v>1173</v>
      </c>
      <c r="K639" s="31">
        <v>108900</v>
      </c>
    </row>
    <row r="640" spans="1:11" s="32" customFormat="1" ht="14.4" x14ac:dyDescent="0.25">
      <c r="A640" s="22" t="s">
        <v>1186</v>
      </c>
      <c r="B640" s="22" t="s">
        <v>31</v>
      </c>
      <c r="C640" s="23" t="s">
        <v>1187</v>
      </c>
      <c r="D640" s="24" t="s">
        <v>1187</v>
      </c>
      <c r="E640" s="25" t="s">
        <v>32</v>
      </c>
      <c r="F640" s="26" t="s">
        <v>1187</v>
      </c>
      <c r="G640" s="27" t="s">
        <v>1187</v>
      </c>
      <c r="H640" s="28" t="s">
        <v>1337</v>
      </c>
      <c r="I640" s="29" t="s">
        <v>1333</v>
      </c>
      <c r="J640" s="30" t="s">
        <v>1334</v>
      </c>
      <c r="K640" s="31">
        <v>44300</v>
      </c>
    </row>
    <row r="641" spans="1:11" s="32" customFormat="1" ht="28.8" x14ac:dyDescent="0.25">
      <c r="A641" s="22" t="s">
        <v>1186</v>
      </c>
      <c r="B641" s="22" t="s">
        <v>31</v>
      </c>
      <c r="C641" s="23" t="s">
        <v>1187</v>
      </c>
      <c r="D641" s="24" t="str">
        <f>+IF(C641="","",IF(C641="No Aplica","No Aplica","Ingrese Fecha"))</f>
        <v>No Aplica</v>
      </c>
      <c r="E641" s="25" t="s">
        <v>32</v>
      </c>
      <c r="F641" s="26" t="s">
        <v>1187</v>
      </c>
      <c r="G641" s="27" t="s">
        <v>1187</v>
      </c>
      <c r="H641" s="28" t="s">
        <v>1338</v>
      </c>
      <c r="I641" s="29" t="s">
        <v>1172</v>
      </c>
      <c r="J641" s="30" t="s">
        <v>1173</v>
      </c>
      <c r="K641" s="31">
        <v>258400</v>
      </c>
    </row>
    <row r="642" spans="1:11" s="32" customFormat="1" ht="28.8" x14ac:dyDescent="0.25">
      <c r="A642" s="22" t="s">
        <v>1186</v>
      </c>
      <c r="B642" s="22" t="s">
        <v>31</v>
      </c>
      <c r="C642" s="23" t="s">
        <v>1187</v>
      </c>
      <c r="D642" s="24" t="str">
        <f>+IF(C642="","",IF(C642="No Aplica","No Aplica","Ingrese Fecha"))</f>
        <v>No Aplica</v>
      </c>
      <c r="E642" s="25" t="s">
        <v>32</v>
      </c>
      <c r="F642" s="26" t="s">
        <v>1187</v>
      </c>
      <c r="G642" s="27" t="s">
        <v>1187</v>
      </c>
      <c r="H642" s="28" t="s">
        <v>1339</v>
      </c>
      <c r="I642" s="29" t="s">
        <v>1172</v>
      </c>
      <c r="J642" s="30" t="s">
        <v>1173</v>
      </c>
      <c r="K642" s="31">
        <v>717891</v>
      </c>
    </row>
    <row r="643" spans="1:11" s="32" customFormat="1" ht="28.8" x14ac:dyDescent="0.25">
      <c r="A643" s="22" t="s">
        <v>1186</v>
      </c>
      <c r="B643" s="22" t="s">
        <v>31</v>
      </c>
      <c r="C643" s="23" t="s">
        <v>1187</v>
      </c>
      <c r="D643" s="24" t="s">
        <v>1187</v>
      </c>
      <c r="E643" s="25" t="s">
        <v>32</v>
      </c>
      <c r="F643" s="26" t="s">
        <v>1187</v>
      </c>
      <c r="G643" s="27" t="s">
        <v>1187</v>
      </c>
      <c r="H643" s="28" t="s">
        <v>1340</v>
      </c>
      <c r="I643" s="29" t="s">
        <v>1172</v>
      </c>
      <c r="J643" s="30" t="s">
        <v>1173</v>
      </c>
      <c r="K643" s="31">
        <f>169200+219800</f>
        <v>389000</v>
      </c>
    </row>
    <row r="644" spans="1:11" s="32" customFormat="1" ht="28.8" x14ac:dyDescent="0.25">
      <c r="A644" s="22" t="s">
        <v>1186</v>
      </c>
      <c r="B644" s="22" t="s">
        <v>31</v>
      </c>
      <c r="C644" s="23" t="s">
        <v>1187</v>
      </c>
      <c r="D644" s="24" t="s">
        <v>1187</v>
      </c>
      <c r="E644" s="25" t="s">
        <v>32</v>
      </c>
      <c r="F644" s="26" t="s">
        <v>1187</v>
      </c>
      <c r="G644" s="27" t="s">
        <v>1187</v>
      </c>
      <c r="H644" s="28" t="s">
        <v>1341</v>
      </c>
      <c r="I644" s="29" t="s">
        <v>1172</v>
      </c>
      <c r="J644" s="30" t="s">
        <v>1173</v>
      </c>
      <c r="K644" s="31">
        <v>123566</v>
      </c>
    </row>
    <row r="645" spans="1:11" s="32" customFormat="1" ht="28.8" x14ac:dyDescent="0.25">
      <c r="A645" s="22" t="s">
        <v>1186</v>
      </c>
      <c r="B645" s="22" t="s">
        <v>31</v>
      </c>
      <c r="C645" s="23" t="s">
        <v>1187</v>
      </c>
      <c r="D645" s="24" t="s">
        <v>1187</v>
      </c>
      <c r="E645" s="25" t="s">
        <v>32</v>
      </c>
      <c r="F645" s="26" t="s">
        <v>1187</v>
      </c>
      <c r="G645" s="27" t="s">
        <v>1187</v>
      </c>
      <c r="H645" s="28" t="s">
        <v>1342</v>
      </c>
      <c r="I645" s="29" t="s">
        <v>1172</v>
      </c>
      <c r="J645" s="30" t="s">
        <v>1173</v>
      </c>
      <c r="K645" s="31">
        <v>69943</v>
      </c>
    </row>
    <row r="646" spans="1:11" s="32" customFormat="1" ht="28.8" x14ac:dyDescent="0.25">
      <c r="A646" s="22" t="s">
        <v>1186</v>
      </c>
      <c r="B646" s="22" t="s">
        <v>31</v>
      </c>
      <c r="C646" s="23" t="s">
        <v>1187</v>
      </c>
      <c r="D646" s="24" t="s">
        <v>1187</v>
      </c>
      <c r="E646" s="25" t="s">
        <v>32</v>
      </c>
      <c r="F646" s="26" t="s">
        <v>1187</v>
      </c>
      <c r="G646" s="27" t="s">
        <v>1187</v>
      </c>
      <c r="H646" s="28" t="s">
        <v>1343</v>
      </c>
      <c r="I646" s="29" t="s">
        <v>1172</v>
      </c>
      <c r="J646" s="30" t="s">
        <v>1173</v>
      </c>
      <c r="K646" s="31">
        <v>96500</v>
      </c>
    </row>
    <row r="647" spans="1:11" s="32" customFormat="1" ht="28.8" x14ac:dyDescent="0.25">
      <c r="A647" s="22" t="s">
        <v>1186</v>
      </c>
      <c r="B647" s="22" t="s">
        <v>31</v>
      </c>
      <c r="C647" s="23" t="s">
        <v>1187</v>
      </c>
      <c r="D647" s="24" t="s">
        <v>1187</v>
      </c>
      <c r="E647" s="25" t="s">
        <v>32</v>
      </c>
      <c r="F647" s="26" t="s">
        <v>1187</v>
      </c>
      <c r="G647" s="27" t="s">
        <v>1187</v>
      </c>
      <c r="H647" s="28" t="s">
        <v>1344</v>
      </c>
      <c r="I647" s="29" t="s">
        <v>1172</v>
      </c>
      <c r="J647" s="30" t="s">
        <v>1173</v>
      </c>
      <c r="K647" s="31">
        <v>636256</v>
      </c>
    </row>
    <row r="648" spans="1:11" s="32" customFormat="1" ht="28.8" x14ac:dyDescent="0.25">
      <c r="A648" s="22" t="s">
        <v>1186</v>
      </c>
      <c r="B648" s="22" t="s">
        <v>31</v>
      </c>
      <c r="C648" s="23" t="s">
        <v>1187</v>
      </c>
      <c r="D648" s="24" t="s">
        <v>1187</v>
      </c>
      <c r="E648" s="25" t="s">
        <v>32</v>
      </c>
      <c r="F648" s="26" t="s">
        <v>1187</v>
      </c>
      <c r="G648" s="27" t="s">
        <v>1187</v>
      </c>
      <c r="H648" s="28" t="s">
        <v>1345</v>
      </c>
      <c r="I648" s="29" t="s">
        <v>1172</v>
      </c>
      <c r="J648" s="30" t="s">
        <v>1173</v>
      </c>
      <c r="K648" s="31">
        <f>505000+713935</f>
        <v>1218935</v>
      </c>
    </row>
    <row r="649" spans="1:11" s="32" customFormat="1" ht="28.8" x14ac:dyDescent="0.25">
      <c r="A649" s="22" t="s">
        <v>1186</v>
      </c>
      <c r="B649" s="22" t="s">
        <v>31</v>
      </c>
      <c r="C649" s="23" t="s">
        <v>1187</v>
      </c>
      <c r="D649" s="24" t="s">
        <v>1187</v>
      </c>
      <c r="E649" s="25" t="s">
        <v>32</v>
      </c>
      <c r="F649" s="26" t="s">
        <v>1187</v>
      </c>
      <c r="G649" s="27" t="s">
        <v>1187</v>
      </c>
      <c r="H649" s="28" t="s">
        <v>1346</v>
      </c>
      <c r="I649" s="29" t="s">
        <v>1172</v>
      </c>
      <c r="J649" s="30" t="s">
        <v>1173</v>
      </c>
      <c r="K649" s="31">
        <v>55020</v>
      </c>
    </row>
    <row r="650" spans="1:11" s="32" customFormat="1" ht="28.8" x14ac:dyDescent="0.25">
      <c r="A650" s="22" t="s">
        <v>1186</v>
      </c>
      <c r="B650" s="22" t="s">
        <v>31</v>
      </c>
      <c r="C650" s="23" t="s">
        <v>1187</v>
      </c>
      <c r="D650" s="24" t="s">
        <v>1187</v>
      </c>
      <c r="E650" s="25" t="s">
        <v>32</v>
      </c>
      <c r="F650" s="26" t="s">
        <v>1187</v>
      </c>
      <c r="G650" s="27" t="s">
        <v>1187</v>
      </c>
      <c r="H650" s="28" t="s">
        <v>1347</v>
      </c>
      <c r="I650" s="29" t="s">
        <v>1172</v>
      </c>
      <c r="J650" s="30" t="s">
        <v>1173</v>
      </c>
      <c r="K650" s="31">
        <v>221141</v>
      </c>
    </row>
    <row r="651" spans="1:11" s="32" customFormat="1" ht="28.8" x14ac:dyDescent="0.25">
      <c r="A651" s="22" t="s">
        <v>1186</v>
      </c>
      <c r="B651" s="22" t="s">
        <v>31</v>
      </c>
      <c r="C651" s="23" t="s">
        <v>1187</v>
      </c>
      <c r="D651" s="24" t="s">
        <v>1187</v>
      </c>
      <c r="E651" s="25" t="s">
        <v>32</v>
      </c>
      <c r="F651" s="26" t="s">
        <v>1187</v>
      </c>
      <c r="G651" s="27" t="s">
        <v>1187</v>
      </c>
      <c r="H651" s="28" t="s">
        <v>1348</v>
      </c>
      <c r="I651" s="29" t="s">
        <v>1172</v>
      </c>
      <c r="J651" s="30" t="s">
        <v>1173</v>
      </c>
      <c r="K651" s="31">
        <v>71655</v>
      </c>
    </row>
    <row r="652" spans="1:11" s="32" customFormat="1" ht="28.8" x14ac:dyDescent="0.25">
      <c r="A652" s="22" t="s">
        <v>1186</v>
      </c>
      <c r="B652" s="22" t="s">
        <v>31</v>
      </c>
      <c r="C652" s="23" t="s">
        <v>1187</v>
      </c>
      <c r="D652" s="24" t="s">
        <v>1187</v>
      </c>
      <c r="E652" s="25" t="s">
        <v>32</v>
      </c>
      <c r="F652" s="26" t="s">
        <v>1187</v>
      </c>
      <c r="G652" s="27" t="s">
        <v>1187</v>
      </c>
      <c r="H652" s="28" t="s">
        <v>1349</v>
      </c>
      <c r="I652" s="29" t="s">
        <v>1350</v>
      </c>
      <c r="J652" s="30" t="s">
        <v>1351</v>
      </c>
      <c r="K652" s="31">
        <v>4520</v>
      </c>
    </row>
    <row r="653" spans="1:11" s="32" customFormat="1" ht="28.8" x14ac:dyDescent="0.25">
      <c r="A653" s="22" t="s">
        <v>1186</v>
      </c>
      <c r="B653" s="22" t="s">
        <v>31</v>
      </c>
      <c r="C653" s="23" t="s">
        <v>1187</v>
      </c>
      <c r="D653" s="24" t="s">
        <v>1187</v>
      </c>
      <c r="E653" s="25" t="s">
        <v>32</v>
      </c>
      <c r="F653" s="26" t="s">
        <v>1187</v>
      </c>
      <c r="G653" s="27" t="s">
        <v>1187</v>
      </c>
      <c r="H653" s="28" t="s">
        <v>1352</v>
      </c>
      <c r="I653" s="29" t="s">
        <v>1353</v>
      </c>
      <c r="J653" s="30" t="s">
        <v>1354</v>
      </c>
      <c r="K653" s="31">
        <v>25571</v>
      </c>
    </row>
    <row r="654" spans="1:11" s="32" customFormat="1" ht="28.8" x14ac:dyDescent="0.25">
      <c r="A654" s="22" t="s">
        <v>1186</v>
      </c>
      <c r="B654" s="22" t="s">
        <v>31</v>
      </c>
      <c r="C654" s="23" t="s">
        <v>1187</v>
      </c>
      <c r="D654" s="24" t="s">
        <v>1187</v>
      </c>
      <c r="E654" s="25" t="s">
        <v>32</v>
      </c>
      <c r="F654" s="26" t="s">
        <v>1187</v>
      </c>
      <c r="G654" s="27" t="s">
        <v>1187</v>
      </c>
      <c r="H654" s="28" t="s">
        <v>1355</v>
      </c>
      <c r="I654" s="29" t="s">
        <v>1353</v>
      </c>
      <c r="J654" s="30" t="s">
        <v>1354</v>
      </c>
      <c r="K654" s="31">
        <v>43150</v>
      </c>
    </row>
    <row r="655" spans="1:11" s="32" customFormat="1" ht="28.8" x14ac:dyDescent="0.25">
      <c r="A655" s="22" t="s">
        <v>1186</v>
      </c>
      <c r="B655" s="22" t="s">
        <v>31</v>
      </c>
      <c r="C655" s="23" t="s">
        <v>1187</v>
      </c>
      <c r="D655" s="24" t="s">
        <v>1187</v>
      </c>
      <c r="E655" s="25" t="s">
        <v>32</v>
      </c>
      <c r="F655" s="26" t="s">
        <v>1187</v>
      </c>
      <c r="G655" s="27" t="s">
        <v>1187</v>
      </c>
      <c r="H655" s="28" t="s">
        <v>1356</v>
      </c>
      <c r="I655" s="29" t="s">
        <v>1353</v>
      </c>
      <c r="J655" s="30" t="s">
        <v>1354</v>
      </c>
      <c r="K655" s="31">
        <v>23132</v>
      </c>
    </row>
    <row r="656" spans="1:11" s="32" customFormat="1" ht="28.8" x14ac:dyDescent="0.25">
      <c r="A656" s="22" t="s">
        <v>1186</v>
      </c>
      <c r="B656" s="22" t="s">
        <v>31</v>
      </c>
      <c r="C656" s="23" t="s">
        <v>1187</v>
      </c>
      <c r="D656" s="24" t="s">
        <v>1187</v>
      </c>
      <c r="E656" s="25" t="s">
        <v>32</v>
      </c>
      <c r="F656" s="26" t="s">
        <v>1187</v>
      </c>
      <c r="G656" s="27" t="s">
        <v>1187</v>
      </c>
      <c r="H656" s="28" t="s">
        <v>1357</v>
      </c>
      <c r="I656" s="29" t="s">
        <v>1353</v>
      </c>
      <c r="J656" s="30" t="s">
        <v>1354</v>
      </c>
      <c r="K656" s="31">
        <f>24534+292316+707</f>
        <v>317557</v>
      </c>
    </row>
    <row r="657" spans="1:11" s="32" customFormat="1" ht="28.8" x14ac:dyDescent="0.25">
      <c r="A657" s="22" t="s">
        <v>1186</v>
      </c>
      <c r="B657" s="22" t="s">
        <v>31</v>
      </c>
      <c r="C657" s="23" t="s">
        <v>1187</v>
      </c>
      <c r="D657" s="24" t="s">
        <v>1187</v>
      </c>
      <c r="E657" s="25" t="s">
        <v>32</v>
      </c>
      <c r="F657" s="26" t="s">
        <v>1187</v>
      </c>
      <c r="G657" s="27" t="s">
        <v>1187</v>
      </c>
      <c r="H657" s="28" t="s">
        <v>1358</v>
      </c>
      <c r="I657" s="29" t="s">
        <v>1353</v>
      </c>
      <c r="J657" s="30" t="s">
        <v>1354</v>
      </c>
      <c r="K657" s="31">
        <v>7269</v>
      </c>
    </row>
    <row r="658" spans="1:11" s="32" customFormat="1" ht="28.8" x14ac:dyDescent="0.25">
      <c r="A658" s="22" t="s">
        <v>1186</v>
      </c>
      <c r="B658" s="22" t="s">
        <v>31</v>
      </c>
      <c r="C658" s="23" t="s">
        <v>1187</v>
      </c>
      <c r="D658" s="24" t="s">
        <v>1187</v>
      </c>
      <c r="E658" s="25" t="s">
        <v>32</v>
      </c>
      <c r="F658" s="26" t="s">
        <v>1187</v>
      </c>
      <c r="G658" s="27" t="s">
        <v>1187</v>
      </c>
      <c r="H658" s="28" t="s">
        <v>1359</v>
      </c>
      <c r="I658" s="29" t="s">
        <v>1353</v>
      </c>
      <c r="J658" s="30" t="s">
        <v>1354</v>
      </c>
      <c r="K658" s="31">
        <v>750</v>
      </c>
    </row>
    <row r="659" spans="1:11" s="32" customFormat="1" ht="28.8" x14ac:dyDescent="0.25">
      <c r="A659" s="22" t="s">
        <v>1186</v>
      </c>
      <c r="B659" s="22" t="s">
        <v>31</v>
      </c>
      <c r="C659" s="23" t="s">
        <v>1187</v>
      </c>
      <c r="D659" s="24" t="s">
        <v>1187</v>
      </c>
      <c r="E659" s="25" t="s">
        <v>32</v>
      </c>
      <c r="F659" s="26" t="s">
        <v>1187</v>
      </c>
      <c r="G659" s="27" t="s">
        <v>1187</v>
      </c>
      <c r="H659" s="28" t="s">
        <v>1360</v>
      </c>
      <c r="I659" s="29" t="s">
        <v>1353</v>
      </c>
      <c r="J659" s="30" t="s">
        <v>1354</v>
      </c>
      <c r="K659" s="31">
        <v>12200</v>
      </c>
    </row>
    <row r="660" spans="1:11" s="32" customFormat="1" ht="28.8" x14ac:dyDescent="0.25">
      <c r="A660" s="22" t="s">
        <v>1186</v>
      </c>
      <c r="B660" s="22" t="s">
        <v>31</v>
      </c>
      <c r="C660" s="23" t="s">
        <v>1187</v>
      </c>
      <c r="D660" s="24" t="s">
        <v>1187</v>
      </c>
      <c r="E660" s="25" t="s">
        <v>32</v>
      </c>
      <c r="F660" s="26" t="s">
        <v>1187</v>
      </c>
      <c r="G660" s="27" t="s">
        <v>1187</v>
      </c>
      <c r="H660" s="28" t="s">
        <v>1361</v>
      </c>
      <c r="I660" s="29" t="s">
        <v>1353</v>
      </c>
      <c r="J660" s="30" t="s">
        <v>1354</v>
      </c>
      <c r="K660" s="31">
        <v>13850</v>
      </c>
    </row>
    <row r="661" spans="1:11" s="32" customFormat="1" ht="28.8" x14ac:dyDescent="0.25">
      <c r="A661" s="22" t="s">
        <v>1186</v>
      </c>
      <c r="B661" s="22" t="s">
        <v>31</v>
      </c>
      <c r="C661" s="23" t="s">
        <v>1187</v>
      </c>
      <c r="D661" s="24" t="s">
        <v>1187</v>
      </c>
      <c r="E661" s="25" t="s">
        <v>32</v>
      </c>
      <c r="F661" s="26" t="s">
        <v>1187</v>
      </c>
      <c r="G661" s="27" t="s">
        <v>1187</v>
      </c>
      <c r="H661" s="28" t="s">
        <v>1362</v>
      </c>
      <c r="I661" s="29" t="s">
        <v>1353</v>
      </c>
      <c r="J661" s="30" t="s">
        <v>1354</v>
      </c>
      <c r="K661" s="31">
        <v>7269</v>
      </c>
    </row>
    <row r="662" spans="1:11" s="32" customFormat="1" ht="28.8" x14ac:dyDescent="0.25">
      <c r="A662" s="22" t="s">
        <v>1186</v>
      </c>
      <c r="B662" s="22" t="s">
        <v>31</v>
      </c>
      <c r="C662" s="23" t="s">
        <v>1187</v>
      </c>
      <c r="D662" s="24" t="s">
        <v>1187</v>
      </c>
      <c r="E662" s="25" t="s">
        <v>32</v>
      </c>
      <c r="F662" s="26" t="s">
        <v>1187</v>
      </c>
      <c r="G662" s="27" t="s">
        <v>1187</v>
      </c>
      <c r="H662" s="28" t="s">
        <v>1363</v>
      </c>
      <c r="I662" s="29" t="s">
        <v>1353</v>
      </c>
      <c r="J662" s="30" t="s">
        <v>1354</v>
      </c>
      <c r="K662" s="31">
        <v>5628</v>
      </c>
    </row>
    <row r="663" spans="1:11" s="32" customFormat="1" ht="28.8" x14ac:dyDescent="0.25">
      <c r="A663" s="22" t="s">
        <v>1186</v>
      </c>
      <c r="B663" s="22" t="s">
        <v>31</v>
      </c>
      <c r="C663" s="23" t="s">
        <v>1187</v>
      </c>
      <c r="D663" s="24" t="s">
        <v>1187</v>
      </c>
      <c r="E663" s="25" t="s">
        <v>32</v>
      </c>
      <c r="F663" s="26" t="s">
        <v>1187</v>
      </c>
      <c r="G663" s="27" t="s">
        <v>1187</v>
      </c>
      <c r="H663" s="28" t="s">
        <v>1364</v>
      </c>
      <c r="I663" s="29" t="s">
        <v>1353</v>
      </c>
      <c r="J663" s="30" t="s">
        <v>1354</v>
      </c>
      <c r="K663" s="31">
        <v>12200</v>
      </c>
    </row>
    <row r="664" spans="1:11" s="32" customFormat="1" ht="28.8" x14ac:dyDescent="0.25">
      <c r="A664" s="22" t="s">
        <v>1186</v>
      </c>
      <c r="B664" s="22" t="s">
        <v>31</v>
      </c>
      <c r="C664" s="23" t="s">
        <v>1187</v>
      </c>
      <c r="D664" s="24" t="s">
        <v>1187</v>
      </c>
      <c r="E664" s="25" t="s">
        <v>32</v>
      </c>
      <c r="F664" s="26" t="s">
        <v>1187</v>
      </c>
      <c r="G664" s="27" t="s">
        <v>1187</v>
      </c>
      <c r="H664" s="28" t="s">
        <v>1365</v>
      </c>
      <c r="I664" s="29" t="s">
        <v>1353</v>
      </c>
      <c r="J664" s="30" t="s">
        <v>1354</v>
      </c>
      <c r="K664" s="31">
        <v>18926</v>
      </c>
    </row>
    <row r="665" spans="1:11" s="32" customFormat="1" ht="28.8" x14ac:dyDescent="0.25">
      <c r="A665" s="22" t="s">
        <v>1186</v>
      </c>
      <c r="B665" s="22" t="s">
        <v>31</v>
      </c>
      <c r="C665" s="23" t="s">
        <v>1187</v>
      </c>
      <c r="D665" s="24" t="s">
        <v>1187</v>
      </c>
      <c r="E665" s="25" t="s">
        <v>32</v>
      </c>
      <c r="F665" s="26" t="s">
        <v>1187</v>
      </c>
      <c r="G665" s="27" t="s">
        <v>1187</v>
      </c>
      <c r="H665" s="28" t="s">
        <v>1366</v>
      </c>
      <c r="I665" s="29" t="s">
        <v>1353</v>
      </c>
      <c r="J665" s="30" t="s">
        <v>1354</v>
      </c>
      <c r="K665" s="31">
        <v>77811</v>
      </c>
    </row>
    <row r="666" spans="1:11" s="32" customFormat="1" ht="28.8" x14ac:dyDescent="0.25">
      <c r="A666" s="22" t="s">
        <v>1186</v>
      </c>
      <c r="B666" s="22" t="s">
        <v>31</v>
      </c>
      <c r="C666" s="23" t="s">
        <v>1187</v>
      </c>
      <c r="D666" s="24" t="s">
        <v>1187</v>
      </c>
      <c r="E666" s="25" t="s">
        <v>32</v>
      </c>
      <c r="F666" s="26" t="s">
        <v>1187</v>
      </c>
      <c r="G666" s="27" t="s">
        <v>1187</v>
      </c>
      <c r="H666" s="28" t="s">
        <v>1367</v>
      </c>
      <c r="I666" s="29" t="s">
        <v>1353</v>
      </c>
      <c r="J666" s="30" t="s">
        <v>1354</v>
      </c>
      <c r="K666" s="31">
        <v>7250</v>
      </c>
    </row>
    <row r="667" spans="1:11" s="32" customFormat="1" ht="14.4" x14ac:dyDescent="0.25">
      <c r="A667" s="22" t="s">
        <v>1186</v>
      </c>
      <c r="B667" s="22" t="s">
        <v>31</v>
      </c>
      <c r="C667" s="23" t="s">
        <v>1187</v>
      </c>
      <c r="D667" s="24" t="s">
        <v>1187</v>
      </c>
      <c r="E667" s="25" t="s">
        <v>32</v>
      </c>
      <c r="F667" s="26" t="s">
        <v>1187</v>
      </c>
      <c r="G667" s="27" t="s">
        <v>1187</v>
      </c>
      <c r="H667" s="28" t="s">
        <v>1368</v>
      </c>
      <c r="I667" s="29" t="s">
        <v>1369</v>
      </c>
      <c r="J667" s="30" t="s">
        <v>951</v>
      </c>
      <c r="K667" s="31">
        <v>49640</v>
      </c>
    </row>
    <row r="668" spans="1:11" s="32" customFormat="1" ht="14.4" x14ac:dyDescent="0.25">
      <c r="A668" s="22" t="s">
        <v>1186</v>
      </c>
      <c r="B668" s="22" t="s">
        <v>31</v>
      </c>
      <c r="C668" s="23" t="s">
        <v>1187</v>
      </c>
      <c r="D668" s="24" t="s">
        <v>1187</v>
      </c>
      <c r="E668" s="25" t="s">
        <v>32</v>
      </c>
      <c r="F668" s="26" t="s">
        <v>1187</v>
      </c>
      <c r="G668" s="27" t="s">
        <v>1187</v>
      </c>
      <c r="H668" s="28" t="s">
        <v>1370</v>
      </c>
      <c r="I668" s="29" t="s">
        <v>1369</v>
      </c>
      <c r="J668" s="30" t="s">
        <v>951</v>
      </c>
      <c r="K668" s="31">
        <f>22000+44000</f>
        <v>66000</v>
      </c>
    </row>
    <row r="669" spans="1:11" s="32" customFormat="1" ht="14.4" x14ac:dyDescent="0.25">
      <c r="A669" s="22" t="s">
        <v>1186</v>
      </c>
      <c r="B669" s="22" t="s">
        <v>31</v>
      </c>
      <c r="C669" s="23" t="s">
        <v>1187</v>
      </c>
      <c r="D669" s="24" t="s">
        <v>1187</v>
      </c>
      <c r="E669" s="25" t="s">
        <v>32</v>
      </c>
      <c r="F669" s="26" t="s">
        <v>1187</v>
      </c>
      <c r="G669" s="27" t="s">
        <v>1187</v>
      </c>
      <c r="H669" s="28" t="s">
        <v>1371</v>
      </c>
      <c r="I669" s="29" t="s">
        <v>1369</v>
      </c>
      <c r="J669" s="30" t="s">
        <v>951</v>
      </c>
      <c r="K669" s="31">
        <v>46584</v>
      </c>
    </row>
    <row r="670" spans="1:11" s="32" customFormat="1" ht="14.4" x14ac:dyDescent="0.25">
      <c r="A670" s="22" t="s">
        <v>1186</v>
      </c>
      <c r="B670" s="22" t="s">
        <v>31</v>
      </c>
      <c r="C670" s="23" t="s">
        <v>1187</v>
      </c>
      <c r="D670" s="24" t="s">
        <v>1187</v>
      </c>
      <c r="E670" s="25" t="s">
        <v>32</v>
      </c>
      <c r="F670" s="26" t="s">
        <v>1187</v>
      </c>
      <c r="G670" s="27" t="s">
        <v>1187</v>
      </c>
      <c r="H670" s="28" t="s">
        <v>1372</v>
      </c>
      <c r="I670" s="29" t="s">
        <v>1369</v>
      </c>
      <c r="J670" s="30" t="s">
        <v>951</v>
      </c>
      <c r="K670" s="31">
        <v>57276</v>
      </c>
    </row>
    <row r="671" spans="1:11" s="32" customFormat="1" ht="14.4" x14ac:dyDescent="0.25">
      <c r="A671" s="22" t="s">
        <v>1186</v>
      </c>
      <c r="B671" s="22" t="s">
        <v>31</v>
      </c>
      <c r="C671" s="23" t="s">
        <v>1187</v>
      </c>
      <c r="D671" s="24" t="s">
        <v>1187</v>
      </c>
      <c r="E671" s="25" t="s">
        <v>32</v>
      </c>
      <c r="F671" s="26" t="s">
        <v>1187</v>
      </c>
      <c r="G671" s="27" t="s">
        <v>1187</v>
      </c>
      <c r="H671" s="28" t="s">
        <v>1373</v>
      </c>
      <c r="I671" s="29" t="s">
        <v>1369</v>
      </c>
      <c r="J671" s="30" t="s">
        <v>951</v>
      </c>
      <c r="K671" s="31">
        <v>114552</v>
      </c>
    </row>
    <row r="672" spans="1:11" s="32" customFormat="1" ht="14.4" x14ac:dyDescent="0.25">
      <c r="A672" s="22" t="s">
        <v>1186</v>
      </c>
      <c r="B672" s="22" t="s">
        <v>31</v>
      </c>
      <c r="C672" s="23" t="s">
        <v>1187</v>
      </c>
      <c r="D672" s="24" t="s">
        <v>1187</v>
      </c>
      <c r="E672" s="25" t="s">
        <v>32</v>
      </c>
      <c r="F672" s="26" t="s">
        <v>1187</v>
      </c>
      <c r="G672" s="27" t="s">
        <v>1187</v>
      </c>
      <c r="H672" s="28" t="s">
        <v>1374</v>
      </c>
      <c r="I672" s="29" t="s">
        <v>1369</v>
      </c>
      <c r="J672" s="30" t="s">
        <v>951</v>
      </c>
      <c r="K672" s="31">
        <v>385450</v>
      </c>
    </row>
    <row r="673" spans="1:11" s="32" customFormat="1" ht="28.8" x14ac:dyDescent="0.25">
      <c r="A673" s="22" t="s">
        <v>1465</v>
      </c>
      <c r="B673" s="22" t="s">
        <v>31</v>
      </c>
      <c r="C673" s="23" t="s">
        <v>359</v>
      </c>
      <c r="D673" s="24" t="s">
        <v>359</v>
      </c>
      <c r="E673" s="25" t="s">
        <v>104</v>
      </c>
      <c r="F673" s="26">
        <v>132793</v>
      </c>
      <c r="G673" s="27">
        <v>42308</v>
      </c>
      <c r="H673" s="28" t="s">
        <v>1376</v>
      </c>
      <c r="I673" s="29" t="s">
        <v>1377</v>
      </c>
      <c r="J673" s="30" t="s">
        <v>59</v>
      </c>
      <c r="K673" s="31">
        <v>150709</v>
      </c>
    </row>
    <row r="674" spans="1:11" s="32" customFormat="1" ht="28.8" x14ac:dyDescent="0.25">
      <c r="A674" s="22" t="s">
        <v>1465</v>
      </c>
      <c r="B674" s="22" t="s">
        <v>31</v>
      </c>
      <c r="C674" s="23" t="s">
        <v>359</v>
      </c>
      <c r="D674" s="24" t="s">
        <v>359</v>
      </c>
      <c r="E674" s="25" t="s">
        <v>104</v>
      </c>
      <c r="F674" s="26">
        <v>136996</v>
      </c>
      <c r="G674" s="27">
        <v>42308</v>
      </c>
      <c r="H674" s="28" t="s">
        <v>1376</v>
      </c>
      <c r="I674" s="29" t="s">
        <v>1377</v>
      </c>
      <c r="J674" s="30" t="s">
        <v>59</v>
      </c>
      <c r="K674" s="31">
        <v>16663</v>
      </c>
    </row>
    <row r="675" spans="1:11" s="32" customFormat="1" ht="28.8" x14ac:dyDescent="0.25">
      <c r="A675" s="22" t="s">
        <v>1465</v>
      </c>
      <c r="B675" s="22" t="s">
        <v>516</v>
      </c>
      <c r="C675" s="23" t="s">
        <v>359</v>
      </c>
      <c r="D675" s="24" t="s">
        <v>359</v>
      </c>
      <c r="E675" s="25" t="s">
        <v>104</v>
      </c>
      <c r="F675" s="26">
        <v>10085</v>
      </c>
      <c r="G675" s="27">
        <v>42308</v>
      </c>
      <c r="H675" s="28" t="s">
        <v>1378</v>
      </c>
      <c r="I675" s="29" t="s">
        <v>1379</v>
      </c>
      <c r="J675" s="30" t="s">
        <v>1380</v>
      </c>
      <c r="K675" s="31">
        <v>29400</v>
      </c>
    </row>
    <row r="676" spans="1:11" s="32" customFormat="1" ht="28.8" x14ac:dyDescent="0.25">
      <c r="A676" s="22" t="s">
        <v>1465</v>
      </c>
      <c r="B676" s="22" t="s">
        <v>31</v>
      </c>
      <c r="C676" s="23" t="s">
        <v>359</v>
      </c>
      <c r="D676" s="24" t="s">
        <v>359</v>
      </c>
      <c r="E676" s="25" t="s">
        <v>360</v>
      </c>
      <c r="F676" s="26">
        <v>3505634</v>
      </c>
      <c r="G676" s="27">
        <v>42309</v>
      </c>
      <c r="H676" s="28" t="s">
        <v>1381</v>
      </c>
      <c r="I676" s="29" t="s">
        <v>1382</v>
      </c>
      <c r="J676" s="30" t="s">
        <v>1383</v>
      </c>
      <c r="K676" s="31">
        <v>4150</v>
      </c>
    </row>
    <row r="677" spans="1:11" s="32" customFormat="1" ht="28.8" x14ac:dyDescent="0.25">
      <c r="A677" s="22" t="s">
        <v>1465</v>
      </c>
      <c r="B677" s="22" t="s">
        <v>31</v>
      </c>
      <c r="C677" s="23" t="s">
        <v>359</v>
      </c>
      <c r="D677" s="24" t="s">
        <v>359</v>
      </c>
      <c r="E677" s="25" t="s">
        <v>360</v>
      </c>
      <c r="F677" s="26">
        <v>88963</v>
      </c>
      <c r="G677" s="27">
        <v>42310</v>
      </c>
      <c r="H677" s="28" t="s">
        <v>1384</v>
      </c>
      <c r="I677" s="29" t="s">
        <v>1382</v>
      </c>
      <c r="J677" s="30" t="s">
        <v>1383</v>
      </c>
      <c r="K677" s="31">
        <v>5544</v>
      </c>
    </row>
    <row r="678" spans="1:11" s="32" customFormat="1" ht="28.8" x14ac:dyDescent="0.25">
      <c r="A678" s="22" t="s">
        <v>1465</v>
      </c>
      <c r="B678" s="22" t="s">
        <v>31</v>
      </c>
      <c r="C678" s="23" t="s">
        <v>359</v>
      </c>
      <c r="D678" s="24" t="s">
        <v>359</v>
      </c>
      <c r="E678" s="25" t="s">
        <v>360</v>
      </c>
      <c r="F678" s="26">
        <v>3507923</v>
      </c>
      <c r="G678" s="27">
        <v>42311</v>
      </c>
      <c r="H678" s="28" t="s">
        <v>1385</v>
      </c>
      <c r="I678" s="29" t="s">
        <v>1382</v>
      </c>
      <c r="J678" s="30" t="s">
        <v>1383</v>
      </c>
      <c r="K678" s="31">
        <v>1300</v>
      </c>
    </row>
    <row r="679" spans="1:11" s="32" customFormat="1" ht="28.8" x14ac:dyDescent="0.25">
      <c r="A679" s="22" t="s">
        <v>1465</v>
      </c>
      <c r="B679" s="22" t="s">
        <v>31</v>
      </c>
      <c r="C679" s="23" t="s">
        <v>359</v>
      </c>
      <c r="D679" s="24" t="s">
        <v>359</v>
      </c>
      <c r="E679" s="25" t="s">
        <v>360</v>
      </c>
      <c r="F679" s="26">
        <v>89048</v>
      </c>
      <c r="G679" s="27">
        <v>42311</v>
      </c>
      <c r="H679" s="28" t="s">
        <v>1386</v>
      </c>
      <c r="I679" s="29" t="s">
        <v>1382</v>
      </c>
      <c r="J679" s="30" t="s">
        <v>1383</v>
      </c>
      <c r="K679" s="31">
        <v>6953</v>
      </c>
    </row>
    <row r="680" spans="1:11" s="32" customFormat="1" ht="28.8" x14ac:dyDescent="0.25">
      <c r="A680" s="22" t="s">
        <v>1465</v>
      </c>
      <c r="B680" s="22" t="s">
        <v>516</v>
      </c>
      <c r="C680" s="23" t="s">
        <v>359</v>
      </c>
      <c r="D680" s="24" t="s">
        <v>359</v>
      </c>
      <c r="E680" s="25" t="s">
        <v>226</v>
      </c>
      <c r="F680" s="26">
        <v>1115000255</v>
      </c>
      <c r="G680" s="27">
        <v>42312</v>
      </c>
      <c r="H680" s="28" t="s">
        <v>1387</v>
      </c>
      <c r="I680" s="29" t="s">
        <v>1027</v>
      </c>
      <c r="J680" s="30" t="s">
        <v>72</v>
      </c>
      <c r="K680" s="31">
        <v>251096</v>
      </c>
    </row>
    <row r="681" spans="1:11" s="32" customFormat="1" ht="28.8" x14ac:dyDescent="0.25">
      <c r="A681" s="22" t="s">
        <v>1465</v>
      </c>
      <c r="B681" s="22" t="s">
        <v>516</v>
      </c>
      <c r="C681" s="23" t="s">
        <v>359</v>
      </c>
      <c r="D681" s="24" t="s">
        <v>359</v>
      </c>
      <c r="E681" s="25" t="s">
        <v>226</v>
      </c>
      <c r="F681" s="26">
        <v>1115000256</v>
      </c>
      <c r="G681" s="27">
        <v>42312</v>
      </c>
      <c r="H681" s="28" t="s">
        <v>1388</v>
      </c>
      <c r="I681" s="29" t="s">
        <v>1027</v>
      </c>
      <c r="J681" s="30" t="s">
        <v>72</v>
      </c>
      <c r="K681" s="31">
        <v>142288</v>
      </c>
    </row>
    <row r="682" spans="1:11" s="32" customFormat="1" ht="43.2" x14ac:dyDescent="0.25">
      <c r="A682" s="22" t="s">
        <v>1465</v>
      </c>
      <c r="B682" s="22" t="s">
        <v>11</v>
      </c>
      <c r="C682" s="23" t="s">
        <v>359</v>
      </c>
      <c r="D682" s="24" t="s">
        <v>359</v>
      </c>
      <c r="E682" s="25" t="s">
        <v>226</v>
      </c>
      <c r="F682" s="26">
        <v>1115000257</v>
      </c>
      <c r="G682" s="27">
        <v>42312</v>
      </c>
      <c r="H682" s="28" t="s">
        <v>1389</v>
      </c>
      <c r="I682" s="29" t="s">
        <v>1390</v>
      </c>
      <c r="J682" s="30" t="s">
        <v>1391</v>
      </c>
      <c r="K682" s="31">
        <v>530000</v>
      </c>
    </row>
    <row r="683" spans="1:11" s="32" customFormat="1" ht="43.2" x14ac:dyDescent="0.25">
      <c r="A683" s="22" t="s">
        <v>1465</v>
      </c>
      <c r="B683" s="22" t="s">
        <v>11</v>
      </c>
      <c r="C683" s="23" t="s">
        <v>359</v>
      </c>
      <c r="D683" s="24" t="s">
        <v>359</v>
      </c>
      <c r="E683" s="25" t="s">
        <v>226</v>
      </c>
      <c r="F683" s="26">
        <v>1115000258</v>
      </c>
      <c r="G683" s="27">
        <v>42312</v>
      </c>
      <c r="H683" s="28" t="s">
        <v>1392</v>
      </c>
      <c r="I683" s="29" t="s">
        <v>1393</v>
      </c>
      <c r="J683" s="30" t="s">
        <v>1394</v>
      </c>
      <c r="K683" s="31">
        <v>119000</v>
      </c>
    </row>
    <row r="684" spans="1:11" s="32" customFormat="1" ht="28.8" x14ac:dyDescent="0.25">
      <c r="A684" s="22" t="s">
        <v>1465</v>
      </c>
      <c r="B684" s="22" t="s">
        <v>516</v>
      </c>
      <c r="C684" s="23" t="s">
        <v>359</v>
      </c>
      <c r="D684" s="24" t="s">
        <v>359</v>
      </c>
      <c r="E684" s="25" t="s">
        <v>226</v>
      </c>
      <c r="F684" s="26">
        <v>1115000259</v>
      </c>
      <c r="G684" s="27">
        <v>42314</v>
      </c>
      <c r="H684" s="28" t="s">
        <v>1395</v>
      </c>
      <c r="I684" s="29" t="s">
        <v>1027</v>
      </c>
      <c r="J684" s="30" t="s">
        <v>72</v>
      </c>
      <c r="K684" s="31">
        <v>145663</v>
      </c>
    </row>
    <row r="685" spans="1:11" s="32" customFormat="1" ht="28.8" x14ac:dyDescent="0.25">
      <c r="A685" s="22" t="s">
        <v>1465</v>
      </c>
      <c r="B685" s="22" t="s">
        <v>516</v>
      </c>
      <c r="C685" s="23" t="s">
        <v>359</v>
      </c>
      <c r="D685" s="24" t="s">
        <v>359</v>
      </c>
      <c r="E685" s="25" t="s">
        <v>360</v>
      </c>
      <c r="F685" s="26">
        <v>293</v>
      </c>
      <c r="G685" s="27">
        <v>42317</v>
      </c>
      <c r="H685" s="28" t="s">
        <v>1396</v>
      </c>
      <c r="I685" s="29" t="s">
        <v>1397</v>
      </c>
      <c r="J685" s="30" t="s">
        <v>1398</v>
      </c>
      <c r="K685" s="31">
        <v>102104</v>
      </c>
    </row>
    <row r="686" spans="1:11" s="32" customFormat="1" ht="28.8" x14ac:dyDescent="0.25">
      <c r="A686" s="22" t="s">
        <v>1465</v>
      </c>
      <c r="B686" s="22" t="s">
        <v>31</v>
      </c>
      <c r="C686" s="23" t="s">
        <v>359</v>
      </c>
      <c r="D686" s="24" t="s">
        <v>359</v>
      </c>
      <c r="E686" s="25" t="s">
        <v>360</v>
      </c>
      <c r="F686" s="26">
        <v>3511704</v>
      </c>
      <c r="G686" s="27">
        <v>42317</v>
      </c>
      <c r="H686" s="28" t="s">
        <v>1399</v>
      </c>
      <c r="I686" s="29" t="s">
        <v>1382</v>
      </c>
      <c r="J686" s="30" t="s">
        <v>1383</v>
      </c>
      <c r="K686" s="31">
        <v>22450</v>
      </c>
    </row>
    <row r="687" spans="1:11" s="32" customFormat="1" ht="28.8" x14ac:dyDescent="0.25">
      <c r="A687" s="22" t="s">
        <v>1465</v>
      </c>
      <c r="B687" s="22" t="s">
        <v>516</v>
      </c>
      <c r="C687" s="23" t="s">
        <v>359</v>
      </c>
      <c r="D687" s="24" t="s">
        <v>359</v>
      </c>
      <c r="E687" s="25" t="s">
        <v>226</v>
      </c>
      <c r="F687" s="26">
        <v>1115000260</v>
      </c>
      <c r="G687" s="27">
        <v>42318</v>
      </c>
      <c r="H687" s="28" t="s">
        <v>1400</v>
      </c>
      <c r="I687" s="29" t="s">
        <v>1027</v>
      </c>
      <c r="J687" s="30" t="s">
        <v>72</v>
      </c>
      <c r="K687" s="31">
        <v>279883</v>
      </c>
    </row>
    <row r="688" spans="1:11" s="32" customFormat="1" ht="28.8" x14ac:dyDescent="0.25">
      <c r="A688" s="22" t="s">
        <v>1465</v>
      </c>
      <c r="B688" s="22" t="s">
        <v>516</v>
      </c>
      <c r="C688" s="23" t="s">
        <v>359</v>
      </c>
      <c r="D688" s="24" t="s">
        <v>359</v>
      </c>
      <c r="E688" s="25" t="s">
        <v>226</v>
      </c>
      <c r="F688" s="26">
        <v>1115000261</v>
      </c>
      <c r="G688" s="27">
        <v>42318</v>
      </c>
      <c r="H688" s="28" t="s">
        <v>1401</v>
      </c>
      <c r="I688" s="29" t="s">
        <v>1027</v>
      </c>
      <c r="J688" s="30" t="s">
        <v>72</v>
      </c>
      <c r="K688" s="31">
        <v>246635</v>
      </c>
    </row>
    <row r="689" spans="1:11" s="32" customFormat="1" ht="28.8" x14ac:dyDescent="0.25">
      <c r="A689" s="22" t="s">
        <v>1465</v>
      </c>
      <c r="B689" s="22" t="s">
        <v>516</v>
      </c>
      <c r="C689" s="23" t="s">
        <v>359</v>
      </c>
      <c r="D689" s="24" t="s">
        <v>359</v>
      </c>
      <c r="E689" s="25" t="s">
        <v>226</v>
      </c>
      <c r="F689" s="26">
        <v>1115000262</v>
      </c>
      <c r="G689" s="27">
        <v>42318</v>
      </c>
      <c r="H689" s="28" t="s">
        <v>1402</v>
      </c>
      <c r="I689" s="29" t="s">
        <v>1027</v>
      </c>
      <c r="J689" s="30" t="s">
        <v>72</v>
      </c>
      <c r="K689" s="31">
        <v>117343</v>
      </c>
    </row>
    <row r="690" spans="1:11" s="32" customFormat="1" ht="28.8" x14ac:dyDescent="0.25">
      <c r="A690" s="22" t="s">
        <v>1465</v>
      </c>
      <c r="B690" s="22" t="s">
        <v>516</v>
      </c>
      <c r="C690" s="23" t="s">
        <v>359</v>
      </c>
      <c r="D690" s="24" t="s">
        <v>359</v>
      </c>
      <c r="E690" s="25" t="s">
        <v>226</v>
      </c>
      <c r="F690" s="26">
        <v>1115000263</v>
      </c>
      <c r="G690" s="27">
        <v>42318</v>
      </c>
      <c r="H690" s="28" t="s">
        <v>1388</v>
      </c>
      <c r="I690" s="29" t="s">
        <v>1027</v>
      </c>
      <c r="J690" s="30" t="s">
        <v>72</v>
      </c>
      <c r="K690" s="31">
        <v>163678</v>
      </c>
    </row>
    <row r="691" spans="1:11" s="32" customFormat="1" ht="28.8" x14ac:dyDescent="0.25">
      <c r="A691" s="22" t="s">
        <v>1465</v>
      </c>
      <c r="B691" s="22" t="s">
        <v>516</v>
      </c>
      <c r="C691" s="23" t="s">
        <v>359</v>
      </c>
      <c r="D691" s="24" t="s">
        <v>359</v>
      </c>
      <c r="E691" s="25" t="s">
        <v>226</v>
      </c>
      <c r="F691" s="26">
        <v>1115000264</v>
      </c>
      <c r="G691" s="27">
        <v>42318</v>
      </c>
      <c r="H691" s="28" t="s">
        <v>1403</v>
      </c>
      <c r="I691" s="29" t="s">
        <v>1027</v>
      </c>
      <c r="J691" s="30" t="s">
        <v>72</v>
      </c>
      <c r="K691" s="31">
        <v>113968</v>
      </c>
    </row>
    <row r="692" spans="1:11" s="32" customFormat="1" ht="28.8" x14ac:dyDescent="0.25">
      <c r="A692" s="22" t="s">
        <v>1465</v>
      </c>
      <c r="B692" s="22" t="s">
        <v>516</v>
      </c>
      <c r="C692" s="23" t="s">
        <v>359</v>
      </c>
      <c r="D692" s="24" t="s">
        <v>359</v>
      </c>
      <c r="E692" s="25" t="s">
        <v>226</v>
      </c>
      <c r="F692" s="26">
        <v>1115000265</v>
      </c>
      <c r="G692" s="27">
        <v>42318</v>
      </c>
      <c r="H692" s="28" t="s">
        <v>1404</v>
      </c>
      <c r="I692" s="29" t="s">
        <v>1027</v>
      </c>
      <c r="J692" s="30" t="s">
        <v>72</v>
      </c>
      <c r="K692" s="31">
        <v>328011</v>
      </c>
    </row>
    <row r="693" spans="1:11" s="32" customFormat="1" ht="28.8" x14ac:dyDescent="0.25">
      <c r="A693" s="22" t="s">
        <v>1465</v>
      </c>
      <c r="B693" s="22" t="s">
        <v>516</v>
      </c>
      <c r="C693" s="23" t="s">
        <v>359</v>
      </c>
      <c r="D693" s="24" t="s">
        <v>359</v>
      </c>
      <c r="E693" s="25" t="s">
        <v>226</v>
      </c>
      <c r="F693" s="26">
        <v>1115000266</v>
      </c>
      <c r="G693" s="27">
        <v>42318</v>
      </c>
      <c r="H693" s="28" t="s">
        <v>1405</v>
      </c>
      <c r="I693" s="29" t="s">
        <v>1027</v>
      </c>
      <c r="J693" s="30" t="s">
        <v>72</v>
      </c>
      <c r="K693" s="31">
        <v>120718</v>
      </c>
    </row>
    <row r="694" spans="1:11" s="32" customFormat="1" ht="28.8" x14ac:dyDescent="0.25">
      <c r="A694" s="22" t="s">
        <v>1465</v>
      </c>
      <c r="B694" s="22" t="s">
        <v>516</v>
      </c>
      <c r="C694" s="23" t="s">
        <v>359</v>
      </c>
      <c r="D694" s="24" t="s">
        <v>359</v>
      </c>
      <c r="E694" s="25" t="s">
        <v>226</v>
      </c>
      <c r="F694" s="26">
        <v>1115000267</v>
      </c>
      <c r="G694" s="27">
        <v>42318</v>
      </c>
      <c r="H694" s="28" t="s">
        <v>1405</v>
      </c>
      <c r="I694" s="29" t="s">
        <v>1027</v>
      </c>
      <c r="J694" s="30" t="s">
        <v>72</v>
      </c>
      <c r="K694" s="31">
        <v>113968</v>
      </c>
    </row>
    <row r="695" spans="1:11" s="32" customFormat="1" ht="28.8" x14ac:dyDescent="0.25">
      <c r="A695" s="22" t="s">
        <v>1465</v>
      </c>
      <c r="B695" s="22" t="s">
        <v>516</v>
      </c>
      <c r="C695" s="23" t="s">
        <v>359</v>
      </c>
      <c r="D695" s="24" t="s">
        <v>359</v>
      </c>
      <c r="E695" s="25" t="s">
        <v>1406</v>
      </c>
      <c r="F695" s="26">
        <v>1115000071</v>
      </c>
      <c r="G695" s="27">
        <v>42318</v>
      </c>
      <c r="H695" s="28" t="s">
        <v>1407</v>
      </c>
      <c r="I695" s="29" t="s">
        <v>1408</v>
      </c>
      <c r="J695" s="30" t="s">
        <v>1409</v>
      </c>
      <c r="K695" s="31">
        <v>931500</v>
      </c>
    </row>
    <row r="696" spans="1:11" s="32" customFormat="1" ht="28.8" x14ac:dyDescent="0.25">
      <c r="A696" s="22" t="s">
        <v>1465</v>
      </c>
      <c r="B696" s="22" t="s">
        <v>31</v>
      </c>
      <c r="C696" s="23" t="s">
        <v>359</v>
      </c>
      <c r="D696" s="24" t="s">
        <v>359</v>
      </c>
      <c r="E696" s="25" t="s">
        <v>104</v>
      </c>
      <c r="F696" s="26">
        <v>840278</v>
      </c>
      <c r="G696" s="27">
        <v>42318</v>
      </c>
      <c r="H696" s="28" t="s">
        <v>1410</v>
      </c>
      <c r="I696" s="29" t="s">
        <v>1411</v>
      </c>
      <c r="J696" s="30" t="s">
        <v>1334</v>
      </c>
      <c r="K696" s="31">
        <v>1175045</v>
      </c>
    </row>
    <row r="697" spans="1:11" s="32" customFormat="1" ht="28.8" x14ac:dyDescent="0.25">
      <c r="A697" s="22" t="s">
        <v>1465</v>
      </c>
      <c r="B697" s="22" t="s">
        <v>24</v>
      </c>
      <c r="C697" s="23" t="s">
        <v>1412</v>
      </c>
      <c r="D697" s="24">
        <v>42318</v>
      </c>
      <c r="E697" s="25" t="s">
        <v>104</v>
      </c>
      <c r="F697" s="26">
        <v>322</v>
      </c>
      <c r="G697" s="27">
        <v>42318</v>
      </c>
      <c r="H697" s="28" t="s">
        <v>1413</v>
      </c>
      <c r="I697" s="29" t="s">
        <v>1414</v>
      </c>
      <c r="J697" s="30" t="s">
        <v>1415</v>
      </c>
      <c r="K697" s="31">
        <v>305116</v>
      </c>
    </row>
    <row r="698" spans="1:11" s="32" customFormat="1" ht="28.8" x14ac:dyDescent="0.25">
      <c r="A698" s="22" t="s">
        <v>1465</v>
      </c>
      <c r="B698" s="22" t="s">
        <v>516</v>
      </c>
      <c r="C698" s="23" t="s">
        <v>359</v>
      </c>
      <c r="D698" s="24" t="s">
        <v>359</v>
      </c>
      <c r="E698" s="25" t="s">
        <v>226</v>
      </c>
      <c r="F698" s="26">
        <v>1115000268</v>
      </c>
      <c r="G698" s="27">
        <v>42319</v>
      </c>
      <c r="H698" s="28" t="s">
        <v>1416</v>
      </c>
      <c r="I698" s="29" t="s">
        <v>1417</v>
      </c>
      <c r="J698" s="30" t="s">
        <v>1418</v>
      </c>
      <c r="K698" s="31">
        <v>41501</v>
      </c>
    </row>
    <row r="699" spans="1:11" s="32" customFormat="1" ht="28.8" x14ac:dyDescent="0.25">
      <c r="A699" s="22" t="s">
        <v>1465</v>
      </c>
      <c r="B699" s="22" t="s">
        <v>516</v>
      </c>
      <c r="C699" s="23" t="s">
        <v>359</v>
      </c>
      <c r="D699" s="24" t="s">
        <v>359</v>
      </c>
      <c r="E699" s="25" t="s">
        <v>226</v>
      </c>
      <c r="F699" s="26">
        <v>1115000269</v>
      </c>
      <c r="G699" s="27">
        <v>42319</v>
      </c>
      <c r="H699" s="28" t="s">
        <v>1419</v>
      </c>
      <c r="I699" s="29" t="s">
        <v>1027</v>
      </c>
      <c r="J699" s="30" t="s">
        <v>72</v>
      </c>
      <c r="K699" s="31">
        <v>142288</v>
      </c>
    </row>
    <row r="700" spans="1:11" s="32" customFormat="1" ht="28.8" x14ac:dyDescent="0.25">
      <c r="A700" s="22" t="s">
        <v>1465</v>
      </c>
      <c r="B700" s="22" t="s">
        <v>516</v>
      </c>
      <c r="C700" s="23" t="s">
        <v>359</v>
      </c>
      <c r="D700" s="24" t="s">
        <v>359</v>
      </c>
      <c r="E700" s="25" t="s">
        <v>226</v>
      </c>
      <c r="F700" s="26">
        <v>1115000270</v>
      </c>
      <c r="G700" s="27">
        <v>42319</v>
      </c>
      <c r="H700" s="28" t="s">
        <v>1420</v>
      </c>
      <c r="I700" s="29" t="s">
        <v>1027</v>
      </c>
      <c r="J700" s="30" t="s">
        <v>72</v>
      </c>
      <c r="K700" s="31">
        <v>137128</v>
      </c>
    </row>
    <row r="701" spans="1:11" s="32" customFormat="1" ht="28.8" x14ac:dyDescent="0.25">
      <c r="A701" s="22" t="s">
        <v>1465</v>
      </c>
      <c r="B701" s="22" t="s">
        <v>516</v>
      </c>
      <c r="C701" s="23" t="s">
        <v>359</v>
      </c>
      <c r="D701" s="24" t="s">
        <v>359</v>
      </c>
      <c r="E701" s="25" t="s">
        <v>226</v>
      </c>
      <c r="F701" s="26">
        <v>1115000271</v>
      </c>
      <c r="G701" s="27">
        <v>42319</v>
      </c>
      <c r="H701" s="28" t="s">
        <v>1420</v>
      </c>
      <c r="I701" s="29" t="s">
        <v>1027</v>
      </c>
      <c r="J701" s="30" t="s">
        <v>72</v>
      </c>
      <c r="K701" s="31">
        <v>117343</v>
      </c>
    </row>
    <row r="702" spans="1:11" s="32" customFormat="1" ht="28.8" x14ac:dyDescent="0.25">
      <c r="A702" s="22" t="s">
        <v>1465</v>
      </c>
      <c r="B702" s="22" t="s">
        <v>516</v>
      </c>
      <c r="C702" s="23" t="s">
        <v>359</v>
      </c>
      <c r="D702" s="24" t="s">
        <v>359</v>
      </c>
      <c r="E702" s="25" t="s">
        <v>226</v>
      </c>
      <c r="F702" s="26">
        <v>1115000272</v>
      </c>
      <c r="G702" s="27">
        <v>42320</v>
      </c>
      <c r="H702" s="28" t="s">
        <v>1421</v>
      </c>
      <c r="I702" s="29" t="s">
        <v>1422</v>
      </c>
      <c r="J702" s="30" t="s">
        <v>1423</v>
      </c>
      <c r="K702" s="31">
        <v>90883</v>
      </c>
    </row>
    <row r="703" spans="1:11" s="32" customFormat="1" ht="43.2" x14ac:dyDescent="0.25">
      <c r="A703" s="22" t="s">
        <v>1465</v>
      </c>
      <c r="B703" s="22" t="s">
        <v>11</v>
      </c>
      <c r="C703" s="23" t="s">
        <v>359</v>
      </c>
      <c r="D703" s="24" t="s">
        <v>359</v>
      </c>
      <c r="E703" s="25" t="s">
        <v>226</v>
      </c>
      <c r="F703" s="26">
        <v>1115000273</v>
      </c>
      <c r="G703" s="27">
        <v>42320</v>
      </c>
      <c r="H703" s="28" t="s">
        <v>1424</v>
      </c>
      <c r="I703" s="29" t="s">
        <v>1425</v>
      </c>
      <c r="J703" s="30" t="s">
        <v>1426</v>
      </c>
      <c r="K703" s="31">
        <v>195200</v>
      </c>
    </row>
    <row r="704" spans="1:11" s="32" customFormat="1" ht="28.8" x14ac:dyDescent="0.25">
      <c r="A704" s="22" t="s">
        <v>1465</v>
      </c>
      <c r="B704" s="22" t="s">
        <v>11</v>
      </c>
      <c r="C704" s="23" t="s">
        <v>359</v>
      </c>
      <c r="D704" s="24" t="s">
        <v>359</v>
      </c>
      <c r="E704" s="25" t="s">
        <v>226</v>
      </c>
      <c r="F704" s="26">
        <v>1115000274</v>
      </c>
      <c r="G704" s="27">
        <v>42320</v>
      </c>
      <c r="H704" s="28" t="s">
        <v>1427</v>
      </c>
      <c r="I704" s="29" t="s">
        <v>1428</v>
      </c>
      <c r="J704" s="30" t="s">
        <v>1429</v>
      </c>
      <c r="K704" s="31">
        <v>75876</v>
      </c>
    </row>
    <row r="705" spans="1:11" s="32" customFormat="1" ht="43.2" x14ac:dyDescent="0.25">
      <c r="A705" s="22" t="s">
        <v>1465</v>
      </c>
      <c r="B705" s="22" t="s">
        <v>11</v>
      </c>
      <c r="C705" s="23" t="s">
        <v>359</v>
      </c>
      <c r="D705" s="24" t="s">
        <v>359</v>
      </c>
      <c r="E705" s="25" t="s">
        <v>1406</v>
      </c>
      <c r="F705" s="26">
        <v>1115000073</v>
      </c>
      <c r="G705" s="27">
        <v>42320</v>
      </c>
      <c r="H705" s="28" t="s">
        <v>1430</v>
      </c>
      <c r="I705" s="29" t="s">
        <v>1431</v>
      </c>
      <c r="J705" s="30" t="s">
        <v>1432</v>
      </c>
      <c r="K705" s="31">
        <v>43500</v>
      </c>
    </row>
    <row r="706" spans="1:11" s="32" customFormat="1" ht="28.8" x14ac:dyDescent="0.25">
      <c r="A706" s="22" t="s">
        <v>1465</v>
      </c>
      <c r="B706" s="22" t="s">
        <v>11</v>
      </c>
      <c r="C706" s="23" t="s">
        <v>359</v>
      </c>
      <c r="D706" s="24" t="s">
        <v>359</v>
      </c>
      <c r="E706" s="25" t="s">
        <v>1406</v>
      </c>
      <c r="F706" s="26">
        <v>1115000074</v>
      </c>
      <c r="G706" s="27">
        <v>42320</v>
      </c>
      <c r="H706" s="28" t="s">
        <v>1433</v>
      </c>
      <c r="I706" s="29" t="s">
        <v>1431</v>
      </c>
      <c r="J706" s="30" t="s">
        <v>1432</v>
      </c>
      <c r="K706" s="31">
        <v>42500</v>
      </c>
    </row>
    <row r="707" spans="1:11" s="32" customFormat="1" ht="28.8" x14ac:dyDescent="0.25">
      <c r="A707" s="22" t="s">
        <v>1465</v>
      </c>
      <c r="B707" s="22" t="s">
        <v>11</v>
      </c>
      <c r="C707" s="23" t="s">
        <v>359</v>
      </c>
      <c r="D707" s="24" t="s">
        <v>359</v>
      </c>
      <c r="E707" s="25" t="s">
        <v>226</v>
      </c>
      <c r="F707" s="26">
        <v>1115000275</v>
      </c>
      <c r="G707" s="27">
        <v>42321</v>
      </c>
      <c r="H707" s="28" t="s">
        <v>1434</v>
      </c>
      <c r="I707" s="29" t="s">
        <v>1435</v>
      </c>
      <c r="J707" s="30" t="s">
        <v>1436</v>
      </c>
      <c r="K707" s="31">
        <v>200000</v>
      </c>
    </row>
    <row r="708" spans="1:11" s="32" customFormat="1" ht="43.2" x14ac:dyDescent="0.25">
      <c r="A708" s="22" t="s">
        <v>1465</v>
      </c>
      <c r="B708" s="22" t="s">
        <v>1437</v>
      </c>
      <c r="C708" s="23" t="s">
        <v>1438</v>
      </c>
      <c r="D708" s="24">
        <v>42321</v>
      </c>
      <c r="E708" s="25" t="s">
        <v>434</v>
      </c>
      <c r="F708" s="26" t="s">
        <v>359</v>
      </c>
      <c r="G708" s="27" t="s">
        <v>359</v>
      </c>
      <c r="H708" s="28" t="s">
        <v>1439</v>
      </c>
      <c r="I708" s="29" t="s">
        <v>1440</v>
      </c>
      <c r="J708" s="30" t="s">
        <v>1441</v>
      </c>
      <c r="K708" s="31">
        <v>2308476</v>
      </c>
    </row>
    <row r="709" spans="1:11" s="32" customFormat="1" ht="28.8" x14ac:dyDescent="0.25">
      <c r="A709" s="22" t="s">
        <v>1465</v>
      </c>
      <c r="B709" s="22" t="s">
        <v>516</v>
      </c>
      <c r="C709" s="23" t="s">
        <v>359</v>
      </c>
      <c r="D709" s="24" t="s">
        <v>359</v>
      </c>
      <c r="E709" s="25" t="s">
        <v>1406</v>
      </c>
      <c r="F709" s="26">
        <v>1115000075</v>
      </c>
      <c r="G709" s="27">
        <v>42325</v>
      </c>
      <c r="H709" s="28" t="s">
        <v>1442</v>
      </c>
      <c r="I709" s="29" t="s">
        <v>1443</v>
      </c>
      <c r="J709" s="30" t="s">
        <v>69</v>
      </c>
      <c r="K709" s="31">
        <v>3090000</v>
      </c>
    </row>
    <row r="710" spans="1:11" s="32" customFormat="1" ht="28.8" x14ac:dyDescent="0.25">
      <c r="A710" s="22" t="s">
        <v>1465</v>
      </c>
      <c r="B710" s="22" t="s">
        <v>516</v>
      </c>
      <c r="C710" s="23" t="s">
        <v>359</v>
      </c>
      <c r="D710" s="24" t="s">
        <v>359</v>
      </c>
      <c r="E710" s="25" t="s">
        <v>1406</v>
      </c>
      <c r="F710" s="26">
        <v>1115000076</v>
      </c>
      <c r="G710" s="27">
        <v>42326</v>
      </c>
      <c r="H710" s="28" t="s">
        <v>1444</v>
      </c>
      <c r="I710" s="29" t="s">
        <v>1445</v>
      </c>
      <c r="J710" s="30" t="s">
        <v>1446</v>
      </c>
      <c r="K710" s="31">
        <v>1257500</v>
      </c>
    </row>
    <row r="711" spans="1:11" s="32" customFormat="1" ht="28.8" x14ac:dyDescent="0.25">
      <c r="A711" s="22" t="s">
        <v>1465</v>
      </c>
      <c r="B711" s="22" t="s">
        <v>516</v>
      </c>
      <c r="C711" s="23" t="s">
        <v>359</v>
      </c>
      <c r="D711" s="24" t="s">
        <v>359</v>
      </c>
      <c r="E711" s="25" t="s">
        <v>226</v>
      </c>
      <c r="F711" s="26">
        <v>1115000276</v>
      </c>
      <c r="G711" s="27">
        <v>42326</v>
      </c>
      <c r="H711" s="28" t="s">
        <v>1447</v>
      </c>
      <c r="I711" s="29" t="s">
        <v>1445</v>
      </c>
      <c r="J711" s="30" t="s">
        <v>1446</v>
      </c>
      <c r="K711" s="31">
        <v>112500</v>
      </c>
    </row>
    <row r="712" spans="1:11" s="32" customFormat="1" ht="28.8" x14ac:dyDescent="0.25">
      <c r="A712" s="22" t="s">
        <v>1465</v>
      </c>
      <c r="B712" s="22" t="s">
        <v>516</v>
      </c>
      <c r="C712" s="23" t="s">
        <v>359</v>
      </c>
      <c r="D712" s="24" t="s">
        <v>359</v>
      </c>
      <c r="E712" s="25" t="s">
        <v>226</v>
      </c>
      <c r="F712" s="26">
        <v>1115000277</v>
      </c>
      <c r="G712" s="27">
        <v>42328</v>
      </c>
      <c r="H712" s="28" t="s">
        <v>1448</v>
      </c>
      <c r="I712" s="29" t="s">
        <v>1027</v>
      </c>
      <c r="J712" s="30" t="s">
        <v>72</v>
      </c>
      <c r="K712" s="31">
        <v>279883</v>
      </c>
    </row>
    <row r="713" spans="1:11" s="32" customFormat="1" ht="28.8" x14ac:dyDescent="0.25">
      <c r="A713" s="22" t="s">
        <v>1465</v>
      </c>
      <c r="B713" s="22" t="s">
        <v>11</v>
      </c>
      <c r="C713" s="23" t="s">
        <v>359</v>
      </c>
      <c r="D713" s="24" t="s">
        <v>359</v>
      </c>
      <c r="E713" s="25" t="s">
        <v>1406</v>
      </c>
      <c r="F713" s="26">
        <v>1115000077</v>
      </c>
      <c r="G713" s="27">
        <v>42328</v>
      </c>
      <c r="H713" s="28" t="s">
        <v>1449</v>
      </c>
      <c r="I713" s="29" t="s">
        <v>1450</v>
      </c>
      <c r="J713" s="30" t="s">
        <v>1451</v>
      </c>
      <c r="K713" s="31">
        <v>1092849</v>
      </c>
    </row>
    <row r="714" spans="1:11" s="32" customFormat="1" ht="28.8" x14ac:dyDescent="0.25">
      <c r="A714" s="22" t="s">
        <v>1465</v>
      </c>
      <c r="B714" s="22" t="s">
        <v>674</v>
      </c>
      <c r="C714" s="23" t="s">
        <v>359</v>
      </c>
      <c r="D714" s="24" t="s">
        <v>359</v>
      </c>
      <c r="E714" s="25" t="s">
        <v>1406</v>
      </c>
      <c r="F714" s="26">
        <v>1115000078</v>
      </c>
      <c r="G714" s="27">
        <v>42328</v>
      </c>
      <c r="H714" s="28" t="s">
        <v>1452</v>
      </c>
      <c r="I714" s="29" t="s">
        <v>1107</v>
      </c>
      <c r="J714" s="30" t="s">
        <v>92</v>
      </c>
      <c r="K714" s="31">
        <v>804861</v>
      </c>
    </row>
    <row r="715" spans="1:11" s="32" customFormat="1" ht="28.8" x14ac:dyDescent="0.25">
      <c r="A715" s="22" t="s">
        <v>1465</v>
      </c>
      <c r="B715" s="22" t="s">
        <v>674</v>
      </c>
      <c r="C715" s="23" t="s">
        <v>359</v>
      </c>
      <c r="D715" s="24" t="s">
        <v>359</v>
      </c>
      <c r="E715" s="25" t="s">
        <v>1406</v>
      </c>
      <c r="F715" s="26">
        <v>1115000079</v>
      </c>
      <c r="G715" s="27">
        <v>42328</v>
      </c>
      <c r="H715" s="28" t="s">
        <v>1453</v>
      </c>
      <c r="I715" s="29" t="s">
        <v>1107</v>
      </c>
      <c r="J715" s="30" t="s">
        <v>92</v>
      </c>
      <c r="K715" s="31">
        <v>1148868</v>
      </c>
    </row>
    <row r="716" spans="1:11" s="32" customFormat="1" ht="28.8" x14ac:dyDescent="0.25">
      <c r="A716" s="22" t="s">
        <v>1465</v>
      </c>
      <c r="B716" s="22" t="s">
        <v>674</v>
      </c>
      <c r="C716" s="23" t="s">
        <v>359</v>
      </c>
      <c r="D716" s="24" t="s">
        <v>359</v>
      </c>
      <c r="E716" s="25" t="s">
        <v>1406</v>
      </c>
      <c r="F716" s="26">
        <v>1115000080</v>
      </c>
      <c r="G716" s="27">
        <v>42328</v>
      </c>
      <c r="H716" s="28" t="s">
        <v>1454</v>
      </c>
      <c r="I716" s="29" t="s">
        <v>1450</v>
      </c>
      <c r="J716" s="30" t="s">
        <v>1451</v>
      </c>
      <c r="K716" s="31">
        <v>45529</v>
      </c>
    </row>
    <row r="717" spans="1:11" s="32" customFormat="1" ht="57.6" x14ac:dyDescent="0.25">
      <c r="A717" s="22" t="s">
        <v>1465</v>
      </c>
      <c r="B717" s="22" t="s">
        <v>11</v>
      </c>
      <c r="C717" s="23" t="s">
        <v>359</v>
      </c>
      <c r="D717" s="24" t="s">
        <v>359</v>
      </c>
      <c r="E717" s="25" t="s">
        <v>226</v>
      </c>
      <c r="F717" s="26">
        <v>1115000278</v>
      </c>
      <c r="G717" s="27">
        <v>42328</v>
      </c>
      <c r="H717" s="28" t="s">
        <v>1455</v>
      </c>
      <c r="I717" s="29" t="s">
        <v>1425</v>
      </c>
      <c r="J717" s="30" t="s">
        <v>1426</v>
      </c>
      <c r="K717" s="31">
        <v>194999</v>
      </c>
    </row>
    <row r="718" spans="1:11" s="32" customFormat="1" ht="28.8" x14ac:dyDescent="0.25">
      <c r="A718" s="22" t="s">
        <v>1465</v>
      </c>
      <c r="B718" s="22" t="s">
        <v>31</v>
      </c>
      <c r="C718" s="23" t="s">
        <v>359</v>
      </c>
      <c r="D718" s="24" t="s">
        <v>359</v>
      </c>
      <c r="E718" s="25" t="s">
        <v>104</v>
      </c>
      <c r="F718" s="26">
        <v>6360569</v>
      </c>
      <c r="G718" s="27">
        <v>42331</v>
      </c>
      <c r="H718" s="28" t="s">
        <v>1456</v>
      </c>
      <c r="I718" s="29" t="s">
        <v>1457</v>
      </c>
      <c r="J718" s="30" t="s">
        <v>191</v>
      </c>
      <c r="K718" s="31">
        <v>886683</v>
      </c>
    </row>
    <row r="719" spans="1:11" s="32" customFormat="1" ht="28.8" x14ac:dyDescent="0.25">
      <c r="A719" s="22" t="s">
        <v>1465</v>
      </c>
      <c r="B719" s="22" t="s">
        <v>11</v>
      </c>
      <c r="C719" s="23" t="s">
        <v>359</v>
      </c>
      <c r="D719" s="24" t="s">
        <v>359</v>
      </c>
      <c r="E719" s="25" t="s">
        <v>226</v>
      </c>
      <c r="F719" s="26">
        <v>1115000279</v>
      </c>
      <c r="G719" s="27">
        <v>42332</v>
      </c>
      <c r="H719" s="28" t="s">
        <v>1458</v>
      </c>
      <c r="I719" s="29" t="s">
        <v>1459</v>
      </c>
      <c r="J719" s="30" t="s">
        <v>1460</v>
      </c>
      <c r="K719" s="31">
        <v>106124</v>
      </c>
    </row>
    <row r="720" spans="1:11" s="32" customFormat="1" ht="28.8" x14ac:dyDescent="0.25">
      <c r="A720" s="22" t="s">
        <v>1465</v>
      </c>
      <c r="B720" s="22" t="s">
        <v>516</v>
      </c>
      <c r="C720" s="23" t="s">
        <v>359</v>
      </c>
      <c r="D720" s="24" t="s">
        <v>359</v>
      </c>
      <c r="E720" s="25" t="s">
        <v>226</v>
      </c>
      <c r="F720" s="26">
        <v>1115000280</v>
      </c>
      <c r="G720" s="27">
        <v>42333</v>
      </c>
      <c r="H720" s="28" t="s">
        <v>1461</v>
      </c>
      <c r="I720" s="29" t="s">
        <v>1027</v>
      </c>
      <c r="J720" s="30" t="s">
        <v>72</v>
      </c>
      <c r="K720" s="31">
        <v>51750</v>
      </c>
    </row>
    <row r="721" spans="1:11" s="32" customFormat="1" ht="28.8" x14ac:dyDescent="0.25">
      <c r="A721" s="22" t="s">
        <v>1465</v>
      </c>
      <c r="B721" s="22" t="s">
        <v>11</v>
      </c>
      <c r="C721" s="23" t="s">
        <v>359</v>
      </c>
      <c r="D721" s="24" t="s">
        <v>359</v>
      </c>
      <c r="E721" s="25" t="s">
        <v>226</v>
      </c>
      <c r="F721" s="26">
        <v>1115000281</v>
      </c>
      <c r="G721" s="27">
        <v>42338</v>
      </c>
      <c r="H721" s="28" t="s">
        <v>1462</v>
      </c>
      <c r="I721" s="29" t="s">
        <v>1463</v>
      </c>
      <c r="J721" s="30" t="s">
        <v>1464</v>
      </c>
      <c r="K721" s="31">
        <v>223720</v>
      </c>
    </row>
    <row r="722" spans="1:11" s="32" customFormat="1" ht="28.8" x14ac:dyDescent="0.25">
      <c r="A722" s="22" t="s">
        <v>1604</v>
      </c>
      <c r="B722" s="22" t="s">
        <v>11</v>
      </c>
      <c r="C722" s="23" t="s">
        <v>75</v>
      </c>
      <c r="D722" s="24" t="s">
        <v>75</v>
      </c>
      <c r="E722" s="25" t="s">
        <v>76</v>
      </c>
      <c r="F722" s="26">
        <v>1215000077</v>
      </c>
      <c r="G722" s="27">
        <v>42310</v>
      </c>
      <c r="H722" s="28" t="s">
        <v>1466</v>
      </c>
      <c r="I722" s="29" t="s">
        <v>1467</v>
      </c>
      <c r="J722" s="30" t="s">
        <v>1468</v>
      </c>
      <c r="K722" s="31">
        <v>36909</v>
      </c>
    </row>
    <row r="723" spans="1:11" s="32" customFormat="1" ht="28.8" x14ac:dyDescent="0.25">
      <c r="A723" s="22" t="s">
        <v>1604</v>
      </c>
      <c r="B723" s="22" t="s">
        <v>11</v>
      </c>
      <c r="C723" s="23" t="s">
        <v>75</v>
      </c>
      <c r="D723" s="24" t="s">
        <v>75</v>
      </c>
      <c r="E723" s="25" t="s">
        <v>76</v>
      </c>
      <c r="F723" s="26">
        <v>1215000078</v>
      </c>
      <c r="G723" s="27">
        <v>42310</v>
      </c>
      <c r="H723" s="28" t="s">
        <v>1469</v>
      </c>
      <c r="I723" s="29" t="s">
        <v>1470</v>
      </c>
      <c r="J723" s="30" t="s">
        <v>1471</v>
      </c>
      <c r="K723" s="31">
        <v>40460</v>
      </c>
    </row>
    <row r="724" spans="1:11" s="32" customFormat="1" ht="28.8" x14ac:dyDescent="0.25">
      <c r="A724" s="22" t="s">
        <v>1604</v>
      </c>
      <c r="B724" s="22" t="s">
        <v>11</v>
      </c>
      <c r="C724" s="23" t="s">
        <v>75</v>
      </c>
      <c r="D724" s="24" t="s">
        <v>75</v>
      </c>
      <c r="E724" s="25" t="s">
        <v>76</v>
      </c>
      <c r="F724" s="26">
        <v>1215000079</v>
      </c>
      <c r="G724" s="27">
        <v>42311</v>
      </c>
      <c r="H724" s="28" t="s">
        <v>1472</v>
      </c>
      <c r="I724" s="29" t="s">
        <v>1473</v>
      </c>
      <c r="J724" s="30" t="s">
        <v>1474</v>
      </c>
      <c r="K724" s="31">
        <v>38616</v>
      </c>
    </row>
    <row r="725" spans="1:11" s="32" customFormat="1" ht="28.8" x14ac:dyDescent="0.25">
      <c r="A725" s="22" t="s">
        <v>1604</v>
      </c>
      <c r="B725" s="22" t="s">
        <v>11</v>
      </c>
      <c r="C725" s="23" t="s">
        <v>75</v>
      </c>
      <c r="D725" s="24" t="s">
        <v>75</v>
      </c>
      <c r="E725" s="25" t="s">
        <v>76</v>
      </c>
      <c r="F725" s="26">
        <v>1215000080</v>
      </c>
      <c r="G725" s="27">
        <v>42318</v>
      </c>
      <c r="H725" s="28" t="s">
        <v>1475</v>
      </c>
      <c r="I725" s="29" t="s">
        <v>1476</v>
      </c>
      <c r="J725" s="30" t="s">
        <v>1477</v>
      </c>
      <c r="K725" s="31">
        <v>41621</v>
      </c>
    </row>
    <row r="726" spans="1:11" s="32" customFormat="1" ht="28.8" x14ac:dyDescent="0.25">
      <c r="A726" s="22" t="s">
        <v>1604</v>
      </c>
      <c r="B726" s="22" t="s">
        <v>11</v>
      </c>
      <c r="C726" s="23" t="s">
        <v>75</v>
      </c>
      <c r="D726" s="24" t="s">
        <v>75</v>
      </c>
      <c r="E726" s="25" t="s">
        <v>76</v>
      </c>
      <c r="F726" s="26">
        <v>1215000081</v>
      </c>
      <c r="G726" s="27">
        <v>42318</v>
      </c>
      <c r="H726" s="28" t="s">
        <v>1478</v>
      </c>
      <c r="I726" s="29" t="s">
        <v>1479</v>
      </c>
      <c r="J726" s="30" t="s">
        <v>1480</v>
      </c>
      <c r="K726" s="31">
        <v>44704</v>
      </c>
    </row>
    <row r="727" spans="1:11" s="32" customFormat="1" ht="28.8" x14ac:dyDescent="0.25">
      <c r="A727" s="22" t="s">
        <v>1604</v>
      </c>
      <c r="B727" s="22" t="s">
        <v>11</v>
      </c>
      <c r="C727" s="23" t="s">
        <v>75</v>
      </c>
      <c r="D727" s="24" t="s">
        <v>75</v>
      </c>
      <c r="E727" s="25" t="s">
        <v>76</v>
      </c>
      <c r="F727" s="26">
        <v>1215000082</v>
      </c>
      <c r="G727" s="27">
        <v>42320</v>
      </c>
      <c r="H727" s="28" t="s">
        <v>1481</v>
      </c>
      <c r="I727" s="29" t="s">
        <v>1482</v>
      </c>
      <c r="J727" s="30" t="s">
        <v>1483</v>
      </c>
      <c r="K727" s="31">
        <v>165000</v>
      </c>
    </row>
    <row r="728" spans="1:11" s="32" customFormat="1" ht="28.8" x14ac:dyDescent="0.25">
      <c r="A728" s="22" t="s">
        <v>1604</v>
      </c>
      <c r="B728" s="22" t="s">
        <v>11</v>
      </c>
      <c r="C728" s="23" t="s">
        <v>75</v>
      </c>
      <c r="D728" s="24" t="s">
        <v>75</v>
      </c>
      <c r="E728" s="25" t="s">
        <v>76</v>
      </c>
      <c r="F728" s="26">
        <v>1215000083</v>
      </c>
      <c r="G728" s="27">
        <v>42321</v>
      </c>
      <c r="H728" s="28" t="s">
        <v>1484</v>
      </c>
      <c r="I728" s="29" t="s">
        <v>1476</v>
      </c>
      <c r="J728" s="30" t="s">
        <v>1477</v>
      </c>
      <c r="K728" s="31">
        <v>175751</v>
      </c>
    </row>
    <row r="729" spans="1:11" s="32" customFormat="1" ht="28.8" x14ac:dyDescent="0.25">
      <c r="A729" s="22" t="s">
        <v>1604</v>
      </c>
      <c r="B729" s="22" t="s">
        <v>11</v>
      </c>
      <c r="C729" s="23" t="s">
        <v>75</v>
      </c>
      <c r="D729" s="24" t="s">
        <v>75</v>
      </c>
      <c r="E729" s="25" t="s">
        <v>76</v>
      </c>
      <c r="F729" s="26">
        <v>1215000084</v>
      </c>
      <c r="G729" s="27">
        <v>42324</v>
      </c>
      <c r="H729" s="28" t="s">
        <v>1485</v>
      </c>
      <c r="I729" s="29" t="s">
        <v>1467</v>
      </c>
      <c r="J729" s="30" t="s">
        <v>1468</v>
      </c>
      <c r="K729" s="31">
        <v>1378020</v>
      </c>
    </row>
    <row r="730" spans="1:11" s="32" customFormat="1" ht="28.8" x14ac:dyDescent="0.25">
      <c r="A730" s="22" t="s">
        <v>1604</v>
      </c>
      <c r="B730" s="22" t="s">
        <v>11</v>
      </c>
      <c r="C730" s="23" t="s">
        <v>75</v>
      </c>
      <c r="D730" s="24" t="s">
        <v>75</v>
      </c>
      <c r="E730" s="25" t="s">
        <v>76</v>
      </c>
      <c r="F730" s="26">
        <v>1215000085</v>
      </c>
      <c r="G730" s="27">
        <v>42324</v>
      </c>
      <c r="H730" s="28" t="s">
        <v>1486</v>
      </c>
      <c r="I730" s="29" t="s">
        <v>1470</v>
      </c>
      <c r="J730" s="30" t="s">
        <v>1471</v>
      </c>
      <c r="K730" s="31">
        <v>25704</v>
      </c>
    </row>
    <row r="731" spans="1:11" s="32" customFormat="1" ht="28.8" x14ac:dyDescent="0.25">
      <c r="A731" s="22" t="s">
        <v>1604</v>
      </c>
      <c r="B731" s="22" t="s">
        <v>11</v>
      </c>
      <c r="C731" s="23" t="s">
        <v>75</v>
      </c>
      <c r="D731" s="24" t="s">
        <v>75</v>
      </c>
      <c r="E731" s="25" t="s">
        <v>76</v>
      </c>
      <c r="F731" s="26">
        <v>1215000086</v>
      </c>
      <c r="G731" s="27">
        <v>42324</v>
      </c>
      <c r="H731" s="28" t="s">
        <v>1487</v>
      </c>
      <c r="I731" s="29" t="s">
        <v>1488</v>
      </c>
      <c r="J731" s="30" t="s">
        <v>1489</v>
      </c>
      <c r="K731" s="31">
        <v>77969</v>
      </c>
    </row>
    <row r="732" spans="1:11" s="32" customFormat="1" ht="28.8" x14ac:dyDescent="0.25">
      <c r="A732" s="22" t="s">
        <v>1604</v>
      </c>
      <c r="B732" s="22" t="s">
        <v>11</v>
      </c>
      <c r="C732" s="23" t="s">
        <v>75</v>
      </c>
      <c r="D732" s="24" t="s">
        <v>75</v>
      </c>
      <c r="E732" s="25" t="s">
        <v>76</v>
      </c>
      <c r="F732" s="26">
        <v>1215000087</v>
      </c>
      <c r="G732" s="27">
        <v>42324</v>
      </c>
      <c r="H732" s="28" t="s">
        <v>1490</v>
      </c>
      <c r="I732" s="29" t="s">
        <v>1491</v>
      </c>
      <c r="J732" s="30" t="s">
        <v>1492</v>
      </c>
      <c r="K732" s="31">
        <v>36000</v>
      </c>
    </row>
    <row r="733" spans="1:11" s="32" customFormat="1" ht="28.8" x14ac:dyDescent="0.25">
      <c r="A733" s="22" t="s">
        <v>1604</v>
      </c>
      <c r="B733" s="22" t="s">
        <v>11</v>
      </c>
      <c r="C733" s="23" t="s">
        <v>75</v>
      </c>
      <c r="D733" s="24" t="s">
        <v>75</v>
      </c>
      <c r="E733" s="25" t="s">
        <v>76</v>
      </c>
      <c r="F733" s="26">
        <v>1215000088</v>
      </c>
      <c r="G733" s="27">
        <v>42328</v>
      </c>
      <c r="H733" s="28" t="s">
        <v>1493</v>
      </c>
      <c r="I733" s="29" t="s">
        <v>1479</v>
      </c>
      <c r="J733" s="30" t="s">
        <v>1480</v>
      </c>
      <c r="K733" s="31">
        <v>158332</v>
      </c>
    </row>
    <row r="734" spans="1:11" s="32" customFormat="1" ht="28.8" x14ac:dyDescent="0.25">
      <c r="A734" s="22" t="s">
        <v>1604</v>
      </c>
      <c r="B734" s="22" t="s">
        <v>11</v>
      </c>
      <c r="C734" s="23" t="s">
        <v>75</v>
      </c>
      <c r="D734" s="24" t="s">
        <v>75</v>
      </c>
      <c r="E734" s="25" t="s">
        <v>76</v>
      </c>
      <c r="F734" s="26">
        <v>1215000089</v>
      </c>
      <c r="G734" s="27">
        <v>42328</v>
      </c>
      <c r="H734" s="28" t="s">
        <v>1494</v>
      </c>
      <c r="I734" s="29" t="s">
        <v>1495</v>
      </c>
      <c r="J734" s="30" t="s">
        <v>1496</v>
      </c>
      <c r="K734" s="31">
        <v>50248</v>
      </c>
    </row>
    <row r="735" spans="1:11" s="32" customFormat="1" ht="28.8" x14ac:dyDescent="0.25">
      <c r="A735" s="22" t="s">
        <v>1604</v>
      </c>
      <c r="B735" s="22" t="s">
        <v>11</v>
      </c>
      <c r="C735" s="23" t="s">
        <v>75</v>
      </c>
      <c r="D735" s="24" t="s">
        <v>75</v>
      </c>
      <c r="E735" s="25" t="s">
        <v>76</v>
      </c>
      <c r="F735" s="26">
        <v>1215000090</v>
      </c>
      <c r="G735" s="27">
        <v>42328</v>
      </c>
      <c r="H735" s="28" t="s">
        <v>1494</v>
      </c>
      <c r="I735" s="29" t="s">
        <v>1497</v>
      </c>
      <c r="J735" s="30" t="s">
        <v>1498</v>
      </c>
      <c r="K735" s="31">
        <v>76323</v>
      </c>
    </row>
    <row r="736" spans="1:11" s="32" customFormat="1" ht="28.8" x14ac:dyDescent="0.25">
      <c r="A736" s="22" t="s">
        <v>1604</v>
      </c>
      <c r="B736" s="22" t="s">
        <v>11</v>
      </c>
      <c r="C736" s="23" t="s">
        <v>75</v>
      </c>
      <c r="D736" s="24" t="s">
        <v>75</v>
      </c>
      <c r="E736" s="25" t="s">
        <v>76</v>
      </c>
      <c r="F736" s="26">
        <v>1215000091</v>
      </c>
      <c r="G736" s="27">
        <v>42331</v>
      </c>
      <c r="H736" s="28" t="s">
        <v>1475</v>
      </c>
      <c r="I736" s="29" t="s">
        <v>1476</v>
      </c>
      <c r="J736" s="30" t="s">
        <v>1477</v>
      </c>
      <c r="K736" s="31">
        <v>519251</v>
      </c>
    </row>
    <row r="737" spans="1:11" s="32" customFormat="1" ht="28.8" x14ac:dyDescent="0.25">
      <c r="A737" s="22" t="s">
        <v>1604</v>
      </c>
      <c r="B737" s="22" t="s">
        <v>11</v>
      </c>
      <c r="C737" s="23" t="s">
        <v>75</v>
      </c>
      <c r="D737" s="24" t="s">
        <v>75</v>
      </c>
      <c r="E737" s="25" t="s">
        <v>76</v>
      </c>
      <c r="F737" s="26">
        <v>1215000092</v>
      </c>
      <c r="G737" s="27">
        <v>42331</v>
      </c>
      <c r="H737" s="28" t="s">
        <v>1499</v>
      </c>
      <c r="I737" s="29" t="s">
        <v>1500</v>
      </c>
      <c r="J737" s="30" t="s">
        <v>1501</v>
      </c>
      <c r="K737" s="31">
        <v>123640</v>
      </c>
    </row>
    <row r="738" spans="1:11" s="32" customFormat="1" ht="28.8" x14ac:dyDescent="0.25">
      <c r="A738" s="22" t="s">
        <v>1604</v>
      </c>
      <c r="B738" s="22" t="s">
        <v>11</v>
      </c>
      <c r="C738" s="23" t="s">
        <v>75</v>
      </c>
      <c r="D738" s="24" t="s">
        <v>75</v>
      </c>
      <c r="E738" s="25" t="s">
        <v>76</v>
      </c>
      <c r="F738" s="26">
        <v>1215000093</v>
      </c>
      <c r="G738" s="27">
        <v>42331</v>
      </c>
      <c r="H738" s="28" t="s">
        <v>1502</v>
      </c>
      <c r="I738" s="29" t="s">
        <v>1503</v>
      </c>
      <c r="J738" s="30" t="s">
        <v>1504</v>
      </c>
      <c r="K738" s="31">
        <v>5400</v>
      </c>
    </row>
    <row r="739" spans="1:11" s="32" customFormat="1" ht="28.8" x14ac:dyDescent="0.25">
      <c r="A739" s="22" t="s">
        <v>1604</v>
      </c>
      <c r="B739" s="22" t="s">
        <v>11</v>
      </c>
      <c r="C739" s="23" t="s">
        <v>75</v>
      </c>
      <c r="D739" s="24" t="s">
        <v>75</v>
      </c>
      <c r="E739" s="25" t="s">
        <v>76</v>
      </c>
      <c r="F739" s="26">
        <v>1215000094</v>
      </c>
      <c r="G739" s="27">
        <v>42333</v>
      </c>
      <c r="H739" s="28" t="s">
        <v>1505</v>
      </c>
      <c r="I739" s="29" t="s">
        <v>1506</v>
      </c>
      <c r="J739" s="30" t="s">
        <v>1507</v>
      </c>
      <c r="K739" s="31">
        <v>35000</v>
      </c>
    </row>
    <row r="740" spans="1:11" s="32" customFormat="1" ht="28.8" x14ac:dyDescent="0.25">
      <c r="A740" s="22" t="s">
        <v>1604</v>
      </c>
      <c r="B740" s="22" t="s">
        <v>11</v>
      </c>
      <c r="C740" s="23" t="s">
        <v>75</v>
      </c>
      <c r="D740" s="24" t="s">
        <v>75</v>
      </c>
      <c r="E740" s="25" t="s">
        <v>76</v>
      </c>
      <c r="F740" s="26">
        <v>1215000095</v>
      </c>
      <c r="G740" s="27">
        <v>42333</v>
      </c>
      <c r="H740" s="28" t="s">
        <v>1508</v>
      </c>
      <c r="I740" s="29" t="s">
        <v>1193</v>
      </c>
      <c r="J740" s="30" t="s">
        <v>46</v>
      </c>
      <c r="K740" s="31">
        <v>2227680</v>
      </c>
    </row>
    <row r="741" spans="1:11" s="32" customFormat="1" ht="28.8" x14ac:dyDescent="0.25">
      <c r="A741" s="22" t="s">
        <v>1604</v>
      </c>
      <c r="B741" s="22" t="s">
        <v>11</v>
      </c>
      <c r="C741" s="23" t="s">
        <v>75</v>
      </c>
      <c r="D741" s="24" t="s">
        <v>75</v>
      </c>
      <c r="E741" s="25" t="s">
        <v>76</v>
      </c>
      <c r="F741" s="26">
        <v>1215000096</v>
      </c>
      <c r="G741" s="27">
        <v>42333</v>
      </c>
      <c r="H741" s="28" t="s">
        <v>1509</v>
      </c>
      <c r="I741" s="29" t="s">
        <v>1510</v>
      </c>
      <c r="J741" s="30" t="s">
        <v>1511</v>
      </c>
      <c r="K741" s="31">
        <v>269535</v>
      </c>
    </row>
    <row r="742" spans="1:11" s="32" customFormat="1" ht="28.8" x14ac:dyDescent="0.25">
      <c r="A742" s="22" t="s">
        <v>1604</v>
      </c>
      <c r="B742" s="22" t="s">
        <v>11</v>
      </c>
      <c r="C742" s="23" t="s">
        <v>75</v>
      </c>
      <c r="D742" s="24" t="s">
        <v>75</v>
      </c>
      <c r="E742" s="25" t="s">
        <v>76</v>
      </c>
      <c r="F742" s="26">
        <v>1215000097</v>
      </c>
      <c r="G742" s="27">
        <v>42335</v>
      </c>
      <c r="H742" s="28" t="s">
        <v>1512</v>
      </c>
      <c r="I742" s="29" t="s">
        <v>1513</v>
      </c>
      <c r="J742" s="30" t="s">
        <v>200</v>
      </c>
      <c r="K742" s="31">
        <v>26775</v>
      </c>
    </row>
    <row r="743" spans="1:11" s="32" customFormat="1" ht="28.8" x14ac:dyDescent="0.25">
      <c r="A743" s="22" t="s">
        <v>1604</v>
      </c>
      <c r="B743" s="22" t="s">
        <v>335</v>
      </c>
      <c r="C743" s="23" t="s">
        <v>75</v>
      </c>
      <c r="D743" s="24" t="s">
        <v>75</v>
      </c>
      <c r="E743" s="25" t="s">
        <v>100</v>
      </c>
      <c r="F743" s="26">
        <v>1215000252</v>
      </c>
      <c r="G743" s="27">
        <v>42310</v>
      </c>
      <c r="H743" s="28" t="s">
        <v>1514</v>
      </c>
      <c r="I743" s="29" t="s">
        <v>1027</v>
      </c>
      <c r="J743" s="30" t="s">
        <v>72</v>
      </c>
      <c r="K743" s="31">
        <v>35000</v>
      </c>
    </row>
    <row r="744" spans="1:11" s="32" customFormat="1" ht="43.2" x14ac:dyDescent="0.25">
      <c r="A744" s="22" t="s">
        <v>1604</v>
      </c>
      <c r="B744" s="22" t="s">
        <v>335</v>
      </c>
      <c r="C744" s="23" t="s">
        <v>75</v>
      </c>
      <c r="D744" s="24" t="s">
        <v>75</v>
      </c>
      <c r="E744" s="25" t="s">
        <v>100</v>
      </c>
      <c r="F744" s="26">
        <v>1215000253</v>
      </c>
      <c r="G744" s="27">
        <v>42311</v>
      </c>
      <c r="H744" s="28" t="s">
        <v>1515</v>
      </c>
      <c r="I744" s="29" t="s">
        <v>1516</v>
      </c>
      <c r="J744" s="30" t="s">
        <v>1517</v>
      </c>
      <c r="K744" s="31">
        <v>81000</v>
      </c>
    </row>
    <row r="745" spans="1:11" s="32" customFormat="1" ht="28.8" x14ac:dyDescent="0.25">
      <c r="A745" s="22" t="s">
        <v>1604</v>
      </c>
      <c r="B745" s="22" t="s">
        <v>335</v>
      </c>
      <c r="C745" s="23" t="s">
        <v>75</v>
      </c>
      <c r="D745" s="24" t="s">
        <v>75</v>
      </c>
      <c r="E745" s="25" t="s">
        <v>100</v>
      </c>
      <c r="F745" s="26">
        <v>1215000254</v>
      </c>
      <c r="G745" s="27">
        <v>42311</v>
      </c>
      <c r="H745" s="28" t="s">
        <v>1518</v>
      </c>
      <c r="I745" s="29" t="s">
        <v>1027</v>
      </c>
      <c r="J745" s="30" t="s">
        <v>72</v>
      </c>
      <c r="K745" s="31">
        <v>74500</v>
      </c>
    </row>
    <row r="746" spans="1:11" s="32" customFormat="1" ht="28.8" x14ac:dyDescent="0.25">
      <c r="A746" s="22" t="s">
        <v>1604</v>
      </c>
      <c r="B746" s="22" t="s">
        <v>335</v>
      </c>
      <c r="C746" s="23" t="s">
        <v>75</v>
      </c>
      <c r="D746" s="24" t="s">
        <v>75</v>
      </c>
      <c r="E746" s="25" t="s">
        <v>100</v>
      </c>
      <c r="F746" s="26">
        <v>1215000255</v>
      </c>
      <c r="G746" s="27">
        <v>42313</v>
      </c>
      <c r="H746" s="28" t="s">
        <v>1519</v>
      </c>
      <c r="I746" s="29" t="s">
        <v>1520</v>
      </c>
      <c r="J746" s="30" t="s">
        <v>1521</v>
      </c>
      <c r="K746" s="31">
        <v>12000</v>
      </c>
    </row>
    <row r="747" spans="1:11" s="32" customFormat="1" ht="28.8" x14ac:dyDescent="0.25">
      <c r="A747" s="22" t="s">
        <v>1604</v>
      </c>
      <c r="B747" s="22" t="s">
        <v>330</v>
      </c>
      <c r="C747" s="23" t="s">
        <v>1522</v>
      </c>
      <c r="D747" s="24" t="s">
        <v>1523</v>
      </c>
      <c r="E747" s="25" t="s">
        <v>100</v>
      </c>
      <c r="F747" s="26">
        <v>1215000256</v>
      </c>
      <c r="G747" s="27">
        <v>42317</v>
      </c>
      <c r="H747" s="28" t="s">
        <v>1524</v>
      </c>
      <c r="I747" s="29" t="s">
        <v>1525</v>
      </c>
      <c r="J747" s="30" t="s">
        <v>1526</v>
      </c>
      <c r="K747" s="31">
        <v>153162</v>
      </c>
    </row>
    <row r="748" spans="1:11" s="32" customFormat="1" ht="28.8" x14ac:dyDescent="0.25">
      <c r="A748" s="22" t="s">
        <v>1604</v>
      </c>
      <c r="B748" s="22" t="s">
        <v>335</v>
      </c>
      <c r="C748" s="23" t="s">
        <v>75</v>
      </c>
      <c r="D748" s="24" t="s">
        <v>75</v>
      </c>
      <c r="E748" s="25" t="s">
        <v>100</v>
      </c>
      <c r="F748" s="26">
        <v>1215000257</v>
      </c>
      <c r="G748" s="27">
        <v>42317</v>
      </c>
      <c r="H748" s="28" t="s">
        <v>1527</v>
      </c>
      <c r="I748" s="29" t="s">
        <v>1528</v>
      </c>
      <c r="J748" s="30" t="s">
        <v>1529</v>
      </c>
      <c r="K748" s="31">
        <v>6200</v>
      </c>
    </row>
    <row r="749" spans="1:11" s="32" customFormat="1" ht="28.8" x14ac:dyDescent="0.25">
      <c r="A749" s="22" t="s">
        <v>1604</v>
      </c>
      <c r="B749" s="22" t="s">
        <v>335</v>
      </c>
      <c r="C749" s="23" t="s">
        <v>75</v>
      </c>
      <c r="D749" s="24" t="s">
        <v>75</v>
      </c>
      <c r="E749" s="25" t="s">
        <v>100</v>
      </c>
      <c r="F749" s="26">
        <v>1215000258</v>
      </c>
      <c r="G749" s="27">
        <v>42317</v>
      </c>
      <c r="H749" s="28" t="s">
        <v>1530</v>
      </c>
      <c r="I749" s="29" t="s">
        <v>1528</v>
      </c>
      <c r="J749" s="30" t="s">
        <v>1529</v>
      </c>
      <c r="K749" s="31">
        <v>6200</v>
      </c>
    </row>
    <row r="750" spans="1:11" s="32" customFormat="1" ht="28.8" x14ac:dyDescent="0.25">
      <c r="A750" s="22" t="s">
        <v>1604</v>
      </c>
      <c r="B750" s="22" t="s">
        <v>11</v>
      </c>
      <c r="C750" s="23" t="s">
        <v>75</v>
      </c>
      <c r="D750" s="24" t="s">
        <v>75</v>
      </c>
      <c r="E750" s="25" t="s">
        <v>100</v>
      </c>
      <c r="F750" s="26">
        <v>1215000259</v>
      </c>
      <c r="G750" s="27">
        <v>42317</v>
      </c>
      <c r="H750" s="28" t="s">
        <v>1531</v>
      </c>
      <c r="I750" s="29" t="s">
        <v>1532</v>
      </c>
      <c r="J750" s="30" t="s">
        <v>1460</v>
      </c>
      <c r="K750" s="31">
        <v>455532</v>
      </c>
    </row>
    <row r="751" spans="1:11" s="32" customFormat="1" ht="28.8" x14ac:dyDescent="0.25">
      <c r="A751" s="22" t="s">
        <v>1604</v>
      </c>
      <c r="B751" s="22" t="s">
        <v>335</v>
      </c>
      <c r="C751" s="23" t="s">
        <v>75</v>
      </c>
      <c r="D751" s="24" t="s">
        <v>75</v>
      </c>
      <c r="E751" s="25" t="s">
        <v>100</v>
      </c>
      <c r="F751" s="26">
        <v>1215000260</v>
      </c>
      <c r="G751" s="27">
        <v>42317</v>
      </c>
      <c r="H751" s="28" t="s">
        <v>1533</v>
      </c>
      <c r="I751" s="29" t="s">
        <v>1528</v>
      </c>
      <c r="J751" s="30" t="s">
        <v>1529</v>
      </c>
      <c r="K751" s="31">
        <v>6200</v>
      </c>
    </row>
    <row r="752" spans="1:11" s="32" customFormat="1" ht="28.8" x14ac:dyDescent="0.25">
      <c r="A752" s="22" t="s">
        <v>1604</v>
      </c>
      <c r="B752" s="22" t="s">
        <v>335</v>
      </c>
      <c r="C752" s="23" t="s">
        <v>75</v>
      </c>
      <c r="D752" s="24" t="s">
        <v>75</v>
      </c>
      <c r="E752" s="25" t="s">
        <v>100</v>
      </c>
      <c r="F752" s="26">
        <v>1215000261</v>
      </c>
      <c r="G752" s="27">
        <v>42318</v>
      </c>
      <c r="H752" s="28" t="s">
        <v>1534</v>
      </c>
      <c r="I752" s="29" t="s">
        <v>1516</v>
      </c>
      <c r="J752" s="30" t="s">
        <v>1517</v>
      </c>
      <c r="K752" s="31">
        <v>52000</v>
      </c>
    </row>
    <row r="753" spans="1:11" s="32" customFormat="1" ht="28.8" x14ac:dyDescent="0.25">
      <c r="A753" s="22" t="s">
        <v>1604</v>
      </c>
      <c r="B753" s="22" t="s">
        <v>335</v>
      </c>
      <c r="C753" s="23" t="s">
        <v>75</v>
      </c>
      <c r="D753" s="24" t="s">
        <v>75</v>
      </c>
      <c r="E753" s="25" t="s">
        <v>100</v>
      </c>
      <c r="F753" s="26">
        <v>1215000262</v>
      </c>
      <c r="G753" s="27">
        <v>42319</v>
      </c>
      <c r="H753" s="28" t="s">
        <v>1535</v>
      </c>
      <c r="I753" s="29" t="s">
        <v>1027</v>
      </c>
      <c r="J753" s="30" t="s">
        <v>72</v>
      </c>
      <c r="K753" s="31">
        <v>47500</v>
      </c>
    </row>
    <row r="754" spans="1:11" s="32" customFormat="1" ht="28.8" x14ac:dyDescent="0.25">
      <c r="A754" s="22" t="s">
        <v>1604</v>
      </c>
      <c r="B754" s="22" t="s">
        <v>335</v>
      </c>
      <c r="C754" s="23" t="s">
        <v>75</v>
      </c>
      <c r="D754" s="24" t="s">
        <v>75</v>
      </c>
      <c r="E754" s="25" t="s">
        <v>100</v>
      </c>
      <c r="F754" s="26">
        <v>1215000263</v>
      </c>
      <c r="G754" s="27">
        <v>42320</v>
      </c>
      <c r="H754" s="28" t="s">
        <v>1536</v>
      </c>
      <c r="I754" s="29" t="s">
        <v>1537</v>
      </c>
      <c r="J754" s="30" t="s">
        <v>1538</v>
      </c>
      <c r="K754" s="31">
        <v>12000</v>
      </c>
    </row>
    <row r="755" spans="1:11" s="32" customFormat="1" ht="28.8" x14ac:dyDescent="0.25">
      <c r="A755" s="22" t="s">
        <v>1604</v>
      </c>
      <c r="B755" s="22" t="s">
        <v>335</v>
      </c>
      <c r="C755" s="23" t="s">
        <v>75</v>
      </c>
      <c r="D755" s="24" t="s">
        <v>75</v>
      </c>
      <c r="E755" s="25" t="s">
        <v>100</v>
      </c>
      <c r="F755" s="26">
        <v>1215000264</v>
      </c>
      <c r="G755" s="27">
        <v>42320</v>
      </c>
      <c r="H755" s="28" t="s">
        <v>1539</v>
      </c>
      <c r="I755" s="29" t="s">
        <v>1528</v>
      </c>
      <c r="J755" s="30" t="s">
        <v>1529</v>
      </c>
      <c r="K755" s="31">
        <v>6200</v>
      </c>
    </row>
    <row r="756" spans="1:11" s="32" customFormat="1" ht="28.8" x14ac:dyDescent="0.25">
      <c r="A756" s="22" t="s">
        <v>1604</v>
      </c>
      <c r="B756" s="22" t="s">
        <v>335</v>
      </c>
      <c r="C756" s="23" t="s">
        <v>75</v>
      </c>
      <c r="D756" s="24" t="s">
        <v>75</v>
      </c>
      <c r="E756" s="25" t="s">
        <v>100</v>
      </c>
      <c r="F756" s="26">
        <v>1215000265</v>
      </c>
      <c r="G756" s="27">
        <v>42320</v>
      </c>
      <c r="H756" s="28" t="s">
        <v>1539</v>
      </c>
      <c r="I756" s="29" t="s">
        <v>1528</v>
      </c>
      <c r="J756" s="30" t="s">
        <v>1529</v>
      </c>
      <c r="K756" s="31">
        <v>6200</v>
      </c>
    </row>
    <row r="757" spans="1:11" s="32" customFormat="1" ht="28.8" x14ac:dyDescent="0.25">
      <c r="A757" s="22" t="s">
        <v>1604</v>
      </c>
      <c r="B757" s="22" t="s">
        <v>335</v>
      </c>
      <c r="C757" s="23" t="s">
        <v>75</v>
      </c>
      <c r="D757" s="24" t="s">
        <v>75</v>
      </c>
      <c r="E757" s="25" t="s">
        <v>100</v>
      </c>
      <c r="F757" s="26">
        <v>1215000266</v>
      </c>
      <c r="G757" s="27">
        <v>42325</v>
      </c>
      <c r="H757" s="28" t="s">
        <v>1540</v>
      </c>
      <c r="I757" s="29" t="s">
        <v>1520</v>
      </c>
      <c r="J757" s="30" t="s">
        <v>1521</v>
      </c>
      <c r="K757" s="31">
        <v>12000</v>
      </c>
    </row>
    <row r="758" spans="1:11" s="32" customFormat="1" ht="28.8" x14ac:dyDescent="0.25">
      <c r="A758" s="22" t="s">
        <v>1604</v>
      </c>
      <c r="B758" s="22" t="s">
        <v>335</v>
      </c>
      <c r="C758" s="23" t="s">
        <v>75</v>
      </c>
      <c r="D758" s="24" t="s">
        <v>75</v>
      </c>
      <c r="E758" s="25" t="s">
        <v>100</v>
      </c>
      <c r="F758" s="26">
        <v>1215000267</v>
      </c>
      <c r="G758" s="27">
        <v>42326</v>
      </c>
      <c r="H758" s="28" t="s">
        <v>1541</v>
      </c>
      <c r="I758" s="29" t="s">
        <v>1542</v>
      </c>
      <c r="J758" s="30" t="s">
        <v>140</v>
      </c>
      <c r="K758" s="31">
        <v>531668</v>
      </c>
    </row>
    <row r="759" spans="1:11" s="32" customFormat="1" ht="28.8" x14ac:dyDescent="0.25">
      <c r="A759" s="22" t="s">
        <v>1604</v>
      </c>
      <c r="B759" s="22" t="s">
        <v>335</v>
      </c>
      <c r="C759" s="23" t="s">
        <v>75</v>
      </c>
      <c r="D759" s="24" t="s">
        <v>75</v>
      </c>
      <c r="E759" s="25" t="s">
        <v>100</v>
      </c>
      <c r="F759" s="26">
        <v>1215000268</v>
      </c>
      <c r="G759" s="27">
        <v>42326</v>
      </c>
      <c r="H759" s="28" t="s">
        <v>1543</v>
      </c>
      <c r="I759" s="29" t="s">
        <v>1027</v>
      </c>
      <c r="J759" s="30" t="s">
        <v>72</v>
      </c>
      <c r="K759" s="31">
        <v>431858</v>
      </c>
    </row>
    <row r="760" spans="1:11" s="32" customFormat="1" ht="28.8" x14ac:dyDescent="0.25">
      <c r="A760" s="22" t="s">
        <v>1604</v>
      </c>
      <c r="B760" s="22" t="s">
        <v>335</v>
      </c>
      <c r="C760" s="23" t="s">
        <v>75</v>
      </c>
      <c r="D760" s="24" t="s">
        <v>75</v>
      </c>
      <c r="E760" s="25" t="s">
        <v>100</v>
      </c>
      <c r="F760" s="26">
        <v>1215000269</v>
      </c>
      <c r="G760" s="27">
        <v>42326</v>
      </c>
      <c r="H760" s="28" t="s">
        <v>1544</v>
      </c>
      <c r="I760" s="29" t="s">
        <v>1027</v>
      </c>
      <c r="J760" s="30" t="s">
        <v>72</v>
      </c>
      <c r="K760" s="31">
        <v>382013</v>
      </c>
    </row>
    <row r="761" spans="1:11" s="32" customFormat="1" ht="28.8" x14ac:dyDescent="0.25">
      <c r="A761" s="22" t="s">
        <v>1604</v>
      </c>
      <c r="B761" s="22" t="s">
        <v>335</v>
      </c>
      <c r="C761" s="23" t="s">
        <v>75</v>
      </c>
      <c r="D761" s="24" t="s">
        <v>75</v>
      </c>
      <c r="E761" s="25" t="s">
        <v>100</v>
      </c>
      <c r="F761" s="26">
        <v>1215000270</v>
      </c>
      <c r="G761" s="27">
        <v>42327</v>
      </c>
      <c r="H761" s="28" t="s">
        <v>1545</v>
      </c>
      <c r="I761" s="29" t="s">
        <v>1528</v>
      </c>
      <c r="J761" s="30" t="s">
        <v>1529</v>
      </c>
      <c r="K761" s="31">
        <v>6200</v>
      </c>
    </row>
    <row r="762" spans="1:11" s="32" customFormat="1" ht="28.8" x14ac:dyDescent="0.25">
      <c r="A762" s="22" t="s">
        <v>1604</v>
      </c>
      <c r="B762" s="22" t="s">
        <v>335</v>
      </c>
      <c r="C762" s="23" t="s">
        <v>75</v>
      </c>
      <c r="D762" s="24" t="s">
        <v>75</v>
      </c>
      <c r="E762" s="25" t="s">
        <v>100</v>
      </c>
      <c r="F762" s="26">
        <v>1215000271</v>
      </c>
      <c r="G762" s="27">
        <v>42327</v>
      </c>
      <c r="H762" s="28" t="s">
        <v>1546</v>
      </c>
      <c r="I762" s="29" t="s">
        <v>1528</v>
      </c>
      <c r="J762" s="30" t="s">
        <v>1529</v>
      </c>
      <c r="K762" s="31">
        <v>6200</v>
      </c>
    </row>
    <row r="763" spans="1:11" s="32" customFormat="1" ht="28.8" x14ac:dyDescent="0.25">
      <c r="A763" s="22" t="s">
        <v>1604</v>
      </c>
      <c r="B763" s="22" t="s">
        <v>11</v>
      </c>
      <c r="C763" s="23" t="s">
        <v>75</v>
      </c>
      <c r="D763" s="24" t="s">
        <v>75</v>
      </c>
      <c r="E763" s="25" t="s">
        <v>100</v>
      </c>
      <c r="F763" s="26">
        <v>1215000272</v>
      </c>
      <c r="G763" s="27">
        <v>42328</v>
      </c>
      <c r="H763" s="28" t="s">
        <v>1547</v>
      </c>
      <c r="I763" s="29" t="s">
        <v>1548</v>
      </c>
      <c r="J763" s="30" t="s">
        <v>1549</v>
      </c>
      <c r="K763" s="31">
        <v>178500</v>
      </c>
    </row>
    <row r="764" spans="1:11" s="32" customFormat="1" ht="28.8" x14ac:dyDescent="0.25">
      <c r="A764" s="22" t="s">
        <v>1604</v>
      </c>
      <c r="B764" s="22" t="s">
        <v>11</v>
      </c>
      <c r="C764" s="23" t="s">
        <v>75</v>
      </c>
      <c r="D764" s="24" t="s">
        <v>75</v>
      </c>
      <c r="E764" s="25" t="s">
        <v>100</v>
      </c>
      <c r="F764" s="26">
        <v>1215000273</v>
      </c>
      <c r="G764" s="27">
        <v>42328</v>
      </c>
      <c r="H764" s="28" t="s">
        <v>1550</v>
      </c>
      <c r="I764" s="29" t="s">
        <v>1551</v>
      </c>
      <c r="J764" s="30" t="s">
        <v>1552</v>
      </c>
      <c r="K764" s="31">
        <v>27500</v>
      </c>
    </row>
    <row r="765" spans="1:11" s="32" customFormat="1" ht="28.8" x14ac:dyDescent="0.25">
      <c r="A765" s="22" t="s">
        <v>1604</v>
      </c>
      <c r="B765" s="22" t="s">
        <v>11</v>
      </c>
      <c r="C765" s="23" t="s">
        <v>75</v>
      </c>
      <c r="D765" s="24" t="s">
        <v>75</v>
      </c>
      <c r="E765" s="25" t="s">
        <v>100</v>
      </c>
      <c r="F765" s="26">
        <v>1215000274</v>
      </c>
      <c r="G765" s="27">
        <v>42328</v>
      </c>
      <c r="H765" s="28" t="s">
        <v>1553</v>
      </c>
      <c r="I765" s="29" t="s">
        <v>1554</v>
      </c>
      <c r="J765" s="30" t="s">
        <v>1555</v>
      </c>
      <c r="K765" s="31">
        <v>84000</v>
      </c>
    </row>
    <row r="766" spans="1:11" s="32" customFormat="1" ht="28.8" x14ac:dyDescent="0.25">
      <c r="A766" s="22" t="s">
        <v>1604</v>
      </c>
      <c r="B766" s="22" t="s">
        <v>335</v>
      </c>
      <c r="C766" s="23" t="s">
        <v>75</v>
      </c>
      <c r="D766" s="24" t="s">
        <v>75</v>
      </c>
      <c r="E766" s="25" t="s">
        <v>100</v>
      </c>
      <c r="F766" s="26">
        <v>1215000275</v>
      </c>
      <c r="G766" s="27">
        <v>42331</v>
      </c>
      <c r="H766" s="28" t="s">
        <v>1556</v>
      </c>
      <c r="I766" s="29" t="s">
        <v>1528</v>
      </c>
      <c r="J766" s="30" t="s">
        <v>1529</v>
      </c>
      <c r="K766" s="31">
        <v>6200</v>
      </c>
    </row>
    <row r="767" spans="1:11" s="32" customFormat="1" ht="28.8" x14ac:dyDescent="0.25">
      <c r="A767" s="22" t="s">
        <v>1604</v>
      </c>
      <c r="B767" s="22" t="s">
        <v>335</v>
      </c>
      <c r="C767" s="23" t="s">
        <v>75</v>
      </c>
      <c r="D767" s="24" t="s">
        <v>75</v>
      </c>
      <c r="E767" s="25" t="s">
        <v>100</v>
      </c>
      <c r="F767" s="26">
        <v>1215000276</v>
      </c>
      <c r="G767" s="27">
        <v>42331</v>
      </c>
      <c r="H767" s="28" t="s">
        <v>1557</v>
      </c>
      <c r="I767" s="29" t="s">
        <v>1528</v>
      </c>
      <c r="J767" s="30" t="s">
        <v>1529</v>
      </c>
      <c r="K767" s="31">
        <v>6200</v>
      </c>
    </row>
    <row r="768" spans="1:11" s="32" customFormat="1" ht="28.8" x14ac:dyDescent="0.25">
      <c r="A768" s="22" t="s">
        <v>1604</v>
      </c>
      <c r="B768" s="22" t="s">
        <v>335</v>
      </c>
      <c r="C768" s="23" t="s">
        <v>75</v>
      </c>
      <c r="D768" s="24" t="s">
        <v>75</v>
      </c>
      <c r="E768" s="25" t="s">
        <v>100</v>
      </c>
      <c r="F768" s="26">
        <v>1215000277</v>
      </c>
      <c r="G768" s="27">
        <v>42331</v>
      </c>
      <c r="H768" s="28" t="s">
        <v>1558</v>
      </c>
      <c r="I768" s="29" t="s">
        <v>1528</v>
      </c>
      <c r="J768" s="30" t="s">
        <v>1529</v>
      </c>
      <c r="K768" s="31">
        <v>6200</v>
      </c>
    </row>
    <row r="769" spans="1:11" s="32" customFormat="1" ht="28.8" x14ac:dyDescent="0.25">
      <c r="A769" s="22" t="s">
        <v>1604</v>
      </c>
      <c r="B769" s="22" t="s">
        <v>24</v>
      </c>
      <c r="C769" s="23" t="s">
        <v>1559</v>
      </c>
      <c r="D769" s="24">
        <v>42327</v>
      </c>
      <c r="E769" s="25" t="s">
        <v>100</v>
      </c>
      <c r="F769" s="26">
        <v>1215000278</v>
      </c>
      <c r="G769" s="27">
        <v>42331</v>
      </c>
      <c r="H769" s="28" t="s">
        <v>1560</v>
      </c>
      <c r="I769" s="29" t="s">
        <v>1561</v>
      </c>
      <c r="J769" s="30" t="s">
        <v>1562</v>
      </c>
      <c r="K769" s="31">
        <v>311284</v>
      </c>
    </row>
    <row r="770" spans="1:11" s="32" customFormat="1" ht="28.8" x14ac:dyDescent="0.25">
      <c r="A770" s="22" t="s">
        <v>1604</v>
      </c>
      <c r="B770" s="22" t="s">
        <v>335</v>
      </c>
      <c r="C770" s="23" t="s">
        <v>75</v>
      </c>
      <c r="D770" s="24" t="s">
        <v>75</v>
      </c>
      <c r="E770" s="25" t="s">
        <v>100</v>
      </c>
      <c r="F770" s="26">
        <v>1215000279</v>
      </c>
      <c r="G770" s="27">
        <v>42332</v>
      </c>
      <c r="H770" s="28" t="s">
        <v>1556</v>
      </c>
      <c r="I770" s="29" t="s">
        <v>1528</v>
      </c>
      <c r="J770" s="30" t="s">
        <v>1529</v>
      </c>
      <c r="K770" s="31">
        <v>6200</v>
      </c>
    </row>
    <row r="771" spans="1:11" s="32" customFormat="1" ht="28.8" x14ac:dyDescent="0.25">
      <c r="A771" s="22" t="s">
        <v>1604</v>
      </c>
      <c r="B771" s="22" t="s">
        <v>335</v>
      </c>
      <c r="C771" s="23" t="s">
        <v>75</v>
      </c>
      <c r="D771" s="24" t="s">
        <v>75</v>
      </c>
      <c r="E771" s="25" t="s">
        <v>100</v>
      </c>
      <c r="F771" s="26">
        <v>1215000280</v>
      </c>
      <c r="G771" s="27">
        <v>42332</v>
      </c>
      <c r="H771" s="28" t="s">
        <v>1563</v>
      </c>
      <c r="I771" s="29" t="s">
        <v>1528</v>
      </c>
      <c r="J771" s="30" t="s">
        <v>1529</v>
      </c>
      <c r="K771" s="31">
        <v>6200</v>
      </c>
    </row>
    <row r="772" spans="1:11" s="32" customFormat="1" ht="28.8" x14ac:dyDescent="0.25">
      <c r="A772" s="22" t="s">
        <v>1604</v>
      </c>
      <c r="B772" s="22" t="s">
        <v>335</v>
      </c>
      <c r="C772" s="23" t="s">
        <v>75</v>
      </c>
      <c r="D772" s="24" t="s">
        <v>75</v>
      </c>
      <c r="E772" s="25" t="s">
        <v>100</v>
      </c>
      <c r="F772" s="26">
        <v>1215000281</v>
      </c>
      <c r="G772" s="27">
        <v>42332</v>
      </c>
      <c r="H772" s="28" t="s">
        <v>1564</v>
      </c>
      <c r="I772" s="29" t="s">
        <v>1528</v>
      </c>
      <c r="J772" s="30" t="s">
        <v>1529</v>
      </c>
      <c r="K772" s="31">
        <v>39800</v>
      </c>
    </row>
    <row r="773" spans="1:11" s="32" customFormat="1" ht="28.8" x14ac:dyDescent="0.25">
      <c r="A773" s="22" t="s">
        <v>1604</v>
      </c>
      <c r="B773" s="22" t="s">
        <v>335</v>
      </c>
      <c r="C773" s="23" t="s">
        <v>75</v>
      </c>
      <c r="D773" s="24" t="s">
        <v>75</v>
      </c>
      <c r="E773" s="25" t="s">
        <v>100</v>
      </c>
      <c r="F773" s="26">
        <v>1215000282</v>
      </c>
      <c r="G773" s="27">
        <v>42332</v>
      </c>
      <c r="H773" s="28" t="s">
        <v>1565</v>
      </c>
      <c r="I773" s="29" t="s">
        <v>1528</v>
      </c>
      <c r="J773" s="30" t="s">
        <v>1529</v>
      </c>
      <c r="K773" s="31">
        <v>15000</v>
      </c>
    </row>
    <row r="774" spans="1:11" s="32" customFormat="1" ht="28.8" x14ac:dyDescent="0.25">
      <c r="A774" s="22" t="s">
        <v>1604</v>
      </c>
      <c r="B774" s="22" t="s">
        <v>335</v>
      </c>
      <c r="C774" s="23" t="s">
        <v>75</v>
      </c>
      <c r="D774" s="24" t="s">
        <v>75</v>
      </c>
      <c r="E774" s="25" t="s">
        <v>100</v>
      </c>
      <c r="F774" s="26">
        <v>1215000283</v>
      </c>
      <c r="G774" s="27">
        <v>42332</v>
      </c>
      <c r="H774" s="28" t="s">
        <v>1566</v>
      </c>
      <c r="I774" s="29" t="s">
        <v>1027</v>
      </c>
      <c r="J774" s="30" t="s">
        <v>72</v>
      </c>
      <c r="K774" s="31">
        <v>50000</v>
      </c>
    </row>
    <row r="775" spans="1:11" s="32" customFormat="1" ht="28.8" x14ac:dyDescent="0.25">
      <c r="A775" s="22" t="s">
        <v>1604</v>
      </c>
      <c r="B775" s="22" t="s">
        <v>335</v>
      </c>
      <c r="C775" s="23" t="s">
        <v>75</v>
      </c>
      <c r="D775" s="24" t="s">
        <v>75</v>
      </c>
      <c r="E775" s="25" t="s">
        <v>100</v>
      </c>
      <c r="F775" s="26">
        <v>1215000284</v>
      </c>
      <c r="G775" s="27">
        <v>42333</v>
      </c>
      <c r="H775" s="28" t="s">
        <v>1567</v>
      </c>
      <c r="I775" s="29" t="s">
        <v>1568</v>
      </c>
      <c r="J775" s="30" t="s">
        <v>1569</v>
      </c>
      <c r="K775" s="31">
        <v>650240</v>
      </c>
    </row>
    <row r="776" spans="1:11" s="32" customFormat="1" ht="28.8" x14ac:dyDescent="0.25">
      <c r="A776" s="22" t="s">
        <v>1604</v>
      </c>
      <c r="B776" s="22" t="s">
        <v>11</v>
      </c>
      <c r="C776" s="23" t="s">
        <v>75</v>
      </c>
      <c r="D776" s="24" t="s">
        <v>75</v>
      </c>
      <c r="E776" s="25" t="s">
        <v>100</v>
      </c>
      <c r="F776" s="26">
        <v>1215000285</v>
      </c>
      <c r="G776" s="27">
        <v>42333</v>
      </c>
      <c r="H776" s="28" t="s">
        <v>1570</v>
      </c>
      <c r="I776" s="29" t="s">
        <v>1571</v>
      </c>
      <c r="J776" s="30" t="s">
        <v>1572</v>
      </c>
      <c r="K776" s="31">
        <v>2142000</v>
      </c>
    </row>
    <row r="777" spans="1:11" s="32" customFormat="1" ht="28.8" x14ac:dyDescent="0.25">
      <c r="A777" s="22" t="s">
        <v>1604</v>
      </c>
      <c r="B777" s="22" t="s">
        <v>330</v>
      </c>
      <c r="C777" s="23" t="s">
        <v>1522</v>
      </c>
      <c r="D777" s="24" t="s">
        <v>1523</v>
      </c>
      <c r="E777" s="25" t="s">
        <v>100</v>
      </c>
      <c r="F777" s="26">
        <v>1215000286</v>
      </c>
      <c r="G777" s="27">
        <v>42335</v>
      </c>
      <c r="H777" s="28" t="s">
        <v>1524</v>
      </c>
      <c r="I777" s="29" t="s">
        <v>1525</v>
      </c>
      <c r="J777" s="30" t="s">
        <v>1526</v>
      </c>
      <c r="K777" s="31">
        <v>153529</v>
      </c>
    </row>
    <row r="778" spans="1:11" s="32" customFormat="1" ht="28.8" x14ac:dyDescent="0.25">
      <c r="A778" s="22" t="s">
        <v>1604</v>
      </c>
      <c r="B778" s="22" t="s">
        <v>335</v>
      </c>
      <c r="C778" s="23" t="s">
        <v>75</v>
      </c>
      <c r="D778" s="24" t="s">
        <v>75</v>
      </c>
      <c r="E778" s="25" t="s">
        <v>100</v>
      </c>
      <c r="F778" s="26">
        <v>1215000287</v>
      </c>
      <c r="G778" s="27">
        <v>42338</v>
      </c>
      <c r="H778" s="28" t="s">
        <v>1573</v>
      </c>
      <c r="I778" s="29" t="s">
        <v>1528</v>
      </c>
      <c r="J778" s="30" t="s">
        <v>1529</v>
      </c>
      <c r="K778" s="31">
        <v>6200</v>
      </c>
    </row>
    <row r="779" spans="1:11" s="32" customFormat="1" ht="28.8" x14ac:dyDescent="0.25">
      <c r="A779" s="22" t="s">
        <v>1604</v>
      </c>
      <c r="B779" s="22" t="s">
        <v>335</v>
      </c>
      <c r="C779" s="23" t="s">
        <v>75</v>
      </c>
      <c r="D779" s="24" t="s">
        <v>75</v>
      </c>
      <c r="E779" s="25" t="s">
        <v>100</v>
      </c>
      <c r="F779" s="26">
        <v>1215000288</v>
      </c>
      <c r="G779" s="27">
        <v>42338</v>
      </c>
      <c r="H779" s="28" t="s">
        <v>1574</v>
      </c>
      <c r="I779" s="29" t="s">
        <v>1516</v>
      </c>
      <c r="J779" s="30" t="s">
        <v>1517</v>
      </c>
      <c r="K779" s="31">
        <v>26000</v>
      </c>
    </row>
    <row r="780" spans="1:11" s="32" customFormat="1" ht="28.8" x14ac:dyDescent="0.25">
      <c r="A780" s="22" t="s">
        <v>1604</v>
      </c>
      <c r="B780" s="22" t="s">
        <v>335</v>
      </c>
      <c r="C780" s="23" t="s">
        <v>75</v>
      </c>
      <c r="D780" s="24" t="s">
        <v>75</v>
      </c>
      <c r="E780" s="25" t="s">
        <v>100</v>
      </c>
      <c r="F780" s="26">
        <v>1215000289</v>
      </c>
      <c r="G780" s="27">
        <v>42338</v>
      </c>
      <c r="H780" s="28" t="s">
        <v>1575</v>
      </c>
      <c r="I780" s="29" t="s">
        <v>1027</v>
      </c>
      <c r="J780" s="30" t="s">
        <v>72</v>
      </c>
      <c r="K780" s="31">
        <v>173228</v>
      </c>
    </row>
    <row r="781" spans="1:11" s="32" customFormat="1" ht="28.8" x14ac:dyDescent="0.25">
      <c r="A781" s="22" t="s">
        <v>1604</v>
      </c>
      <c r="B781" s="22" t="s">
        <v>335</v>
      </c>
      <c r="C781" s="23" t="s">
        <v>75</v>
      </c>
      <c r="D781" s="24" t="s">
        <v>75</v>
      </c>
      <c r="E781" s="25" t="s">
        <v>100</v>
      </c>
      <c r="F781" s="26">
        <v>1215000290</v>
      </c>
      <c r="G781" s="27">
        <v>42338</v>
      </c>
      <c r="H781" s="28" t="s">
        <v>1576</v>
      </c>
      <c r="I781" s="29" t="s">
        <v>1516</v>
      </c>
      <c r="J781" s="30" t="s">
        <v>1517</v>
      </c>
      <c r="K781" s="31">
        <v>110000</v>
      </c>
    </row>
    <row r="782" spans="1:11" s="32" customFormat="1" ht="14.4" x14ac:dyDescent="0.25">
      <c r="A782" s="22" t="s">
        <v>1604</v>
      </c>
      <c r="B782" s="22" t="s">
        <v>24</v>
      </c>
      <c r="C782" s="23" t="s">
        <v>1577</v>
      </c>
      <c r="D782" s="24">
        <v>42313</v>
      </c>
      <c r="E782" s="25" t="s">
        <v>75</v>
      </c>
      <c r="F782" s="26" t="s">
        <v>1577</v>
      </c>
      <c r="G782" s="27">
        <v>42313</v>
      </c>
      <c r="H782" s="28" t="s">
        <v>1578</v>
      </c>
      <c r="I782" s="29" t="s">
        <v>1579</v>
      </c>
      <c r="J782" s="30" t="s">
        <v>1580</v>
      </c>
      <c r="K782" s="31">
        <v>230000</v>
      </c>
    </row>
    <row r="783" spans="1:11" s="32" customFormat="1" ht="28.8" x14ac:dyDescent="0.25">
      <c r="A783" s="22" t="s">
        <v>1604</v>
      </c>
      <c r="B783" s="22" t="s">
        <v>31</v>
      </c>
      <c r="C783" s="23" t="s">
        <v>75</v>
      </c>
      <c r="D783" s="24" t="s">
        <v>75</v>
      </c>
      <c r="E783" s="25" t="s">
        <v>360</v>
      </c>
      <c r="F783" s="26">
        <v>2890134</v>
      </c>
      <c r="G783" s="27">
        <v>42317</v>
      </c>
      <c r="H783" s="28" t="s">
        <v>1581</v>
      </c>
      <c r="I783" s="29" t="s">
        <v>1582</v>
      </c>
      <c r="J783" s="30" t="s">
        <v>1583</v>
      </c>
      <c r="K783" s="31">
        <v>355250</v>
      </c>
    </row>
    <row r="784" spans="1:11" s="32" customFormat="1" ht="28.8" x14ac:dyDescent="0.25">
      <c r="A784" s="22" t="s">
        <v>1604</v>
      </c>
      <c r="B784" s="22" t="s">
        <v>31</v>
      </c>
      <c r="C784" s="23" t="s">
        <v>75</v>
      </c>
      <c r="D784" s="24" t="s">
        <v>75</v>
      </c>
      <c r="E784" s="25" t="s">
        <v>360</v>
      </c>
      <c r="F784" s="26">
        <v>2889946</v>
      </c>
      <c r="G784" s="27">
        <v>42317</v>
      </c>
      <c r="H784" s="28" t="s">
        <v>1584</v>
      </c>
      <c r="I784" s="29" t="s">
        <v>1582</v>
      </c>
      <c r="J784" s="30" t="s">
        <v>1583</v>
      </c>
      <c r="K784" s="31">
        <v>534000</v>
      </c>
    </row>
    <row r="785" spans="1:11" s="32" customFormat="1" ht="28.8" x14ac:dyDescent="0.25">
      <c r="A785" s="22" t="s">
        <v>1604</v>
      </c>
      <c r="B785" s="22" t="s">
        <v>31</v>
      </c>
      <c r="C785" s="23" t="s">
        <v>75</v>
      </c>
      <c r="D785" s="24" t="s">
        <v>75</v>
      </c>
      <c r="E785" s="25" t="s">
        <v>360</v>
      </c>
      <c r="F785" s="26">
        <v>2899890</v>
      </c>
      <c r="G785" s="27">
        <v>42321</v>
      </c>
      <c r="H785" s="28" t="s">
        <v>1585</v>
      </c>
      <c r="I785" s="29" t="s">
        <v>1582</v>
      </c>
      <c r="J785" s="30" t="s">
        <v>1583</v>
      </c>
      <c r="K785" s="31">
        <v>80700</v>
      </c>
    </row>
    <row r="786" spans="1:11" s="32" customFormat="1" ht="28.8" x14ac:dyDescent="0.25">
      <c r="A786" s="22" t="s">
        <v>1604</v>
      </c>
      <c r="B786" s="22" t="s">
        <v>31</v>
      </c>
      <c r="C786" s="23" t="s">
        <v>75</v>
      </c>
      <c r="D786" s="24" t="s">
        <v>75</v>
      </c>
      <c r="E786" s="25" t="s">
        <v>360</v>
      </c>
      <c r="F786" s="26">
        <v>1344487</v>
      </c>
      <c r="G786" s="27">
        <v>42326</v>
      </c>
      <c r="H786" s="28" t="s">
        <v>1586</v>
      </c>
      <c r="I786" s="29" t="s">
        <v>1582</v>
      </c>
      <c r="J786" s="30" t="s">
        <v>1583</v>
      </c>
      <c r="K786" s="31">
        <v>50850</v>
      </c>
    </row>
    <row r="787" spans="1:11" s="32" customFormat="1" ht="28.8" x14ac:dyDescent="0.25">
      <c r="A787" s="22" t="s">
        <v>1604</v>
      </c>
      <c r="B787" s="22" t="s">
        <v>31</v>
      </c>
      <c r="C787" s="23" t="s">
        <v>75</v>
      </c>
      <c r="D787" s="24" t="s">
        <v>75</v>
      </c>
      <c r="E787" s="25" t="s">
        <v>104</v>
      </c>
      <c r="F787" s="26">
        <v>132677</v>
      </c>
      <c r="G787" s="27">
        <v>42321</v>
      </c>
      <c r="H787" s="28" t="s">
        <v>1587</v>
      </c>
      <c r="I787" s="29" t="s">
        <v>1161</v>
      </c>
      <c r="J787" s="30" t="s">
        <v>59</v>
      </c>
      <c r="K787" s="31">
        <v>288926</v>
      </c>
    </row>
    <row r="788" spans="1:11" s="32" customFormat="1" ht="28.8" x14ac:dyDescent="0.25">
      <c r="A788" s="22" t="s">
        <v>1604</v>
      </c>
      <c r="B788" s="22" t="s">
        <v>31</v>
      </c>
      <c r="C788" s="23" t="s">
        <v>75</v>
      </c>
      <c r="D788" s="24" t="s">
        <v>75</v>
      </c>
      <c r="E788" s="25" t="s">
        <v>104</v>
      </c>
      <c r="F788" s="26">
        <v>136921</v>
      </c>
      <c r="G788" s="27">
        <v>42321</v>
      </c>
      <c r="H788" s="28" t="s">
        <v>1588</v>
      </c>
      <c r="I788" s="29" t="s">
        <v>1161</v>
      </c>
      <c r="J788" s="30" t="s">
        <v>59</v>
      </c>
      <c r="K788" s="31">
        <v>155062</v>
      </c>
    </row>
    <row r="789" spans="1:11" s="32" customFormat="1" ht="28.8" x14ac:dyDescent="0.25">
      <c r="A789" s="22" t="s">
        <v>1604</v>
      </c>
      <c r="B789" s="22" t="s">
        <v>31</v>
      </c>
      <c r="C789" s="23" t="s">
        <v>75</v>
      </c>
      <c r="D789" s="24" t="s">
        <v>75</v>
      </c>
      <c r="E789" s="25" t="s">
        <v>360</v>
      </c>
      <c r="F789" s="26">
        <v>1742706</v>
      </c>
      <c r="G789" s="27">
        <v>42326</v>
      </c>
      <c r="H789" s="28" t="s">
        <v>1589</v>
      </c>
      <c r="I789" s="29" t="s">
        <v>1590</v>
      </c>
      <c r="J789" s="30" t="s">
        <v>1591</v>
      </c>
      <c r="K789" s="31">
        <v>36650</v>
      </c>
    </row>
    <row r="790" spans="1:11" s="32" customFormat="1" ht="28.8" x14ac:dyDescent="0.25">
      <c r="A790" s="22" t="s">
        <v>1604</v>
      </c>
      <c r="B790" s="22" t="s">
        <v>31</v>
      </c>
      <c r="C790" s="23" t="s">
        <v>75</v>
      </c>
      <c r="D790" s="24" t="s">
        <v>75</v>
      </c>
      <c r="E790" s="25" t="s">
        <v>360</v>
      </c>
      <c r="F790" s="26">
        <v>1749434</v>
      </c>
      <c r="G790" s="27">
        <v>42333</v>
      </c>
      <c r="H790" s="28" t="s">
        <v>1592</v>
      </c>
      <c r="I790" s="29" t="s">
        <v>1590</v>
      </c>
      <c r="J790" s="30" t="s">
        <v>1591</v>
      </c>
      <c r="K790" s="31">
        <v>29600</v>
      </c>
    </row>
    <row r="791" spans="1:11" s="32" customFormat="1" ht="28.8" x14ac:dyDescent="0.25">
      <c r="A791" s="22" t="s">
        <v>1604</v>
      </c>
      <c r="B791" s="22" t="s">
        <v>31</v>
      </c>
      <c r="C791" s="23" t="s">
        <v>75</v>
      </c>
      <c r="D791" s="24" t="s">
        <v>75</v>
      </c>
      <c r="E791" s="25" t="s">
        <v>360</v>
      </c>
      <c r="F791" s="26">
        <v>85336</v>
      </c>
      <c r="G791" s="27">
        <v>42334</v>
      </c>
      <c r="H791" s="28" t="s">
        <v>1593</v>
      </c>
      <c r="I791" s="29" t="s">
        <v>1590</v>
      </c>
      <c r="J791" s="30" t="s">
        <v>1591</v>
      </c>
      <c r="K791" s="31">
        <v>10150</v>
      </c>
    </row>
    <row r="792" spans="1:11" s="32" customFormat="1" ht="14.4" x14ac:dyDescent="0.25">
      <c r="A792" s="22" t="s">
        <v>1604</v>
      </c>
      <c r="B792" s="22" t="s">
        <v>31</v>
      </c>
      <c r="C792" s="23" t="s">
        <v>75</v>
      </c>
      <c r="D792" s="24" t="s">
        <v>75</v>
      </c>
      <c r="E792" s="25" t="s">
        <v>104</v>
      </c>
      <c r="F792" s="26">
        <v>36497975</v>
      </c>
      <c r="G792" s="27">
        <v>42317</v>
      </c>
      <c r="H792" s="28" t="s">
        <v>1594</v>
      </c>
      <c r="I792" s="29" t="s">
        <v>1595</v>
      </c>
      <c r="J792" s="30" t="s">
        <v>179</v>
      </c>
      <c r="K792" s="31">
        <v>17890</v>
      </c>
    </row>
    <row r="793" spans="1:11" s="32" customFormat="1" ht="14.4" x14ac:dyDescent="0.25">
      <c r="A793" s="22" t="s">
        <v>1604</v>
      </c>
      <c r="B793" s="22" t="s">
        <v>31</v>
      </c>
      <c r="C793" s="23" t="s">
        <v>75</v>
      </c>
      <c r="D793" s="24" t="s">
        <v>75</v>
      </c>
      <c r="E793" s="25" t="s">
        <v>104</v>
      </c>
      <c r="F793" s="26">
        <v>36497994</v>
      </c>
      <c r="G793" s="27">
        <v>42317</v>
      </c>
      <c r="H793" s="28" t="s">
        <v>1596</v>
      </c>
      <c r="I793" s="29" t="s">
        <v>1595</v>
      </c>
      <c r="J793" s="30" t="s">
        <v>179</v>
      </c>
      <c r="K793" s="31">
        <v>15114</v>
      </c>
    </row>
    <row r="794" spans="1:11" s="32" customFormat="1" ht="14.4" x14ac:dyDescent="0.25">
      <c r="A794" s="22" t="s">
        <v>1604</v>
      </c>
      <c r="B794" s="22" t="s">
        <v>31</v>
      </c>
      <c r="C794" s="23" t="s">
        <v>75</v>
      </c>
      <c r="D794" s="24" t="s">
        <v>75</v>
      </c>
      <c r="E794" s="25" t="s">
        <v>104</v>
      </c>
      <c r="F794" s="26">
        <v>36498002</v>
      </c>
      <c r="G794" s="27">
        <v>42317</v>
      </c>
      <c r="H794" s="28" t="s">
        <v>1597</v>
      </c>
      <c r="I794" s="29" t="s">
        <v>1595</v>
      </c>
      <c r="J794" s="30" t="s">
        <v>179</v>
      </c>
      <c r="K794" s="31">
        <v>39351</v>
      </c>
    </row>
    <row r="795" spans="1:11" s="32" customFormat="1" ht="14.4" x14ac:dyDescent="0.25">
      <c r="A795" s="22" t="s">
        <v>1604</v>
      </c>
      <c r="B795" s="22" t="s">
        <v>31</v>
      </c>
      <c r="C795" s="23" t="s">
        <v>75</v>
      </c>
      <c r="D795" s="24" t="s">
        <v>75</v>
      </c>
      <c r="E795" s="25" t="s">
        <v>104</v>
      </c>
      <c r="F795" s="26">
        <v>1031116</v>
      </c>
      <c r="G795" s="27">
        <v>42317</v>
      </c>
      <c r="H795" s="28" t="s">
        <v>1598</v>
      </c>
      <c r="I795" s="29" t="s">
        <v>1595</v>
      </c>
      <c r="J795" s="30" t="s">
        <v>179</v>
      </c>
      <c r="K795" s="31">
        <v>15616</v>
      </c>
    </row>
    <row r="796" spans="1:11" s="32" customFormat="1" ht="28.8" x14ac:dyDescent="0.25">
      <c r="A796" s="22" t="s">
        <v>1604</v>
      </c>
      <c r="B796" s="22" t="s">
        <v>31</v>
      </c>
      <c r="C796" s="23" t="s">
        <v>75</v>
      </c>
      <c r="D796" s="24" t="s">
        <v>75</v>
      </c>
      <c r="E796" s="25" t="s">
        <v>360</v>
      </c>
      <c r="F796" s="26">
        <v>5028657</v>
      </c>
      <c r="G796" s="27">
        <v>42326</v>
      </c>
      <c r="H796" s="28" t="s">
        <v>1599</v>
      </c>
      <c r="I796" s="29" t="s">
        <v>1600</v>
      </c>
      <c r="J796" s="30" t="s">
        <v>1601</v>
      </c>
      <c r="K796" s="31">
        <v>46600</v>
      </c>
    </row>
    <row r="797" spans="1:11" s="32" customFormat="1" ht="28.8" x14ac:dyDescent="0.25">
      <c r="A797" s="22" t="s">
        <v>1604</v>
      </c>
      <c r="B797" s="22" t="s">
        <v>31</v>
      </c>
      <c r="C797" s="23" t="s">
        <v>75</v>
      </c>
      <c r="D797" s="24" t="s">
        <v>75</v>
      </c>
      <c r="E797" s="25" t="s">
        <v>104</v>
      </c>
      <c r="F797" s="26">
        <v>5137412</v>
      </c>
      <c r="G797" s="27">
        <v>42321</v>
      </c>
      <c r="H797" s="28" t="s">
        <v>1602</v>
      </c>
      <c r="I797" s="29" t="s">
        <v>1600</v>
      </c>
      <c r="J797" s="30" t="s">
        <v>1601</v>
      </c>
      <c r="K797" s="31">
        <v>79648</v>
      </c>
    </row>
    <row r="798" spans="1:11" s="32" customFormat="1" ht="14.4" x14ac:dyDescent="0.25">
      <c r="A798" s="22" t="s">
        <v>1604</v>
      </c>
      <c r="B798" s="22" t="s">
        <v>31</v>
      </c>
      <c r="C798" s="23" t="s">
        <v>75</v>
      </c>
      <c r="D798" s="24" t="s">
        <v>75</v>
      </c>
      <c r="E798" s="25" t="s">
        <v>104</v>
      </c>
      <c r="F798" s="26">
        <v>5134379</v>
      </c>
      <c r="G798" s="27">
        <v>42317</v>
      </c>
      <c r="H798" s="28" t="s">
        <v>1603</v>
      </c>
      <c r="I798" s="29" t="s">
        <v>1600</v>
      </c>
      <c r="J798" s="30" t="s">
        <v>1601</v>
      </c>
      <c r="K798" s="31">
        <v>600900</v>
      </c>
    </row>
    <row r="799" spans="1:11" s="32" customFormat="1" ht="14.4" x14ac:dyDescent="0.25">
      <c r="A799" s="22" t="s">
        <v>1604</v>
      </c>
      <c r="B799" s="22" t="s">
        <v>31</v>
      </c>
      <c r="C799" s="23" t="s">
        <v>75</v>
      </c>
      <c r="D799" s="24" t="s">
        <v>75</v>
      </c>
      <c r="E799" s="25" t="s">
        <v>104</v>
      </c>
      <c r="F799" s="26">
        <v>5137653</v>
      </c>
      <c r="G799" s="27">
        <v>42326</v>
      </c>
      <c r="H799" s="28" t="s">
        <v>1603</v>
      </c>
      <c r="I799" s="29" t="s">
        <v>1600</v>
      </c>
      <c r="J799" s="30" t="s">
        <v>1601</v>
      </c>
      <c r="K799" s="31">
        <v>533615</v>
      </c>
    </row>
    <row r="800" spans="1:11" s="32" customFormat="1" ht="28.8" x14ac:dyDescent="0.25">
      <c r="A800" s="22" t="s">
        <v>1605</v>
      </c>
      <c r="B800" s="22" t="s">
        <v>1606</v>
      </c>
      <c r="C800" s="23" t="s">
        <v>359</v>
      </c>
      <c r="D800" s="24" t="s">
        <v>359</v>
      </c>
      <c r="E800" s="25" t="s">
        <v>100</v>
      </c>
      <c r="F800" s="26">
        <v>1315000225</v>
      </c>
      <c r="G800" s="27">
        <v>42311</v>
      </c>
      <c r="H800" s="28" t="s">
        <v>1607</v>
      </c>
      <c r="I800" s="29" t="s">
        <v>1608</v>
      </c>
      <c r="J800" s="30" t="s">
        <v>1609</v>
      </c>
      <c r="K800" s="31">
        <v>185000</v>
      </c>
    </row>
    <row r="801" spans="1:11" s="32" customFormat="1" ht="28.8" x14ac:dyDescent="0.25">
      <c r="A801" s="22" t="s">
        <v>1605</v>
      </c>
      <c r="B801" s="22" t="s">
        <v>11</v>
      </c>
      <c r="C801" s="23" t="s">
        <v>359</v>
      </c>
      <c r="D801" s="24" t="s">
        <v>359</v>
      </c>
      <c r="E801" s="25" t="s">
        <v>76</v>
      </c>
      <c r="F801" s="26">
        <v>1315000128</v>
      </c>
      <c r="G801" s="27">
        <v>42311</v>
      </c>
      <c r="H801" s="28" t="s">
        <v>1610</v>
      </c>
      <c r="I801" s="29" t="s">
        <v>1611</v>
      </c>
      <c r="J801" s="30" t="s">
        <v>1612</v>
      </c>
      <c r="K801" s="31">
        <v>1024348</v>
      </c>
    </row>
    <row r="802" spans="1:11" s="32" customFormat="1" ht="28.8" x14ac:dyDescent="0.25">
      <c r="A802" s="22" t="s">
        <v>1605</v>
      </c>
      <c r="B802" s="22" t="s">
        <v>11</v>
      </c>
      <c r="C802" s="23" t="s">
        <v>359</v>
      </c>
      <c r="D802" s="24" t="s">
        <v>359</v>
      </c>
      <c r="E802" s="25" t="s">
        <v>76</v>
      </c>
      <c r="F802" s="26">
        <v>1315000130</v>
      </c>
      <c r="G802" s="27">
        <v>42317</v>
      </c>
      <c r="H802" s="28" t="s">
        <v>1613</v>
      </c>
      <c r="I802" s="29" t="s">
        <v>1614</v>
      </c>
      <c r="J802" s="30" t="s">
        <v>1615</v>
      </c>
      <c r="K802" s="31">
        <v>1423002</v>
      </c>
    </row>
    <row r="803" spans="1:11" s="32" customFormat="1" ht="28.8" x14ac:dyDescent="0.25">
      <c r="A803" s="22" t="s">
        <v>1605</v>
      </c>
      <c r="B803" s="22" t="s">
        <v>24</v>
      </c>
      <c r="C803" s="23" t="s">
        <v>1616</v>
      </c>
      <c r="D803" s="24">
        <v>42314</v>
      </c>
      <c r="E803" s="25" t="s">
        <v>100</v>
      </c>
      <c r="F803" s="26">
        <v>1315000226</v>
      </c>
      <c r="G803" s="27">
        <v>42317</v>
      </c>
      <c r="H803" s="28" t="s">
        <v>1617</v>
      </c>
      <c r="I803" s="29" t="s">
        <v>1618</v>
      </c>
      <c r="J803" s="30" t="s">
        <v>1619</v>
      </c>
      <c r="K803" s="31">
        <v>173238</v>
      </c>
    </row>
    <row r="804" spans="1:11" s="32" customFormat="1" ht="28.8" x14ac:dyDescent="0.25">
      <c r="A804" s="22" t="s">
        <v>1605</v>
      </c>
      <c r="B804" s="22" t="s">
        <v>11</v>
      </c>
      <c r="C804" s="23" t="s">
        <v>359</v>
      </c>
      <c r="D804" s="24" t="s">
        <v>359</v>
      </c>
      <c r="E804" s="25" t="s">
        <v>100</v>
      </c>
      <c r="F804" s="26">
        <v>1315000227</v>
      </c>
      <c r="G804" s="27">
        <v>42317</v>
      </c>
      <c r="H804" s="28" t="s">
        <v>1620</v>
      </c>
      <c r="I804" s="29" t="s">
        <v>1621</v>
      </c>
      <c r="J804" s="30" t="s">
        <v>1622</v>
      </c>
      <c r="K804" s="31">
        <v>218484</v>
      </c>
    </row>
    <row r="805" spans="1:11" s="32" customFormat="1" ht="28.8" x14ac:dyDescent="0.25">
      <c r="A805" s="22" t="s">
        <v>1605</v>
      </c>
      <c r="B805" s="22" t="s">
        <v>11</v>
      </c>
      <c r="C805" s="23" t="s">
        <v>359</v>
      </c>
      <c r="D805" s="24" t="s">
        <v>359</v>
      </c>
      <c r="E805" s="25" t="s">
        <v>76</v>
      </c>
      <c r="F805" s="26">
        <v>1315000131</v>
      </c>
      <c r="G805" s="27">
        <v>42317</v>
      </c>
      <c r="H805" s="28" t="s">
        <v>1623</v>
      </c>
      <c r="I805" s="29" t="s">
        <v>1624</v>
      </c>
      <c r="J805" s="30" t="s">
        <v>1625</v>
      </c>
      <c r="K805" s="31">
        <v>1703794</v>
      </c>
    </row>
    <row r="806" spans="1:11" s="32" customFormat="1" ht="28.8" x14ac:dyDescent="0.25">
      <c r="A806" s="22" t="s">
        <v>1605</v>
      </c>
      <c r="B806" s="22" t="s">
        <v>24</v>
      </c>
      <c r="C806" s="23" t="s">
        <v>1626</v>
      </c>
      <c r="D806" s="24">
        <v>42317</v>
      </c>
      <c r="E806" s="25" t="s">
        <v>100</v>
      </c>
      <c r="F806" s="26">
        <v>1315000228</v>
      </c>
      <c r="G806" s="27">
        <v>42317</v>
      </c>
      <c r="H806" s="28" t="s">
        <v>1627</v>
      </c>
      <c r="I806" s="29" t="s">
        <v>1628</v>
      </c>
      <c r="J806" s="30" t="s">
        <v>1629</v>
      </c>
      <c r="K806" s="31">
        <v>434803</v>
      </c>
    </row>
    <row r="807" spans="1:11" s="32" customFormat="1" ht="28.8" x14ac:dyDescent="0.25">
      <c r="A807" s="22" t="s">
        <v>1605</v>
      </c>
      <c r="B807" s="22" t="s">
        <v>24</v>
      </c>
      <c r="C807" s="23" t="s">
        <v>1630</v>
      </c>
      <c r="D807" s="24">
        <v>42307</v>
      </c>
      <c r="E807" s="25" t="s">
        <v>100</v>
      </c>
      <c r="F807" s="26">
        <v>1315000229</v>
      </c>
      <c r="G807" s="27">
        <v>42318</v>
      </c>
      <c r="H807" s="28" t="s">
        <v>1631</v>
      </c>
      <c r="I807" s="29" t="s">
        <v>1632</v>
      </c>
      <c r="J807" s="30" t="s">
        <v>1633</v>
      </c>
      <c r="K807" s="31">
        <v>411111</v>
      </c>
    </row>
    <row r="808" spans="1:11" s="32" customFormat="1" ht="28.8" x14ac:dyDescent="0.25">
      <c r="A808" s="22" t="s">
        <v>1605</v>
      </c>
      <c r="B808" s="22" t="s">
        <v>24</v>
      </c>
      <c r="C808" s="23" t="s">
        <v>1634</v>
      </c>
      <c r="D808" s="24">
        <v>42319</v>
      </c>
      <c r="E808" s="25" t="s">
        <v>100</v>
      </c>
      <c r="F808" s="26">
        <v>1315000230</v>
      </c>
      <c r="G808" s="27">
        <v>42319</v>
      </c>
      <c r="H808" s="28" t="s">
        <v>1635</v>
      </c>
      <c r="I808" s="29" t="s">
        <v>1636</v>
      </c>
      <c r="J808" s="30" t="s">
        <v>1637</v>
      </c>
      <c r="K808" s="31">
        <v>153203</v>
      </c>
    </row>
    <row r="809" spans="1:11" s="32" customFormat="1" ht="28.8" x14ac:dyDescent="0.25">
      <c r="A809" s="22" t="s">
        <v>1605</v>
      </c>
      <c r="B809" s="22" t="s">
        <v>24</v>
      </c>
      <c r="C809" s="23" t="s">
        <v>1638</v>
      </c>
      <c r="D809" s="24">
        <v>42319</v>
      </c>
      <c r="E809" s="25" t="s">
        <v>100</v>
      </c>
      <c r="F809" s="26">
        <v>1315000231</v>
      </c>
      <c r="G809" s="27">
        <v>42320</v>
      </c>
      <c r="H809" s="28" t="s">
        <v>1639</v>
      </c>
      <c r="I809" s="29" t="s">
        <v>1640</v>
      </c>
      <c r="J809" s="30" t="s">
        <v>1641</v>
      </c>
      <c r="K809" s="31">
        <v>362950</v>
      </c>
    </row>
    <row r="810" spans="1:11" s="32" customFormat="1" ht="28.8" x14ac:dyDescent="0.25">
      <c r="A810" s="22" t="s">
        <v>1605</v>
      </c>
      <c r="B810" s="22" t="s">
        <v>24</v>
      </c>
      <c r="C810" s="23" t="s">
        <v>1642</v>
      </c>
      <c r="D810" s="24">
        <v>42320</v>
      </c>
      <c r="E810" s="25" t="s">
        <v>100</v>
      </c>
      <c r="F810" s="26">
        <v>1315000232</v>
      </c>
      <c r="G810" s="27">
        <v>42320</v>
      </c>
      <c r="H810" s="28" t="s">
        <v>1643</v>
      </c>
      <c r="I810" s="29" t="s">
        <v>1644</v>
      </c>
      <c r="J810" s="30" t="s">
        <v>1645</v>
      </c>
      <c r="K810" s="31">
        <v>150000</v>
      </c>
    </row>
    <row r="811" spans="1:11" s="32" customFormat="1" ht="28.8" x14ac:dyDescent="0.25">
      <c r="A811" s="22" t="s">
        <v>1605</v>
      </c>
      <c r="B811" s="22" t="s">
        <v>1606</v>
      </c>
      <c r="C811" s="23" t="s">
        <v>359</v>
      </c>
      <c r="D811" s="24" t="s">
        <v>359</v>
      </c>
      <c r="E811" s="25" t="s">
        <v>76</v>
      </c>
      <c r="F811" s="26">
        <v>1315000133</v>
      </c>
      <c r="G811" s="27">
        <v>42325</v>
      </c>
      <c r="H811" s="28" t="s">
        <v>1646</v>
      </c>
      <c r="I811" s="29" t="s">
        <v>1647</v>
      </c>
      <c r="J811" s="30" t="s">
        <v>1648</v>
      </c>
      <c r="K811" s="31">
        <v>187776</v>
      </c>
    </row>
    <row r="812" spans="1:11" s="32" customFormat="1" ht="28.8" x14ac:dyDescent="0.25">
      <c r="A812" s="22" t="s">
        <v>1605</v>
      </c>
      <c r="B812" s="22" t="s">
        <v>11</v>
      </c>
      <c r="C812" s="23" t="s">
        <v>359</v>
      </c>
      <c r="D812" s="24" t="s">
        <v>359</v>
      </c>
      <c r="E812" s="25" t="s">
        <v>76</v>
      </c>
      <c r="F812" s="26">
        <v>1315000134</v>
      </c>
      <c r="G812" s="27">
        <v>42325</v>
      </c>
      <c r="H812" s="28" t="s">
        <v>1649</v>
      </c>
      <c r="I812" s="29" t="s">
        <v>1650</v>
      </c>
      <c r="J812" s="30" t="s">
        <v>79</v>
      </c>
      <c r="K812" s="31">
        <v>44625</v>
      </c>
    </row>
    <row r="813" spans="1:11" s="32" customFormat="1" ht="28.8" x14ac:dyDescent="0.25">
      <c r="A813" s="22" t="s">
        <v>1605</v>
      </c>
      <c r="B813" s="22" t="s">
        <v>24</v>
      </c>
      <c r="C813" s="23" t="s">
        <v>1651</v>
      </c>
      <c r="D813" s="24">
        <v>42314</v>
      </c>
      <c r="E813" s="25" t="s">
        <v>76</v>
      </c>
      <c r="F813" s="26">
        <v>1315000135</v>
      </c>
      <c r="G813" s="27">
        <v>42326</v>
      </c>
      <c r="H813" s="28" t="s">
        <v>1652</v>
      </c>
      <c r="I813" s="29" t="s">
        <v>1653</v>
      </c>
      <c r="J813" s="30" t="s">
        <v>962</v>
      </c>
      <c r="K813" s="31">
        <v>479781</v>
      </c>
    </row>
    <row r="814" spans="1:11" s="32" customFormat="1" ht="28.8" x14ac:dyDescent="0.25">
      <c r="A814" s="22" t="s">
        <v>1605</v>
      </c>
      <c r="B814" s="22" t="s">
        <v>24</v>
      </c>
      <c r="C814" s="23" t="s">
        <v>1651</v>
      </c>
      <c r="D814" s="24">
        <v>42314</v>
      </c>
      <c r="E814" s="25" t="s">
        <v>100</v>
      </c>
      <c r="F814" s="26">
        <v>1315000233</v>
      </c>
      <c r="G814" s="27">
        <v>42326</v>
      </c>
      <c r="H814" s="28" t="s">
        <v>1654</v>
      </c>
      <c r="I814" s="29" t="s">
        <v>1653</v>
      </c>
      <c r="J814" s="30" t="s">
        <v>962</v>
      </c>
      <c r="K814" s="31">
        <v>5990</v>
      </c>
    </row>
    <row r="815" spans="1:11" s="32" customFormat="1" ht="28.8" x14ac:dyDescent="0.25">
      <c r="A815" s="22" t="s">
        <v>1605</v>
      </c>
      <c r="B815" s="22" t="s">
        <v>11</v>
      </c>
      <c r="C815" s="23" t="s">
        <v>359</v>
      </c>
      <c r="D815" s="24" t="s">
        <v>359</v>
      </c>
      <c r="E815" s="25" t="s">
        <v>76</v>
      </c>
      <c r="F815" s="26">
        <v>1315000136</v>
      </c>
      <c r="G815" s="27">
        <v>42326</v>
      </c>
      <c r="H815" s="28" t="s">
        <v>1655</v>
      </c>
      <c r="I815" s="29" t="s">
        <v>206</v>
      </c>
      <c r="J815" s="30" t="s">
        <v>207</v>
      </c>
      <c r="K815" s="31">
        <v>99671</v>
      </c>
    </row>
    <row r="816" spans="1:11" s="32" customFormat="1" ht="28.8" x14ac:dyDescent="0.25">
      <c r="A816" s="22" t="s">
        <v>1605</v>
      </c>
      <c r="B816" s="22" t="s">
        <v>11</v>
      </c>
      <c r="C816" s="23" t="s">
        <v>359</v>
      </c>
      <c r="D816" s="24" t="s">
        <v>359</v>
      </c>
      <c r="E816" s="25" t="s">
        <v>76</v>
      </c>
      <c r="F816" s="26">
        <v>1315000137</v>
      </c>
      <c r="G816" s="27">
        <v>42326</v>
      </c>
      <c r="H816" s="28" t="s">
        <v>1655</v>
      </c>
      <c r="I816" s="29" t="s">
        <v>91</v>
      </c>
      <c r="J816" s="30" t="s">
        <v>92</v>
      </c>
      <c r="K816" s="31">
        <v>1601709</v>
      </c>
    </row>
    <row r="817" spans="1:11" s="32" customFormat="1" ht="28.8" x14ac:dyDescent="0.25">
      <c r="A817" s="22" t="s">
        <v>1605</v>
      </c>
      <c r="B817" s="22" t="s">
        <v>11</v>
      </c>
      <c r="C817" s="23" t="s">
        <v>359</v>
      </c>
      <c r="D817" s="24" t="s">
        <v>359</v>
      </c>
      <c r="E817" s="25" t="s">
        <v>100</v>
      </c>
      <c r="F817" s="26">
        <v>1315000234</v>
      </c>
      <c r="G817" s="27">
        <v>42326</v>
      </c>
      <c r="H817" s="28" t="s">
        <v>1656</v>
      </c>
      <c r="I817" s="29" t="s">
        <v>1657</v>
      </c>
      <c r="J817" s="30" t="s">
        <v>1658</v>
      </c>
      <c r="K817" s="31">
        <v>249900</v>
      </c>
    </row>
    <row r="818" spans="1:11" s="32" customFormat="1" ht="28.8" x14ac:dyDescent="0.25">
      <c r="A818" s="22" t="s">
        <v>1605</v>
      </c>
      <c r="B818" s="22" t="s">
        <v>11</v>
      </c>
      <c r="C818" s="23" t="s">
        <v>359</v>
      </c>
      <c r="D818" s="24" t="s">
        <v>359</v>
      </c>
      <c r="E818" s="25" t="s">
        <v>100</v>
      </c>
      <c r="F818" s="26">
        <v>1315000235</v>
      </c>
      <c r="G818" s="27">
        <v>42327</v>
      </c>
      <c r="H818" s="28" t="s">
        <v>1659</v>
      </c>
      <c r="I818" s="29" t="s">
        <v>1660</v>
      </c>
      <c r="J818" s="30" t="s">
        <v>1661</v>
      </c>
      <c r="K818" s="31">
        <v>223304</v>
      </c>
    </row>
    <row r="819" spans="1:11" s="32" customFormat="1" ht="28.8" x14ac:dyDescent="0.25">
      <c r="A819" s="22" t="s">
        <v>1605</v>
      </c>
      <c r="B819" s="22" t="s">
        <v>24</v>
      </c>
      <c r="C819" s="23" t="s">
        <v>1662</v>
      </c>
      <c r="D819" s="24">
        <v>42328</v>
      </c>
      <c r="E819" s="25" t="s">
        <v>76</v>
      </c>
      <c r="F819" s="26">
        <v>1315000138</v>
      </c>
      <c r="G819" s="27">
        <v>42328</v>
      </c>
      <c r="H819" s="28" t="s">
        <v>1663</v>
      </c>
      <c r="I819" s="29" t="s">
        <v>1664</v>
      </c>
      <c r="J819" s="30" t="s">
        <v>1665</v>
      </c>
      <c r="K819" s="31">
        <v>18418226</v>
      </c>
    </row>
    <row r="820" spans="1:11" s="32" customFormat="1" ht="28.8" x14ac:dyDescent="0.25">
      <c r="A820" s="22" t="s">
        <v>1605</v>
      </c>
      <c r="B820" s="22" t="s">
        <v>24</v>
      </c>
      <c r="C820" s="23" t="s">
        <v>1662</v>
      </c>
      <c r="D820" s="24">
        <v>42328</v>
      </c>
      <c r="E820" s="25" t="s">
        <v>76</v>
      </c>
      <c r="F820" s="26">
        <v>1315000139</v>
      </c>
      <c r="G820" s="27">
        <v>42328</v>
      </c>
      <c r="H820" s="28" t="s">
        <v>1666</v>
      </c>
      <c r="I820" s="29" t="s">
        <v>1667</v>
      </c>
      <c r="J820" s="30" t="s">
        <v>1668</v>
      </c>
      <c r="K820" s="31">
        <v>14825962</v>
      </c>
    </row>
    <row r="821" spans="1:11" s="32" customFormat="1" ht="43.2" x14ac:dyDescent="0.25">
      <c r="A821" s="22" t="s">
        <v>1605</v>
      </c>
      <c r="B821" s="22" t="s">
        <v>11</v>
      </c>
      <c r="C821" s="23" t="s">
        <v>359</v>
      </c>
      <c r="D821" s="24" t="s">
        <v>359</v>
      </c>
      <c r="E821" s="25" t="s">
        <v>76</v>
      </c>
      <c r="F821" s="26">
        <v>1315000140</v>
      </c>
      <c r="G821" s="27">
        <v>42328</v>
      </c>
      <c r="H821" s="28" t="s">
        <v>1713</v>
      </c>
      <c r="I821" s="29" t="s">
        <v>91</v>
      </c>
      <c r="J821" s="30" t="s">
        <v>92</v>
      </c>
      <c r="K821" s="31">
        <v>155319</v>
      </c>
    </row>
    <row r="822" spans="1:11" s="32" customFormat="1" ht="28.8" x14ac:dyDescent="0.25">
      <c r="A822" s="22" t="s">
        <v>1605</v>
      </c>
      <c r="B822" s="22" t="s">
        <v>11</v>
      </c>
      <c r="C822" s="23" t="s">
        <v>1669</v>
      </c>
      <c r="D822" s="24">
        <v>42317</v>
      </c>
      <c r="E822" s="25" t="s">
        <v>100</v>
      </c>
      <c r="F822" s="26">
        <v>1315000236</v>
      </c>
      <c r="G822" s="27">
        <v>42328</v>
      </c>
      <c r="H822" s="28" t="s">
        <v>1670</v>
      </c>
      <c r="I822" s="29" t="s">
        <v>1671</v>
      </c>
      <c r="J822" s="30" t="s">
        <v>1672</v>
      </c>
      <c r="K822" s="31">
        <v>2750000</v>
      </c>
    </row>
    <row r="823" spans="1:11" s="32" customFormat="1" ht="28.8" x14ac:dyDescent="0.25">
      <c r="A823" s="22" t="s">
        <v>1605</v>
      </c>
      <c r="B823" s="22" t="s">
        <v>330</v>
      </c>
      <c r="C823" s="23" t="s">
        <v>1673</v>
      </c>
      <c r="D823" s="24">
        <v>42279</v>
      </c>
      <c r="E823" s="25" t="s">
        <v>100</v>
      </c>
      <c r="F823" s="26">
        <v>1315000237</v>
      </c>
      <c r="G823" s="27">
        <v>42333</v>
      </c>
      <c r="H823" s="28" t="s">
        <v>1674</v>
      </c>
      <c r="I823" s="29" t="s">
        <v>1675</v>
      </c>
      <c r="J823" s="30" t="s">
        <v>1676</v>
      </c>
      <c r="K823" s="31">
        <v>306976</v>
      </c>
    </row>
    <row r="824" spans="1:11" s="32" customFormat="1" ht="28.8" x14ac:dyDescent="0.25">
      <c r="A824" s="22" t="s">
        <v>1605</v>
      </c>
      <c r="B824" s="22" t="s">
        <v>24</v>
      </c>
      <c r="C824" s="23" t="s">
        <v>1677</v>
      </c>
      <c r="D824" s="24">
        <v>42335</v>
      </c>
      <c r="E824" s="25" t="s">
        <v>100</v>
      </c>
      <c r="F824" s="26">
        <v>1315000238</v>
      </c>
      <c r="G824" s="27">
        <v>42335</v>
      </c>
      <c r="H824" s="28" t="s">
        <v>1712</v>
      </c>
      <c r="I824" s="29" t="s">
        <v>1678</v>
      </c>
      <c r="J824" s="30" t="s">
        <v>1679</v>
      </c>
      <c r="K824" s="31">
        <v>182900</v>
      </c>
    </row>
    <row r="825" spans="1:11" s="32" customFormat="1" ht="28.8" x14ac:dyDescent="0.25">
      <c r="A825" s="22" t="s">
        <v>1605</v>
      </c>
      <c r="B825" s="22" t="s">
        <v>24</v>
      </c>
      <c r="C825" s="23" t="s">
        <v>1680</v>
      </c>
      <c r="D825" s="24">
        <v>42334</v>
      </c>
      <c r="E825" s="25" t="s">
        <v>100</v>
      </c>
      <c r="F825" s="26">
        <v>1315000239</v>
      </c>
      <c r="G825" s="27">
        <v>42335</v>
      </c>
      <c r="H825" s="28" t="s">
        <v>1681</v>
      </c>
      <c r="I825" s="29" t="s">
        <v>1682</v>
      </c>
      <c r="J825" s="30" t="s">
        <v>1683</v>
      </c>
      <c r="K825" s="31">
        <v>488495</v>
      </c>
    </row>
    <row r="826" spans="1:11" s="32" customFormat="1" ht="28.8" x14ac:dyDescent="0.25">
      <c r="A826" s="22" t="s">
        <v>1605</v>
      </c>
      <c r="B826" s="22" t="s">
        <v>24</v>
      </c>
      <c r="C826" s="23" t="s">
        <v>1684</v>
      </c>
      <c r="D826" s="24">
        <v>42314</v>
      </c>
      <c r="E826" s="25" t="s">
        <v>100</v>
      </c>
      <c r="F826" s="26">
        <v>1315000240</v>
      </c>
      <c r="G826" s="27">
        <v>42338</v>
      </c>
      <c r="H826" s="28" t="s">
        <v>1685</v>
      </c>
      <c r="I826" s="29" t="s">
        <v>1686</v>
      </c>
      <c r="J826" s="30" t="s">
        <v>1687</v>
      </c>
      <c r="K826" s="31">
        <v>670018</v>
      </c>
    </row>
    <row r="827" spans="1:11" s="32" customFormat="1" ht="28.8" x14ac:dyDescent="0.25">
      <c r="A827" s="22" t="s">
        <v>1605</v>
      </c>
      <c r="B827" s="22" t="s">
        <v>11</v>
      </c>
      <c r="C827" s="23" t="s">
        <v>359</v>
      </c>
      <c r="D827" s="24" t="s">
        <v>359</v>
      </c>
      <c r="E827" s="25" t="s">
        <v>76</v>
      </c>
      <c r="F827" s="26">
        <v>1315000141</v>
      </c>
      <c r="G827" s="27">
        <v>42338</v>
      </c>
      <c r="H827" s="28" t="s">
        <v>1688</v>
      </c>
      <c r="I827" s="29" t="s">
        <v>1689</v>
      </c>
      <c r="J827" s="30" t="s">
        <v>1690</v>
      </c>
      <c r="K827" s="31">
        <v>875245</v>
      </c>
    </row>
    <row r="828" spans="1:11" s="32" customFormat="1" ht="28.8" x14ac:dyDescent="0.25">
      <c r="A828" s="22" t="s">
        <v>1605</v>
      </c>
      <c r="B828" s="22" t="s">
        <v>24</v>
      </c>
      <c r="C828" s="23" t="s">
        <v>1691</v>
      </c>
      <c r="D828" s="24">
        <v>42335</v>
      </c>
      <c r="E828" s="25" t="s">
        <v>76</v>
      </c>
      <c r="F828" s="26">
        <v>1315000142</v>
      </c>
      <c r="G828" s="27">
        <v>42338</v>
      </c>
      <c r="H828" s="28" t="s">
        <v>1692</v>
      </c>
      <c r="I828" s="29" t="s">
        <v>1693</v>
      </c>
      <c r="J828" s="30" t="s">
        <v>1694</v>
      </c>
      <c r="K828" s="31">
        <v>254660</v>
      </c>
    </row>
    <row r="829" spans="1:11" s="32" customFormat="1" ht="28.8" x14ac:dyDescent="0.25">
      <c r="A829" s="22" t="s">
        <v>1605</v>
      </c>
      <c r="B829" s="22" t="s">
        <v>24</v>
      </c>
      <c r="C829" s="23" t="s">
        <v>1691</v>
      </c>
      <c r="D829" s="24">
        <v>42335</v>
      </c>
      <c r="E829" s="25" t="s">
        <v>76</v>
      </c>
      <c r="F829" s="26">
        <v>1315000143</v>
      </c>
      <c r="G829" s="27">
        <v>42338</v>
      </c>
      <c r="H829" s="28" t="s">
        <v>1695</v>
      </c>
      <c r="I829" s="29" t="s">
        <v>1693</v>
      </c>
      <c r="J829" s="30" t="s">
        <v>1694</v>
      </c>
      <c r="K829" s="31">
        <v>543830</v>
      </c>
    </row>
    <row r="830" spans="1:11" s="32" customFormat="1" ht="28.8" x14ac:dyDescent="0.25">
      <c r="A830" s="22" t="s">
        <v>1605</v>
      </c>
      <c r="B830" s="22" t="s">
        <v>24</v>
      </c>
      <c r="C830" s="23" t="s">
        <v>1691</v>
      </c>
      <c r="D830" s="24">
        <v>42335</v>
      </c>
      <c r="E830" s="25" t="s">
        <v>100</v>
      </c>
      <c r="F830" s="26">
        <v>1315000241</v>
      </c>
      <c r="G830" s="27">
        <v>42338</v>
      </c>
      <c r="H830" s="28" t="s">
        <v>1696</v>
      </c>
      <c r="I830" s="29" t="s">
        <v>1693</v>
      </c>
      <c r="J830" s="30" t="s">
        <v>1694</v>
      </c>
      <c r="K830" s="31">
        <v>841330</v>
      </c>
    </row>
    <row r="831" spans="1:11" s="32" customFormat="1" ht="28.8" x14ac:dyDescent="0.25">
      <c r="A831" s="22" t="s">
        <v>1605</v>
      </c>
      <c r="B831" s="22" t="s">
        <v>11</v>
      </c>
      <c r="C831" s="23" t="s">
        <v>359</v>
      </c>
      <c r="D831" s="24" t="s">
        <v>359</v>
      </c>
      <c r="E831" s="25" t="s">
        <v>76</v>
      </c>
      <c r="F831" s="26">
        <v>1315000144</v>
      </c>
      <c r="G831" s="27">
        <v>42338</v>
      </c>
      <c r="H831" s="28" t="s">
        <v>1697</v>
      </c>
      <c r="I831" s="29" t="s">
        <v>1650</v>
      </c>
      <c r="J831" s="30" t="s">
        <v>79</v>
      </c>
      <c r="K831" s="31">
        <v>2246542</v>
      </c>
    </row>
    <row r="832" spans="1:11" s="32" customFormat="1" ht="28.8" x14ac:dyDescent="0.25">
      <c r="A832" s="22" t="s">
        <v>1605</v>
      </c>
      <c r="B832" s="22" t="s">
        <v>31</v>
      </c>
      <c r="C832" s="23" t="s">
        <v>359</v>
      </c>
      <c r="D832" s="24" t="s">
        <v>359</v>
      </c>
      <c r="E832" s="25" t="s">
        <v>1698</v>
      </c>
      <c r="F832" s="26">
        <v>57678</v>
      </c>
      <c r="G832" s="27">
        <v>42338</v>
      </c>
      <c r="H832" s="28" t="s">
        <v>1699</v>
      </c>
      <c r="I832" s="29" t="s">
        <v>1700</v>
      </c>
      <c r="J832" s="30" t="s">
        <v>1701</v>
      </c>
      <c r="K832" s="31">
        <v>1900944</v>
      </c>
    </row>
    <row r="833" spans="1:11" s="32" customFormat="1" ht="28.8" x14ac:dyDescent="0.25">
      <c r="A833" s="22" t="s">
        <v>1605</v>
      </c>
      <c r="B833" s="22" t="s">
        <v>31</v>
      </c>
      <c r="C833" s="23" t="s">
        <v>359</v>
      </c>
      <c r="D833" s="24" t="s">
        <v>359</v>
      </c>
      <c r="E833" s="25" t="s">
        <v>1698</v>
      </c>
      <c r="F833" s="26">
        <v>14648471</v>
      </c>
      <c r="G833" s="27">
        <v>42335</v>
      </c>
      <c r="H833" s="28" t="s">
        <v>1702</v>
      </c>
      <c r="I833" s="29" t="s">
        <v>1703</v>
      </c>
      <c r="J833" s="30" t="s">
        <v>1704</v>
      </c>
      <c r="K833" s="31">
        <v>11698414</v>
      </c>
    </row>
    <row r="834" spans="1:11" s="32" customFormat="1" ht="28.8" x14ac:dyDescent="0.25">
      <c r="A834" s="22" t="s">
        <v>1605</v>
      </c>
      <c r="B834" s="22" t="s">
        <v>31</v>
      </c>
      <c r="C834" s="23" t="s">
        <v>359</v>
      </c>
      <c r="D834" s="24" t="s">
        <v>359</v>
      </c>
      <c r="E834" s="25" t="s">
        <v>1698</v>
      </c>
      <c r="F834" s="26">
        <v>73800587</v>
      </c>
      <c r="G834" s="27">
        <v>42314</v>
      </c>
      <c r="H834" s="28" t="s">
        <v>1705</v>
      </c>
      <c r="I834" s="29" t="s">
        <v>1706</v>
      </c>
      <c r="J834" s="30" t="s">
        <v>1707</v>
      </c>
      <c r="K834" s="31">
        <v>1033500</v>
      </c>
    </row>
    <row r="835" spans="1:11" s="32" customFormat="1" ht="28.8" x14ac:dyDescent="0.25">
      <c r="A835" s="22" t="s">
        <v>1605</v>
      </c>
      <c r="B835" s="22" t="s">
        <v>31</v>
      </c>
      <c r="C835" s="23" t="s">
        <v>359</v>
      </c>
      <c r="D835" s="24" t="s">
        <v>359</v>
      </c>
      <c r="E835" s="25" t="s">
        <v>1698</v>
      </c>
      <c r="F835" s="26">
        <v>73800586</v>
      </c>
      <c r="G835" s="27">
        <v>42314</v>
      </c>
      <c r="H835" s="28" t="s">
        <v>1708</v>
      </c>
      <c r="I835" s="29" t="s">
        <v>1706</v>
      </c>
      <c r="J835" s="30" t="s">
        <v>1707</v>
      </c>
      <c r="K835" s="31">
        <v>1119100</v>
      </c>
    </row>
    <row r="836" spans="1:11" s="32" customFormat="1" ht="28.8" x14ac:dyDescent="0.25">
      <c r="A836" s="22" t="s">
        <v>1605</v>
      </c>
      <c r="B836" s="22" t="s">
        <v>31</v>
      </c>
      <c r="C836" s="23" t="s">
        <v>359</v>
      </c>
      <c r="D836" s="24" t="s">
        <v>359</v>
      </c>
      <c r="E836" s="25" t="s">
        <v>1698</v>
      </c>
      <c r="F836" s="26">
        <v>123621</v>
      </c>
      <c r="G836" s="27">
        <v>42277</v>
      </c>
      <c r="H836" s="28" t="s">
        <v>1709</v>
      </c>
      <c r="I836" s="29" t="s">
        <v>58</v>
      </c>
      <c r="J836" s="30" t="s">
        <v>59</v>
      </c>
      <c r="K836" s="31">
        <v>694661</v>
      </c>
    </row>
    <row r="837" spans="1:11" s="32" customFormat="1" ht="28.8" x14ac:dyDescent="0.25">
      <c r="A837" s="22" t="s">
        <v>1605</v>
      </c>
      <c r="B837" s="22" t="s">
        <v>31</v>
      </c>
      <c r="C837" s="23" t="s">
        <v>359</v>
      </c>
      <c r="D837" s="24" t="s">
        <v>359</v>
      </c>
      <c r="E837" s="25" t="s">
        <v>1698</v>
      </c>
      <c r="F837" s="26" t="s">
        <v>1710</v>
      </c>
      <c r="G837" s="27">
        <v>42308</v>
      </c>
      <c r="H837" s="28" t="s">
        <v>1711</v>
      </c>
      <c r="I837" s="29" t="s">
        <v>58</v>
      </c>
      <c r="J837" s="30" t="s">
        <v>59</v>
      </c>
      <c r="K837" s="31">
        <v>1576329</v>
      </c>
    </row>
    <row r="838" spans="1:11" s="32" customFormat="1" ht="28.8" x14ac:dyDescent="0.25">
      <c r="A838" s="22" t="s">
        <v>1844</v>
      </c>
      <c r="B838" s="22" t="s">
        <v>11</v>
      </c>
      <c r="C838" s="23" t="s">
        <v>359</v>
      </c>
      <c r="D838" s="24" t="s">
        <v>359</v>
      </c>
      <c r="E838" s="25" t="s">
        <v>100</v>
      </c>
      <c r="F838" s="26">
        <v>1415000199</v>
      </c>
      <c r="G838" s="27">
        <v>42310</v>
      </c>
      <c r="H838" s="28" t="s">
        <v>1714</v>
      </c>
      <c r="I838" s="29" t="s">
        <v>1715</v>
      </c>
      <c r="J838" s="30" t="s">
        <v>1716</v>
      </c>
      <c r="K838" s="31">
        <v>169575</v>
      </c>
    </row>
    <row r="839" spans="1:11" s="32" customFormat="1" ht="28.8" x14ac:dyDescent="0.25">
      <c r="A839" s="22" t="s">
        <v>1844</v>
      </c>
      <c r="B839" s="22" t="s">
        <v>335</v>
      </c>
      <c r="C839" s="23" t="s">
        <v>359</v>
      </c>
      <c r="D839" s="24" t="s">
        <v>359</v>
      </c>
      <c r="E839" s="25" t="s">
        <v>100</v>
      </c>
      <c r="F839" s="26">
        <v>1415000200</v>
      </c>
      <c r="G839" s="27">
        <v>42310</v>
      </c>
      <c r="H839" s="28" t="s">
        <v>1717</v>
      </c>
      <c r="I839" s="29" t="s">
        <v>1718</v>
      </c>
      <c r="J839" s="30" t="s">
        <v>1719</v>
      </c>
      <c r="K839" s="31">
        <v>72222</v>
      </c>
    </row>
    <row r="840" spans="1:11" s="32" customFormat="1" ht="28.8" x14ac:dyDescent="0.25">
      <c r="A840" s="22" t="s">
        <v>1844</v>
      </c>
      <c r="B840" s="22" t="s">
        <v>11</v>
      </c>
      <c r="C840" s="23" t="s">
        <v>359</v>
      </c>
      <c r="D840" s="24" t="s">
        <v>359</v>
      </c>
      <c r="E840" s="25" t="s">
        <v>76</v>
      </c>
      <c r="F840" s="26">
        <v>1415000127</v>
      </c>
      <c r="G840" s="27">
        <v>42310</v>
      </c>
      <c r="H840" s="28" t="s">
        <v>1720</v>
      </c>
      <c r="I840" s="29" t="s">
        <v>1721</v>
      </c>
      <c r="J840" s="30" t="s">
        <v>1722</v>
      </c>
      <c r="K840" s="31">
        <v>1386463</v>
      </c>
    </row>
    <row r="841" spans="1:11" s="32" customFormat="1" ht="28.8" x14ac:dyDescent="0.25">
      <c r="A841" s="22" t="s">
        <v>1844</v>
      </c>
      <c r="B841" s="22" t="s">
        <v>11</v>
      </c>
      <c r="C841" s="23" t="s">
        <v>359</v>
      </c>
      <c r="D841" s="24" t="s">
        <v>359</v>
      </c>
      <c r="E841" s="25" t="s">
        <v>76</v>
      </c>
      <c r="F841" s="26">
        <v>1415000128</v>
      </c>
      <c r="G841" s="27">
        <v>42311</v>
      </c>
      <c r="H841" s="28" t="s">
        <v>1723</v>
      </c>
      <c r="I841" s="29" t="s">
        <v>1647</v>
      </c>
      <c r="J841" s="30" t="s">
        <v>1648</v>
      </c>
      <c r="K841" s="31">
        <v>1228973</v>
      </c>
    </row>
    <row r="842" spans="1:11" s="32" customFormat="1" ht="28.8" x14ac:dyDescent="0.25">
      <c r="A842" s="22" t="s">
        <v>1844</v>
      </c>
      <c r="B842" s="22" t="s">
        <v>11</v>
      </c>
      <c r="C842" s="23" t="s">
        <v>359</v>
      </c>
      <c r="D842" s="24" t="s">
        <v>359</v>
      </c>
      <c r="E842" s="25" t="s">
        <v>100</v>
      </c>
      <c r="F842" s="26">
        <v>1415000201</v>
      </c>
      <c r="G842" s="27">
        <v>42312</v>
      </c>
      <c r="H842" s="28" t="s">
        <v>1724</v>
      </c>
      <c r="I842" s="29" t="s">
        <v>1725</v>
      </c>
      <c r="J842" s="30" t="s">
        <v>1726</v>
      </c>
      <c r="K842" s="31">
        <v>111432</v>
      </c>
    </row>
    <row r="843" spans="1:11" s="32" customFormat="1" ht="28.8" x14ac:dyDescent="0.25">
      <c r="A843" s="22" t="s">
        <v>1844</v>
      </c>
      <c r="B843" s="22" t="s">
        <v>11</v>
      </c>
      <c r="C843" s="23" t="s">
        <v>359</v>
      </c>
      <c r="D843" s="24" t="s">
        <v>359</v>
      </c>
      <c r="E843" s="25" t="s">
        <v>76</v>
      </c>
      <c r="F843" s="26">
        <v>1415000129</v>
      </c>
      <c r="G843" s="27">
        <v>42313</v>
      </c>
      <c r="H843" s="28" t="s">
        <v>1727</v>
      </c>
      <c r="I843" s="29" t="s">
        <v>78</v>
      </c>
      <c r="J843" s="30" t="s">
        <v>687</v>
      </c>
      <c r="K843" s="31">
        <v>612735</v>
      </c>
    </row>
    <row r="844" spans="1:11" s="32" customFormat="1" ht="28.8" x14ac:dyDescent="0.25">
      <c r="A844" s="22" t="s">
        <v>1844</v>
      </c>
      <c r="B844" s="22" t="str">
        <f>VLOOKUP(J844,[1]Hoja4!$A$2:$E$15,2,0)</f>
        <v>Contratación Directa (Exceptuada del Regl. Compras)</v>
      </c>
      <c r="C844" s="23" t="str">
        <f>VLOOKUP(J844,[1]Hoja4!$A$2:$E$15,3,0)</f>
        <v>No aplica</v>
      </c>
      <c r="D844" s="24" t="str">
        <f>VLOOKUP(J844,[1]Hoja4!$A$2:$E$15,4,0)</f>
        <v>No aplica</v>
      </c>
      <c r="E844" s="25" t="s">
        <v>100</v>
      </c>
      <c r="F844" s="26">
        <v>1415000202</v>
      </c>
      <c r="G844" s="27">
        <v>42314</v>
      </c>
      <c r="H844" s="28" t="s">
        <v>1728</v>
      </c>
      <c r="I844" s="29" t="s">
        <v>253</v>
      </c>
      <c r="J844" s="30" t="s">
        <v>254</v>
      </c>
      <c r="K844" s="31">
        <v>509420</v>
      </c>
    </row>
    <row r="845" spans="1:11" s="32" customFormat="1" ht="28.8" x14ac:dyDescent="0.25">
      <c r="A845" s="22" t="s">
        <v>1844</v>
      </c>
      <c r="B845" s="22" t="s">
        <v>11</v>
      </c>
      <c r="C845" s="23" t="s">
        <v>359</v>
      </c>
      <c r="D845" s="24" t="s">
        <v>359</v>
      </c>
      <c r="E845" s="25" t="s">
        <v>76</v>
      </c>
      <c r="F845" s="26">
        <v>1415000131</v>
      </c>
      <c r="G845" s="27">
        <v>42314</v>
      </c>
      <c r="H845" s="28" t="s">
        <v>1729</v>
      </c>
      <c r="I845" s="29" t="s">
        <v>1730</v>
      </c>
      <c r="J845" s="30" t="s">
        <v>1731</v>
      </c>
      <c r="K845" s="31">
        <v>1630300</v>
      </c>
    </row>
    <row r="846" spans="1:11" s="32" customFormat="1" ht="28.8" x14ac:dyDescent="0.25">
      <c r="A846" s="22" t="s">
        <v>1844</v>
      </c>
      <c r="B846" s="22" t="s">
        <v>11</v>
      </c>
      <c r="C846" s="23" t="s">
        <v>359</v>
      </c>
      <c r="D846" s="24" t="s">
        <v>359</v>
      </c>
      <c r="E846" s="25" t="s">
        <v>76</v>
      </c>
      <c r="F846" s="26">
        <v>1415000132</v>
      </c>
      <c r="G846" s="27">
        <v>42314</v>
      </c>
      <c r="H846" s="28" t="s">
        <v>1732</v>
      </c>
      <c r="I846" s="29" t="s">
        <v>1733</v>
      </c>
      <c r="J846" s="30" t="s">
        <v>1734</v>
      </c>
      <c r="K846" s="31">
        <v>561198</v>
      </c>
    </row>
    <row r="847" spans="1:11" s="32" customFormat="1" ht="28.8" x14ac:dyDescent="0.25">
      <c r="A847" s="22" t="s">
        <v>1844</v>
      </c>
      <c r="B847" s="22" t="str">
        <f>VLOOKUP(J847,[1]Hoja4!$A$2:$E$15,2,0)</f>
        <v>Licitación Pública</v>
      </c>
      <c r="C847" s="23" t="str">
        <f>VLOOKUP(J847,[1]Hoja4!$A$2:$E$15,3,0)</f>
        <v xml:space="preserve"> Res FR OR N° 016</v>
      </c>
      <c r="D847" s="24">
        <f>VLOOKUP(J847,[1]Hoja4!$A$2:$E$15,4,0)</f>
        <v>42102</v>
      </c>
      <c r="E847" s="25" t="s">
        <v>76</v>
      </c>
      <c r="F847" s="26">
        <v>1415000133</v>
      </c>
      <c r="G847" s="27">
        <v>42314</v>
      </c>
      <c r="H847" s="28" t="s">
        <v>1735</v>
      </c>
      <c r="I847" s="29" t="s">
        <v>1736</v>
      </c>
      <c r="J847" s="30" t="s">
        <v>1737</v>
      </c>
      <c r="K847" s="31">
        <v>2476935</v>
      </c>
    </row>
    <row r="848" spans="1:11" s="32" customFormat="1" ht="28.8" x14ac:dyDescent="0.25">
      <c r="A848" s="22" t="s">
        <v>1844</v>
      </c>
      <c r="B848" s="22" t="s">
        <v>11</v>
      </c>
      <c r="C848" s="23" t="s">
        <v>359</v>
      </c>
      <c r="D848" s="24" t="s">
        <v>359</v>
      </c>
      <c r="E848" s="25" t="s">
        <v>76</v>
      </c>
      <c r="F848" s="26">
        <v>1415000134</v>
      </c>
      <c r="G848" s="27">
        <v>42317</v>
      </c>
      <c r="H848" s="28" t="s">
        <v>1738</v>
      </c>
      <c r="I848" s="29" t="s">
        <v>91</v>
      </c>
      <c r="J848" s="30" t="s">
        <v>92</v>
      </c>
      <c r="K848" s="31">
        <v>59976</v>
      </c>
    </row>
    <row r="849" spans="1:11" s="32" customFormat="1" ht="28.8" x14ac:dyDescent="0.25">
      <c r="A849" s="22" t="s">
        <v>1844</v>
      </c>
      <c r="B849" s="22" t="s">
        <v>11</v>
      </c>
      <c r="C849" s="23" t="s">
        <v>359</v>
      </c>
      <c r="D849" s="24" t="s">
        <v>359</v>
      </c>
      <c r="E849" s="25" t="s">
        <v>76</v>
      </c>
      <c r="F849" s="26">
        <v>1415000135</v>
      </c>
      <c r="G849" s="27">
        <v>42317</v>
      </c>
      <c r="H849" s="28" t="s">
        <v>1739</v>
      </c>
      <c r="I849" s="29" t="s">
        <v>1740</v>
      </c>
      <c r="J849" s="30" t="s">
        <v>1741</v>
      </c>
      <c r="K849" s="31">
        <v>556771</v>
      </c>
    </row>
    <row r="850" spans="1:11" s="32" customFormat="1" ht="28.8" x14ac:dyDescent="0.25">
      <c r="A850" s="22" t="s">
        <v>1844</v>
      </c>
      <c r="B850" s="22" t="s">
        <v>1742</v>
      </c>
      <c r="C850" s="23" t="s">
        <v>359</v>
      </c>
      <c r="D850" s="24" t="s">
        <v>359</v>
      </c>
      <c r="E850" s="25" t="s">
        <v>100</v>
      </c>
      <c r="F850" s="26">
        <v>1415000203</v>
      </c>
      <c r="G850" s="27">
        <v>42317</v>
      </c>
      <c r="H850" s="28" t="s">
        <v>1743</v>
      </c>
      <c r="I850" s="29" t="s">
        <v>1744</v>
      </c>
      <c r="J850" s="30" t="s">
        <v>1745</v>
      </c>
      <c r="K850" s="31">
        <v>493850</v>
      </c>
    </row>
    <row r="851" spans="1:11" s="32" customFormat="1" ht="28.8" x14ac:dyDescent="0.25">
      <c r="A851" s="22" t="s">
        <v>1844</v>
      </c>
      <c r="B851" s="22" t="s">
        <v>11</v>
      </c>
      <c r="C851" s="23" t="s">
        <v>359</v>
      </c>
      <c r="D851" s="24" t="s">
        <v>359</v>
      </c>
      <c r="E851" s="25" t="s">
        <v>76</v>
      </c>
      <c r="F851" s="26">
        <v>1415000136</v>
      </c>
      <c r="G851" s="27">
        <v>42317</v>
      </c>
      <c r="H851" s="28" t="s">
        <v>1746</v>
      </c>
      <c r="I851" s="29" t="s">
        <v>1747</v>
      </c>
      <c r="J851" s="30">
        <v>76125632</v>
      </c>
      <c r="K851" s="31">
        <v>202744</v>
      </c>
    </row>
    <row r="852" spans="1:11" s="32" customFormat="1" ht="28.8" x14ac:dyDescent="0.25">
      <c r="A852" s="22" t="s">
        <v>1844</v>
      </c>
      <c r="B852" s="22" t="s">
        <v>24</v>
      </c>
      <c r="C852" s="23" t="s">
        <v>1748</v>
      </c>
      <c r="D852" s="24">
        <v>42310</v>
      </c>
      <c r="E852" s="25" t="s">
        <v>100</v>
      </c>
      <c r="F852" s="26">
        <v>1415000204</v>
      </c>
      <c r="G852" s="27">
        <v>42317</v>
      </c>
      <c r="H852" s="28" t="s">
        <v>1749</v>
      </c>
      <c r="I852" s="29" t="s">
        <v>1750</v>
      </c>
      <c r="J852" s="30" t="s">
        <v>1751</v>
      </c>
      <c r="K852" s="31">
        <v>67325</v>
      </c>
    </row>
    <row r="853" spans="1:11" s="32" customFormat="1" ht="28.8" x14ac:dyDescent="0.25">
      <c r="A853" s="22" t="s">
        <v>1844</v>
      </c>
      <c r="B853" s="22" t="str">
        <f>VLOOKUP(J853,[1]Hoja4!$A$2:$E$15,2,0)</f>
        <v>Convenio</v>
      </c>
      <c r="C853" s="23" t="str">
        <f>VLOOKUP(J853,[1]Hoja4!$A$2:$E$15,3,0)</f>
        <v>Res. DER 015-2015</v>
      </c>
      <c r="D853" s="24">
        <f>VLOOKUP(J853,[1]Hoja4!$A$2:$E$15,4,0)</f>
        <v>42110</v>
      </c>
      <c r="E853" s="25" t="s">
        <v>100</v>
      </c>
      <c r="F853" s="26">
        <v>1415000206</v>
      </c>
      <c r="G853" s="27">
        <v>42317</v>
      </c>
      <c r="H853" s="28" t="s">
        <v>1752</v>
      </c>
      <c r="I853" s="29" t="s">
        <v>1753</v>
      </c>
      <c r="J853" s="30" t="s">
        <v>1754</v>
      </c>
      <c r="K853" s="31">
        <v>114000</v>
      </c>
    </row>
    <row r="854" spans="1:11" s="32" customFormat="1" ht="28.8" x14ac:dyDescent="0.25">
      <c r="A854" s="22" t="s">
        <v>1844</v>
      </c>
      <c r="B854" s="22" t="s">
        <v>1742</v>
      </c>
      <c r="C854" s="23" t="s">
        <v>359</v>
      </c>
      <c r="D854" s="24" t="s">
        <v>359</v>
      </c>
      <c r="E854" s="25" t="s">
        <v>100</v>
      </c>
      <c r="F854" s="26">
        <v>1415000207</v>
      </c>
      <c r="G854" s="27">
        <v>42318</v>
      </c>
      <c r="H854" s="28" t="s">
        <v>1755</v>
      </c>
      <c r="I854" s="29" t="s">
        <v>1756</v>
      </c>
      <c r="J854" s="30" t="s">
        <v>1757</v>
      </c>
      <c r="K854" s="31">
        <v>178414</v>
      </c>
    </row>
    <row r="855" spans="1:11" s="32" customFormat="1" ht="28.8" x14ac:dyDescent="0.25">
      <c r="A855" s="22" t="s">
        <v>1844</v>
      </c>
      <c r="B855" s="22" t="s">
        <v>1742</v>
      </c>
      <c r="C855" s="23" t="s">
        <v>359</v>
      </c>
      <c r="D855" s="24" t="s">
        <v>359</v>
      </c>
      <c r="E855" s="25" t="s">
        <v>100</v>
      </c>
      <c r="F855" s="26">
        <v>1415000208</v>
      </c>
      <c r="G855" s="27">
        <v>42318</v>
      </c>
      <c r="H855" s="28" t="s">
        <v>1758</v>
      </c>
      <c r="I855" s="29" t="s">
        <v>1759</v>
      </c>
      <c r="J855" s="30" t="s">
        <v>1760</v>
      </c>
      <c r="K855" s="31">
        <v>1309308</v>
      </c>
    </row>
    <row r="856" spans="1:11" s="32" customFormat="1" ht="28.8" x14ac:dyDescent="0.25">
      <c r="A856" s="22" t="s">
        <v>1844</v>
      </c>
      <c r="B856" s="22" t="str">
        <f>VLOOKUP(J856,[1]Hoja4!$A$2:$E$15,2,0)</f>
        <v>Licitación Pública</v>
      </c>
      <c r="C856" s="23" t="str">
        <f>VLOOKUP(J856,[1]Hoja4!$A$2:$E$15,3,0)</f>
        <v xml:space="preserve"> Res FR OR N° 016</v>
      </c>
      <c r="D856" s="24">
        <f>VLOOKUP(J856,[1]Hoja4!$A$2:$E$15,4,0)</f>
        <v>42102</v>
      </c>
      <c r="E856" s="25" t="s">
        <v>76</v>
      </c>
      <c r="F856" s="26">
        <v>1415000137</v>
      </c>
      <c r="G856" s="27">
        <v>42318</v>
      </c>
      <c r="H856" s="28" t="s">
        <v>1761</v>
      </c>
      <c r="I856" s="29" t="s">
        <v>1736</v>
      </c>
      <c r="J856" s="30" t="s">
        <v>1737</v>
      </c>
      <c r="K856" s="31">
        <v>1874607</v>
      </c>
    </row>
    <row r="857" spans="1:11" s="32" customFormat="1" ht="28.8" x14ac:dyDescent="0.25">
      <c r="A857" s="22" t="s">
        <v>1844</v>
      </c>
      <c r="B857" s="22" t="str">
        <f>VLOOKUP(J857,[1]Hoja4!$A$2:$E$15,2,0)</f>
        <v>Convenio</v>
      </c>
      <c r="C857" s="23" t="str">
        <f>VLOOKUP(J857,[1]Hoja4!$A$2:$E$15,3,0)</f>
        <v>Res. DER 015-2015</v>
      </c>
      <c r="D857" s="24">
        <f>VLOOKUP(J857,[1]Hoja4!$A$2:$E$15,4,0)</f>
        <v>42110</v>
      </c>
      <c r="E857" s="25" t="s">
        <v>100</v>
      </c>
      <c r="F857" s="26">
        <v>1415000209</v>
      </c>
      <c r="G857" s="27">
        <v>42319</v>
      </c>
      <c r="H857" s="28" t="s">
        <v>1762</v>
      </c>
      <c r="I857" s="29" t="s">
        <v>1753</v>
      </c>
      <c r="J857" s="30" t="s">
        <v>1754</v>
      </c>
      <c r="K857" s="31">
        <v>147000</v>
      </c>
    </row>
    <row r="858" spans="1:11" s="32" customFormat="1" ht="28.8" x14ac:dyDescent="0.25">
      <c r="A858" s="22" t="s">
        <v>1844</v>
      </c>
      <c r="B858" s="22" t="s">
        <v>11</v>
      </c>
      <c r="C858" s="23" t="s">
        <v>359</v>
      </c>
      <c r="D858" s="24" t="s">
        <v>359</v>
      </c>
      <c r="E858" s="25" t="s">
        <v>76</v>
      </c>
      <c r="F858" s="26">
        <v>1415000138</v>
      </c>
      <c r="G858" s="27">
        <v>42319</v>
      </c>
      <c r="H858" s="28" t="s">
        <v>1763</v>
      </c>
      <c r="I858" s="29" t="s">
        <v>1764</v>
      </c>
      <c r="J858" s="30" t="s">
        <v>1765</v>
      </c>
      <c r="K858" s="31">
        <v>13666</v>
      </c>
    </row>
    <row r="859" spans="1:11" s="32" customFormat="1" ht="28.8" x14ac:dyDescent="0.25">
      <c r="A859" s="22" t="s">
        <v>1844</v>
      </c>
      <c r="B859" s="22" t="s">
        <v>335</v>
      </c>
      <c r="C859" s="23" t="s">
        <v>359</v>
      </c>
      <c r="D859" s="24" t="s">
        <v>359</v>
      </c>
      <c r="E859" s="25" t="s">
        <v>76</v>
      </c>
      <c r="F859" s="26">
        <v>1415000210</v>
      </c>
      <c r="G859" s="27">
        <v>42320</v>
      </c>
      <c r="H859" s="28" t="s">
        <v>1766</v>
      </c>
      <c r="I859" s="29" t="s">
        <v>647</v>
      </c>
      <c r="J859" s="30" t="s">
        <v>1767</v>
      </c>
      <c r="K859" s="31">
        <v>5000000</v>
      </c>
    </row>
    <row r="860" spans="1:11" s="32" customFormat="1" ht="28.8" x14ac:dyDescent="0.25">
      <c r="A860" s="22" t="s">
        <v>1844</v>
      </c>
      <c r="B860" s="22" t="s">
        <v>11</v>
      </c>
      <c r="C860" s="23" t="s">
        <v>359</v>
      </c>
      <c r="D860" s="24" t="s">
        <v>359</v>
      </c>
      <c r="E860" s="25" t="s">
        <v>100</v>
      </c>
      <c r="F860" s="26">
        <v>1415000211</v>
      </c>
      <c r="G860" s="27">
        <v>42320</v>
      </c>
      <c r="H860" s="28" t="s">
        <v>1768</v>
      </c>
      <c r="I860" s="29" t="s">
        <v>1769</v>
      </c>
      <c r="J860" s="30" t="s">
        <v>1770</v>
      </c>
      <c r="K860" s="31">
        <v>476000</v>
      </c>
    </row>
    <row r="861" spans="1:11" s="32" customFormat="1" ht="28.8" x14ac:dyDescent="0.25">
      <c r="A861" s="22" t="s">
        <v>1844</v>
      </c>
      <c r="B861" s="22" t="s">
        <v>11</v>
      </c>
      <c r="C861" s="23" t="s">
        <v>359</v>
      </c>
      <c r="D861" s="24" t="s">
        <v>359</v>
      </c>
      <c r="E861" s="25" t="s">
        <v>100</v>
      </c>
      <c r="F861" s="26">
        <v>1415000212</v>
      </c>
      <c r="G861" s="27">
        <v>42321</v>
      </c>
      <c r="H861" s="28" t="s">
        <v>1771</v>
      </c>
      <c r="I861" s="29" t="s">
        <v>1772</v>
      </c>
      <c r="J861" s="30" t="s">
        <v>1773</v>
      </c>
      <c r="K861" s="31">
        <v>26005</v>
      </c>
    </row>
    <row r="862" spans="1:11" s="32" customFormat="1" ht="28.8" x14ac:dyDescent="0.25">
      <c r="A862" s="22" t="s">
        <v>1844</v>
      </c>
      <c r="B862" s="22" t="s">
        <v>702</v>
      </c>
      <c r="C862" s="23" t="s">
        <v>1774</v>
      </c>
      <c r="D862" s="24">
        <v>42311</v>
      </c>
      <c r="E862" s="25" t="s">
        <v>100</v>
      </c>
      <c r="F862" s="26">
        <v>1415000213</v>
      </c>
      <c r="G862" s="27">
        <v>42321</v>
      </c>
      <c r="H862" s="28" t="s">
        <v>1775</v>
      </c>
      <c r="I862" s="29" t="s">
        <v>1776</v>
      </c>
      <c r="J862" s="30" t="s">
        <v>1777</v>
      </c>
      <c r="K862" s="31">
        <v>546429</v>
      </c>
    </row>
    <row r="863" spans="1:11" s="32" customFormat="1" ht="28.8" x14ac:dyDescent="0.25">
      <c r="A863" s="22" t="s">
        <v>1844</v>
      </c>
      <c r="B863" s="22" t="s">
        <v>1742</v>
      </c>
      <c r="C863" s="23" t="s">
        <v>359</v>
      </c>
      <c r="D863" s="24" t="s">
        <v>359</v>
      </c>
      <c r="E863" s="25" t="s">
        <v>100</v>
      </c>
      <c r="F863" s="26">
        <v>1415000214</v>
      </c>
      <c r="G863" s="27">
        <v>42321</v>
      </c>
      <c r="H863" s="28" t="s">
        <v>1778</v>
      </c>
      <c r="I863" s="29" t="s">
        <v>1779</v>
      </c>
      <c r="J863" s="30" t="s">
        <v>1780</v>
      </c>
      <c r="K863" s="31">
        <v>1663620</v>
      </c>
    </row>
    <row r="864" spans="1:11" s="32" customFormat="1" ht="28.8" x14ac:dyDescent="0.25">
      <c r="A864" s="22" t="s">
        <v>1844</v>
      </c>
      <c r="B864" s="22" t="s">
        <v>11</v>
      </c>
      <c r="C864" s="23" t="s">
        <v>359</v>
      </c>
      <c r="D864" s="24" t="s">
        <v>359</v>
      </c>
      <c r="E864" s="25" t="s">
        <v>76</v>
      </c>
      <c r="F864" s="26">
        <v>1415000142</v>
      </c>
      <c r="G864" s="27">
        <v>42325</v>
      </c>
      <c r="H864" s="28" t="s">
        <v>1781</v>
      </c>
      <c r="I864" s="29" t="s">
        <v>1782</v>
      </c>
      <c r="J864" s="30" t="s">
        <v>1783</v>
      </c>
      <c r="K864" s="31">
        <v>426020</v>
      </c>
    </row>
    <row r="865" spans="1:11" s="32" customFormat="1" ht="28.8" x14ac:dyDescent="0.25">
      <c r="A865" s="22" t="s">
        <v>1844</v>
      </c>
      <c r="B865" s="22" t="s">
        <v>11</v>
      </c>
      <c r="C865" s="23" t="s">
        <v>359</v>
      </c>
      <c r="D865" s="24" t="s">
        <v>359</v>
      </c>
      <c r="E865" s="25" t="s">
        <v>76</v>
      </c>
      <c r="F865" s="26">
        <v>1415000143</v>
      </c>
      <c r="G865" s="27">
        <v>42326</v>
      </c>
      <c r="H865" s="28" t="s">
        <v>1784</v>
      </c>
      <c r="I865" s="29" t="s">
        <v>1785</v>
      </c>
      <c r="J865" s="30" t="s">
        <v>1786</v>
      </c>
      <c r="K865" s="31">
        <v>113883</v>
      </c>
    </row>
    <row r="866" spans="1:11" s="32" customFormat="1" ht="28.8" x14ac:dyDescent="0.25">
      <c r="A866" s="22" t="s">
        <v>1844</v>
      </c>
      <c r="B866" s="22" t="s">
        <v>11</v>
      </c>
      <c r="C866" s="23" t="s">
        <v>359</v>
      </c>
      <c r="D866" s="24" t="s">
        <v>359</v>
      </c>
      <c r="E866" s="25" t="s">
        <v>100</v>
      </c>
      <c r="F866" s="26">
        <v>1415000215</v>
      </c>
      <c r="G866" s="27">
        <v>42326</v>
      </c>
      <c r="H866" s="28" t="s">
        <v>1787</v>
      </c>
      <c r="I866" s="29" t="s">
        <v>1772</v>
      </c>
      <c r="J866" s="30" t="s">
        <v>1773</v>
      </c>
      <c r="K866" s="31">
        <v>56845</v>
      </c>
    </row>
    <row r="867" spans="1:11" s="32" customFormat="1" ht="28.8" x14ac:dyDescent="0.25">
      <c r="A867" s="22" t="s">
        <v>1844</v>
      </c>
      <c r="B867" s="22" t="str">
        <f>VLOOKUP(J867,[1]Hoja4!$A$2:$E$15,2,0)</f>
        <v>Licitación Pública</v>
      </c>
      <c r="C867" s="23" t="str">
        <f>VLOOKUP(J867,[1]Hoja4!$A$2:$E$15,3,0)</f>
        <v xml:space="preserve"> Res FR OR N° 016</v>
      </c>
      <c r="D867" s="24">
        <f>VLOOKUP(J867,[1]Hoja4!$A$2:$E$15,4,0)</f>
        <v>42102</v>
      </c>
      <c r="E867" s="25" t="s">
        <v>76</v>
      </c>
      <c r="F867" s="26">
        <v>1415000144</v>
      </c>
      <c r="G867" s="27">
        <v>42327</v>
      </c>
      <c r="H867" s="28" t="s">
        <v>1788</v>
      </c>
      <c r="I867" s="29" t="s">
        <v>1736</v>
      </c>
      <c r="J867" s="30" t="s">
        <v>1737</v>
      </c>
      <c r="K867" s="31">
        <v>572390</v>
      </c>
    </row>
    <row r="868" spans="1:11" s="32" customFormat="1" ht="28.8" x14ac:dyDescent="0.25">
      <c r="A868" s="22" t="s">
        <v>1844</v>
      </c>
      <c r="B868" s="22" t="s">
        <v>11</v>
      </c>
      <c r="C868" s="23" t="s">
        <v>359</v>
      </c>
      <c r="D868" s="24" t="s">
        <v>359</v>
      </c>
      <c r="E868" s="25" t="s">
        <v>100</v>
      </c>
      <c r="F868" s="26">
        <v>1415000216</v>
      </c>
      <c r="G868" s="27">
        <v>42327</v>
      </c>
      <c r="H868" s="28" t="s">
        <v>1789</v>
      </c>
      <c r="I868" s="29" t="s">
        <v>1790</v>
      </c>
      <c r="J868" s="30" t="s">
        <v>1791</v>
      </c>
      <c r="K868" s="31">
        <v>209440</v>
      </c>
    </row>
    <row r="869" spans="1:11" s="32" customFormat="1" ht="28.8" x14ac:dyDescent="0.25">
      <c r="A869" s="22" t="s">
        <v>1844</v>
      </c>
      <c r="B869" s="22" t="str">
        <f>VLOOKUP(J869,[1]Hoja4!$A$2:$E$15,2,0)</f>
        <v>Convenio</v>
      </c>
      <c r="C869" s="23" t="str">
        <f>VLOOKUP(J869,[1]Hoja4!$A$2:$E$15,3,0)</f>
        <v>Res. DER 015-2015</v>
      </c>
      <c r="D869" s="24">
        <f>VLOOKUP(J869,[1]Hoja4!$A$2:$E$15,4,0)</f>
        <v>42110</v>
      </c>
      <c r="E869" s="25" t="s">
        <v>100</v>
      </c>
      <c r="F869" s="26">
        <v>1415000217</v>
      </c>
      <c r="G869" s="27">
        <v>42328</v>
      </c>
      <c r="H869" s="28" t="s">
        <v>1792</v>
      </c>
      <c r="I869" s="29" t="s">
        <v>1753</v>
      </c>
      <c r="J869" s="30" t="s">
        <v>1754</v>
      </c>
      <c r="K869" s="31">
        <v>144000</v>
      </c>
    </row>
    <row r="870" spans="1:11" s="32" customFormat="1" ht="28.8" x14ac:dyDescent="0.25">
      <c r="A870" s="22" t="s">
        <v>1844</v>
      </c>
      <c r="B870" s="22" t="str">
        <f>VLOOKUP(J870,[1]Hoja4!$A$2:$E$15,2,0)</f>
        <v>Convenio</v>
      </c>
      <c r="C870" s="23" t="str">
        <f>VLOOKUP(J870,[1]Hoja4!$A$2:$E$15,3,0)</f>
        <v>Res. DER 015-2015</v>
      </c>
      <c r="D870" s="24">
        <f>VLOOKUP(J870,[1]Hoja4!$A$2:$E$15,4,0)</f>
        <v>42110</v>
      </c>
      <c r="E870" s="25" t="s">
        <v>100</v>
      </c>
      <c r="F870" s="26">
        <v>1415000218</v>
      </c>
      <c r="G870" s="27">
        <v>42328</v>
      </c>
      <c r="H870" s="28" t="s">
        <v>1793</v>
      </c>
      <c r="I870" s="29" t="s">
        <v>1753</v>
      </c>
      <c r="J870" s="30" t="s">
        <v>1754</v>
      </c>
      <c r="K870" s="31">
        <v>210000</v>
      </c>
    </row>
    <row r="871" spans="1:11" s="32" customFormat="1" ht="28.8" x14ac:dyDescent="0.25">
      <c r="A871" s="22" t="s">
        <v>1844</v>
      </c>
      <c r="B871" s="22" t="str">
        <f>VLOOKUP(J871,[1]Hoja4!$A$2:$E$15,2,0)</f>
        <v>Convenio</v>
      </c>
      <c r="C871" s="23" t="str">
        <f>VLOOKUP(J871,[1]Hoja4!$A$2:$E$15,3,0)</f>
        <v>Res. DER 015-2015</v>
      </c>
      <c r="D871" s="24">
        <f>VLOOKUP(J871,[1]Hoja4!$A$2:$E$15,4,0)</f>
        <v>42110</v>
      </c>
      <c r="E871" s="25" t="s">
        <v>100</v>
      </c>
      <c r="F871" s="26">
        <v>1415000219</v>
      </c>
      <c r="G871" s="27">
        <v>42331</v>
      </c>
      <c r="H871" s="28" t="s">
        <v>1794</v>
      </c>
      <c r="I871" s="29" t="s">
        <v>1753</v>
      </c>
      <c r="J871" s="30" t="s">
        <v>1754</v>
      </c>
      <c r="K871" s="31">
        <v>135000</v>
      </c>
    </row>
    <row r="872" spans="1:11" s="32" customFormat="1" ht="28.8" x14ac:dyDescent="0.25">
      <c r="A872" s="22" t="s">
        <v>1844</v>
      </c>
      <c r="B872" s="22" t="s">
        <v>11</v>
      </c>
      <c r="C872" s="23" t="s">
        <v>359</v>
      </c>
      <c r="D872" s="24" t="s">
        <v>359</v>
      </c>
      <c r="E872" s="25" t="s">
        <v>100</v>
      </c>
      <c r="F872" s="26">
        <v>1415000220</v>
      </c>
      <c r="G872" s="27">
        <v>42331</v>
      </c>
      <c r="H872" s="28" t="s">
        <v>1795</v>
      </c>
      <c r="I872" s="29" t="s">
        <v>1796</v>
      </c>
      <c r="J872" s="30" t="s">
        <v>1797</v>
      </c>
      <c r="K872" s="31">
        <v>213036</v>
      </c>
    </row>
    <row r="873" spans="1:11" s="32" customFormat="1" ht="28.8" x14ac:dyDescent="0.25">
      <c r="A873" s="22" t="s">
        <v>1844</v>
      </c>
      <c r="B873" s="22" t="str">
        <f>VLOOKUP(J873,[1]Hoja4!$A$2:$E$15,2,0)</f>
        <v>Convenio</v>
      </c>
      <c r="C873" s="23" t="str">
        <f>VLOOKUP(J873,[1]Hoja4!$A$2:$E$15,3,0)</f>
        <v>Res. DER 015-2015</v>
      </c>
      <c r="D873" s="24">
        <f>VLOOKUP(J873,[1]Hoja4!$A$2:$E$15,4,0)</f>
        <v>42110</v>
      </c>
      <c r="E873" s="25" t="s">
        <v>100</v>
      </c>
      <c r="F873" s="26">
        <v>1415000221</v>
      </c>
      <c r="G873" s="27">
        <v>42332</v>
      </c>
      <c r="H873" s="28" t="s">
        <v>1798</v>
      </c>
      <c r="I873" s="29" t="s">
        <v>1753</v>
      </c>
      <c r="J873" s="30" t="s">
        <v>1754</v>
      </c>
      <c r="K873" s="31">
        <v>111000</v>
      </c>
    </row>
    <row r="874" spans="1:11" s="32" customFormat="1" ht="28.8" x14ac:dyDescent="0.25">
      <c r="A874" s="22" t="s">
        <v>1844</v>
      </c>
      <c r="B874" s="22" t="str">
        <f>VLOOKUP(J874,[1]Hoja4!$A$2:$E$15,2,0)</f>
        <v>Convenio</v>
      </c>
      <c r="C874" s="23" t="str">
        <f>VLOOKUP(J874,[1]Hoja4!$A$2:$E$15,3,0)</f>
        <v>Res. DER 015-2015</v>
      </c>
      <c r="D874" s="24">
        <f>VLOOKUP(J874,[1]Hoja4!$A$2:$E$15,4,0)</f>
        <v>42110</v>
      </c>
      <c r="E874" s="25" t="s">
        <v>100</v>
      </c>
      <c r="F874" s="26">
        <v>1415000222</v>
      </c>
      <c r="G874" s="27">
        <v>42332</v>
      </c>
      <c r="H874" s="28" t="s">
        <v>1799</v>
      </c>
      <c r="I874" s="29" t="s">
        <v>1753</v>
      </c>
      <c r="J874" s="30" t="s">
        <v>1754</v>
      </c>
      <c r="K874" s="31">
        <v>147000</v>
      </c>
    </row>
    <row r="875" spans="1:11" s="32" customFormat="1" ht="28.8" x14ac:dyDescent="0.25">
      <c r="A875" s="22" t="s">
        <v>1844</v>
      </c>
      <c r="B875" s="22" t="s">
        <v>11</v>
      </c>
      <c r="C875" s="23" t="s">
        <v>359</v>
      </c>
      <c r="D875" s="24" t="s">
        <v>359</v>
      </c>
      <c r="E875" s="25" t="s">
        <v>100</v>
      </c>
      <c r="F875" s="26">
        <v>1415000223</v>
      </c>
      <c r="G875" s="27">
        <v>42333</v>
      </c>
      <c r="H875" s="28" t="s">
        <v>1787</v>
      </c>
      <c r="I875" s="29" t="s">
        <v>1772</v>
      </c>
      <c r="J875" s="30" t="s">
        <v>1773</v>
      </c>
      <c r="K875" s="31">
        <v>26005</v>
      </c>
    </row>
    <row r="876" spans="1:11" s="32" customFormat="1" ht="28.8" x14ac:dyDescent="0.25">
      <c r="A876" s="22" t="s">
        <v>1844</v>
      </c>
      <c r="B876" s="22" t="s">
        <v>11</v>
      </c>
      <c r="C876" s="23" t="s">
        <v>359</v>
      </c>
      <c r="D876" s="24" t="s">
        <v>359</v>
      </c>
      <c r="E876" s="25" t="s">
        <v>100</v>
      </c>
      <c r="F876" s="26">
        <v>1415000224</v>
      </c>
      <c r="G876" s="27">
        <v>42333</v>
      </c>
      <c r="H876" s="28" t="s">
        <v>1787</v>
      </c>
      <c r="I876" s="29" t="s">
        <v>1772</v>
      </c>
      <c r="J876" s="30" t="s">
        <v>1773</v>
      </c>
      <c r="K876" s="31">
        <v>26005</v>
      </c>
    </row>
    <row r="877" spans="1:11" s="32" customFormat="1" ht="28.8" x14ac:dyDescent="0.25">
      <c r="A877" s="22" t="s">
        <v>1844</v>
      </c>
      <c r="B877" s="22" t="s">
        <v>24</v>
      </c>
      <c r="C877" s="23" t="s">
        <v>1800</v>
      </c>
      <c r="D877" s="24">
        <v>42216</v>
      </c>
      <c r="E877" s="25" t="s">
        <v>100</v>
      </c>
      <c r="F877" s="26">
        <v>1415000225</v>
      </c>
      <c r="G877" s="27">
        <v>42333</v>
      </c>
      <c r="H877" s="28" t="s">
        <v>1801</v>
      </c>
      <c r="I877" s="29" t="s">
        <v>1802</v>
      </c>
      <c r="J877" s="30" t="s">
        <v>1803</v>
      </c>
      <c r="K877" s="31">
        <v>72888</v>
      </c>
    </row>
    <row r="878" spans="1:11" s="32" customFormat="1" ht="28.8" x14ac:dyDescent="0.25">
      <c r="A878" s="22" t="s">
        <v>1844</v>
      </c>
      <c r="B878" s="22" t="s">
        <v>11</v>
      </c>
      <c r="C878" s="23" t="s">
        <v>359</v>
      </c>
      <c r="D878" s="24" t="s">
        <v>359</v>
      </c>
      <c r="E878" s="25" t="s">
        <v>100</v>
      </c>
      <c r="F878" s="26">
        <v>1415000226</v>
      </c>
      <c r="G878" s="27">
        <v>42334</v>
      </c>
      <c r="H878" s="28" t="s">
        <v>1804</v>
      </c>
      <c r="I878" s="29" t="s">
        <v>1805</v>
      </c>
      <c r="J878" s="30" t="s">
        <v>1806</v>
      </c>
      <c r="K878" s="31">
        <v>123141</v>
      </c>
    </row>
    <row r="879" spans="1:11" s="32" customFormat="1" ht="43.2" x14ac:dyDescent="0.25">
      <c r="A879" s="22" t="s">
        <v>1844</v>
      </c>
      <c r="B879" s="22" t="s">
        <v>24</v>
      </c>
      <c r="C879" s="23" t="s">
        <v>359</v>
      </c>
      <c r="D879" s="24" t="s">
        <v>359</v>
      </c>
      <c r="E879" s="25" t="s">
        <v>100</v>
      </c>
      <c r="F879" s="26">
        <v>1415000227</v>
      </c>
      <c r="G879" s="27">
        <v>42334</v>
      </c>
      <c r="H879" s="28" t="s">
        <v>1845</v>
      </c>
      <c r="I879" s="29" t="s">
        <v>1807</v>
      </c>
      <c r="J879" s="30" t="s">
        <v>1808</v>
      </c>
      <c r="K879" s="31">
        <v>161000</v>
      </c>
    </row>
    <row r="880" spans="1:11" s="32" customFormat="1" ht="28.8" x14ac:dyDescent="0.25">
      <c r="A880" s="22" t="s">
        <v>1844</v>
      </c>
      <c r="B880" s="22" t="s">
        <v>24</v>
      </c>
      <c r="C880" s="23" t="s">
        <v>1809</v>
      </c>
      <c r="D880" s="24">
        <v>42331</v>
      </c>
      <c r="E880" s="25" t="s">
        <v>100</v>
      </c>
      <c r="F880" s="26">
        <v>1415000228</v>
      </c>
      <c r="G880" s="27">
        <v>42334</v>
      </c>
      <c r="H880" s="28" t="s">
        <v>1810</v>
      </c>
      <c r="I880" s="29" t="s">
        <v>1750</v>
      </c>
      <c r="J880" s="30" t="s">
        <v>1751</v>
      </c>
      <c r="K880" s="31">
        <v>1534043</v>
      </c>
    </row>
    <row r="881" spans="1:11" s="32" customFormat="1" ht="28.8" x14ac:dyDescent="0.25">
      <c r="A881" s="22" t="s">
        <v>1844</v>
      </c>
      <c r="B881" s="22" t="s">
        <v>11</v>
      </c>
      <c r="C881" s="23" t="s">
        <v>359</v>
      </c>
      <c r="D881" s="24" t="s">
        <v>359</v>
      </c>
      <c r="E881" s="25" t="s">
        <v>76</v>
      </c>
      <c r="F881" s="26">
        <v>1415000147</v>
      </c>
      <c r="G881" s="27">
        <v>42335</v>
      </c>
      <c r="H881" s="28" t="s">
        <v>1811</v>
      </c>
      <c r="I881" s="29" t="s">
        <v>91</v>
      </c>
      <c r="J881" s="30" t="s">
        <v>92</v>
      </c>
      <c r="K881" s="31">
        <v>143739</v>
      </c>
    </row>
    <row r="882" spans="1:11" s="32" customFormat="1" ht="28.8" x14ac:dyDescent="0.25">
      <c r="A882" s="22" t="s">
        <v>1844</v>
      </c>
      <c r="B882" s="22" t="s">
        <v>11</v>
      </c>
      <c r="C882" s="23" t="s">
        <v>359</v>
      </c>
      <c r="D882" s="24" t="s">
        <v>359</v>
      </c>
      <c r="E882" s="25" t="s">
        <v>76</v>
      </c>
      <c r="F882" s="26">
        <v>1415000148</v>
      </c>
      <c r="G882" s="27">
        <v>42338</v>
      </c>
      <c r="H882" s="28" t="s">
        <v>1812</v>
      </c>
      <c r="I882" s="29" t="s">
        <v>592</v>
      </c>
      <c r="J882" s="30" t="s">
        <v>962</v>
      </c>
      <c r="K882" s="31">
        <v>198429</v>
      </c>
    </row>
    <row r="883" spans="1:11" s="32" customFormat="1" ht="28.8" x14ac:dyDescent="0.25">
      <c r="A883" s="22" t="s">
        <v>1844</v>
      </c>
      <c r="B883" s="22" t="s">
        <v>31</v>
      </c>
      <c r="C883" s="23" t="s">
        <v>75</v>
      </c>
      <c r="D883" s="24" t="s">
        <v>75</v>
      </c>
      <c r="E883" s="25" t="s">
        <v>32</v>
      </c>
      <c r="F883" s="26">
        <v>1907500</v>
      </c>
      <c r="G883" s="27">
        <v>42325</v>
      </c>
      <c r="H883" s="28" t="s">
        <v>1813</v>
      </c>
      <c r="I883" s="29" t="s">
        <v>1814</v>
      </c>
      <c r="J883" s="30" t="s">
        <v>1707</v>
      </c>
      <c r="K883" s="31">
        <v>324318</v>
      </c>
    </row>
    <row r="884" spans="1:11" s="32" customFormat="1" ht="28.8" x14ac:dyDescent="0.25">
      <c r="A884" s="22" t="s">
        <v>1844</v>
      </c>
      <c r="B884" s="22" t="s">
        <v>31</v>
      </c>
      <c r="C884" s="23" t="s">
        <v>75</v>
      </c>
      <c r="D884" s="24" t="s">
        <v>75</v>
      </c>
      <c r="E884" s="25" t="s">
        <v>32</v>
      </c>
      <c r="F884" s="26">
        <v>73582203</v>
      </c>
      <c r="G884" s="27">
        <v>42315</v>
      </c>
      <c r="H884" s="28" t="s">
        <v>1815</v>
      </c>
      <c r="I884" s="29" t="s">
        <v>1814</v>
      </c>
      <c r="J884" s="30" t="s">
        <v>1707</v>
      </c>
      <c r="K884" s="31">
        <v>221200</v>
      </c>
    </row>
    <row r="885" spans="1:11" s="32" customFormat="1" ht="28.8" x14ac:dyDescent="0.25">
      <c r="A885" s="22" t="s">
        <v>1844</v>
      </c>
      <c r="B885" s="22" t="s">
        <v>31</v>
      </c>
      <c r="C885" s="23" t="s">
        <v>75</v>
      </c>
      <c r="D885" s="24" t="s">
        <v>75</v>
      </c>
      <c r="E885" s="25" t="s">
        <v>32</v>
      </c>
      <c r="F885" s="26">
        <v>6696424</v>
      </c>
      <c r="G885" s="27">
        <v>42314</v>
      </c>
      <c r="H885" s="28" t="s">
        <v>1816</v>
      </c>
      <c r="I885" s="29" t="s">
        <v>1817</v>
      </c>
      <c r="J885" s="30" t="s">
        <v>1818</v>
      </c>
      <c r="K885" s="31">
        <v>0</v>
      </c>
    </row>
    <row r="886" spans="1:11" s="32" customFormat="1" ht="28.8" x14ac:dyDescent="0.25">
      <c r="A886" s="22" t="s">
        <v>1844</v>
      </c>
      <c r="B886" s="22" t="s">
        <v>31</v>
      </c>
      <c r="C886" s="23" t="s">
        <v>75</v>
      </c>
      <c r="D886" s="24" t="s">
        <v>75</v>
      </c>
      <c r="E886" s="25" t="s">
        <v>32</v>
      </c>
      <c r="F886" s="26">
        <v>14630121</v>
      </c>
      <c r="G886" s="27">
        <v>42332</v>
      </c>
      <c r="H886" s="28" t="s">
        <v>1819</v>
      </c>
      <c r="I886" s="29" t="s">
        <v>1703</v>
      </c>
      <c r="J886" s="30" t="s">
        <v>1704</v>
      </c>
      <c r="K886" s="31">
        <v>1592212</v>
      </c>
    </row>
    <row r="887" spans="1:11" s="32" customFormat="1" ht="28.8" x14ac:dyDescent="0.25">
      <c r="A887" s="22" t="s">
        <v>1844</v>
      </c>
      <c r="B887" s="22" t="s">
        <v>31</v>
      </c>
      <c r="C887" s="23" t="s">
        <v>75</v>
      </c>
      <c r="D887" s="24" t="s">
        <v>75</v>
      </c>
      <c r="E887" s="25" t="s">
        <v>32</v>
      </c>
      <c r="F887" s="26">
        <v>14605854</v>
      </c>
      <c r="G887" s="27">
        <v>42325</v>
      </c>
      <c r="H887" s="28" t="s">
        <v>1820</v>
      </c>
      <c r="I887" s="29" t="s">
        <v>1703</v>
      </c>
      <c r="J887" s="30" t="s">
        <v>1704</v>
      </c>
      <c r="K887" s="31">
        <v>2219801</v>
      </c>
    </row>
    <row r="888" spans="1:11" s="32" customFormat="1" ht="28.8" x14ac:dyDescent="0.25">
      <c r="A888" s="22" t="s">
        <v>1844</v>
      </c>
      <c r="B888" s="22" t="s">
        <v>31</v>
      </c>
      <c r="C888" s="23" t="s">
        <v>75</v>
      </c>
      <c r="D888" s="24" t="s">
        <v>75</v>
      </c>
      <c r="E888" s="25" t="s">
        <v>32</v>
      </c>
      <c r="F888" s="26">
        <v>14603397</v>
      </c>
      <c r="G888" s="27">
        <v>42325</v>
      </c>
      <c r="H888" s="28" t="s">
        <v>1821</v>
      </c>
      <c r="I888" s="29" t="s">
        <v>1703</v>
      </c>
      <c r="J888" s="30" t="s">
        <v>1704</v>
      </c>
      <c r="K888" s="31">
        <v>1744934</v>
      </c>
    </row>
    <row r="889" spans="1:11" s="32" customFormat="1" ht="28.8" x14ac:dyDescent="0.25">
      <c r="A889" s="22" t="s">
        <v>1844</v>
      </c>
      <c r="B889" s="22" t="s">
        <v>31</v>
      </c>
      <c r="C889" s="23" t="s">
        <v>75</v>
      </c>
      <c r="D889" s="24" t="s">
        <v>75</v>
      </c>
      <c r="E889" s="25" t="s">
        <v>32</v>
      </c>
      <c r="F889" s="26">
        <v>124248</v>
      </c>
      <c r="G889" s="27">
        <v>42320</v>
      </c>
      <c r="H889" s="28" t="s">
        <v>1822</v>
      </c>
      <c r="I889" s="29" t="s">
        <v>58</v>
      </c>
      <c r="J889" s="30" t="s">
        <v>59</v>
      </c>
      <c r="K889" s="31">
        <v>6337</v>
      </c>
    </row>
    <row r="890" spans="1:11" s="32" customFormat="1" ht="28.8" x14ac:dyDescent="0.25">
      <c r="A890" s="22" t="s">
        <v>1844</v>
      </c>
      <c r="B890" s="22" t="s">
        <v>31</v>
      </c>
      <c r="C890" s="23" t="s">
        <v>75</v>
      </c>
      <c r="D890" s="24" t="s">
        <v>75</v>
      </c>
      <c r="E890" s="25" t="s">
        <v>32</v>
      </c>
      <c r="F890" s="26">
        <v>136159</v>
      </c>
      <c r="G890" s="27">
        <v>42321</v>
      </c>
      <c r="H890" s="28" t="s">
        <v>1823</v>
      </c>
      <c r="I890" s="29" t="s">
        <v>58</v>
      </c>
      <c r="J890" s="30" t="s">
        <v>59</v>
      </c>
      <c r="K890" s="31">
        <v>112552</v>
      </c>
    </row>
    <row r="891" spans="1:11" s="32" customFormat="1" ht="28.8" x14ac:dyDescent="0.25">
      <c r="A891" s="22" t="s">
        <v>1844</v>
      </c>
      <c r="B891" s="22" t="s">
        <v>31</v>
      </c>
      <c r="C891" s="23" t="s">
        <v>75</v>
      </c>
      <c r="D891" s="24" t="s">
        <v>75</v>
      </c>
      <c r="E891" s="25" t="s">
        <v>32</v>
      </c>
      <c r="F891" s="26">
        <v>136210</v>
      </c>
      <c r="G891" s="27">
        <v>42320</v>
      </c>
      <c r="H891" s="28" t="s">
        <v>1824</v>
      </c>
      <c r="I891" s="29" t="s">
        <v>58</v>
      </c>
      <c r="J891" s="30" t="s">
        <v>59</v>
      </c>
      <c r="K891" s="31">
        <v>156039</v>
      </c>
    </row>
    <row r="892" spans="1:11" s="32" customFormat="1" ht="28.8" x14ac:dyDescent="0.25">
      <c r="A892" s="22" t="s">
        <v>1844</v>
      </c>
      <c r="B892" s="22" t="s">
        <v>31</v>
      </c>
      <c r="C892" s="23" t="s">
        <v>75</v>
      </c>
      <c r="D892" s="24" t="s">
        <v>75</v>
      </c>
      <c r="E892" s="25" t="s">
        <v>32</v>
      </c>
      <c r="F892" s="26">
        <v>136158</v>
      </c>
      <c r="G892" s="27">
        <v>42320</v>
      </c>
      <c r="H892" s="28" t="s">
        <v>1825</v>
      </c>
      <c r="I892" s="29" t="s">
        <v>58</v>
      </c>
      <c r="J892" s="30" t="s">
        <v>59</v>
      </c>
      <c r="K892" s="31">
        <v>131208</v>
      </c>
    </row>
    <row r="893" spans="1:11" s="32" customFormat="1" ht="28.8" x14ac:dyDescent="0.25">
      <c r="A893" s="22" t="s">
        <v>1844</v>
      </c>
      <c r="B893" s="22" t="s">
        <v>31</v>
      </c>
      <c r="C893" s="23" t="s">
        <v>75</v>
      </c>
      <c r="D893" s="24" t="s">
        <v>75</v>
      </c>
      <c r="E893" s="25" t="s">
        <v>32</v>
      </c>
      <c r="F893" s="26">
        <v>131610</v>
      </c>
      <c r="G893" s="27">
        <v>42320</v>
      </c>
      <c r="H893" s="28" t="s">
        <v>1826</v>
      </c>
      <c r="I893" s="29" t="s">
        <v>58</v>
      </c>
      <c r="J893" s="30" t="s">
        <v>59</v>
      </c>
      <c r="K893" s="31">
        <v>1521</v>
      </c>
    </row>
    <row r="894" spans="1:11" s="32" customFormat="1" ht="28.8" x14ac:dyDescent="0.25">
      <c r="A894" s="22" t="s">
        <v>1844</v>
      </c>
      <c r="B894" s="22" t="s">
        <v>31</v>
      </c>
      <c r="C894" s="23" t="s">
        <v>75</v>
      </c>
      <c r="D894" s="24" t="s">
        <v>75</v>
      </c>
      <c r="E894" s="25" t="s">
        <v>32</v>
      </c>
      <c r="F894" s="26">
        <v>136157</v>
      </c>
      <c r="G894" s="27">
        <v>42321</v>
      </c>
      <c r="H894" s="28" t="s">
        <v>1827</v>
      </c>
      <c r="I894" s="29" t="s">
        <v>58</v>
      </c>
      <c r="J894" s="30" t="s">
        <v>59</v>
      </c>
      <c r="K894" s="31">
        <v>6026</v>
      </c>
    </row>
    <row r="895" spans="1:11" s="32" customFormat="1" ht="28.8" x14ac:dyDescent="0.25">
      <c r="A895" s="22" t="s">
        <v>1844</v>
      </c>
      <c r="B895" s="22" t="s">
        <v>31</v>
      </c>
      <c r="C895" s="23" t="s">
        <v>75</v>
      </c>
      <c r="D895" s="24" t="s">
        <v>75</v>
      </c>
      <c r="E895" s="25" t="s">
        <v>32</v>
      </c>
      <c r="F895" s="26">
        <v>1305</v>
      </c>
      <c r="G895" s="27">
        <v>42298</v>
      </c>
      <c r="H895" s="28" t="s">
        <v>1828</v>
      </c>
      <c r="I895" s="29" t="s">
        <v>1829</v>
      </c>
      <c r="J895" s="30" t="s">
        <v>1830</v>
      </c>
      <c r="K895" s="31">
        <v>371902</v>
      </c>
    </row>
    <row r="896" spans="1:11" s="32" customFormat="1" ht="28.8" x14ac:dyDescent="0.25">
      <c r="A896" s="22" t="s">
        <v>1844</v>
      </c>
      <c r="B896" s="22" t="s">
        <v>31</v>
      </c>
      <c r="C896" s="23" t="s">
        <v>75</v>
      </c>
      <c r="D896" s="24" t="s">
        <v>75</v>
      </c>
      <c r="E896" s="25" t="s">
        <v>32</v>
      </c>
      <c r="F896" s="26">
        <v>1305</v>
      </c>
      <c r="G896" s="27">
        <v>42298</v>
      </c>
      <c r="H896" s="28" t="s">
        <v>1831</v>
      </c>
      <c r="I896" s="29" t="s">
        <v>1829</v>
      </c>
      <c r="J896" s="30" t="s">
        <v>1830</v>
      </c>
      <c r="K896" s="31">
        <v>159718</v>
      </c>
    </row>
    <row r="897" spans="1:11" s="32" customFormat="1" ht="28.8" x14ac:dyDescent="0.25">
      <c r="A897" s="22" t="s">
        <v>1844</v>
      </c>
      <c r="B897" s="22" t="s">
        <v>31</v>
      </c>
      <c r="C897" s="23" t="s">
        <v>75</v>
      </c>
      <c r="D897" s="24" t="s">
        <v>75</v>
      </c>
      <c r="E897" s="25" t="s">
        <v>32</v>
      </c>
      <c r="F897" s="26">
        <v>1305</v>
      </c>
      <c r="G897" s="27">
        <v>42298</v>
      </c>
      <c r="H897" s="28" t="s">
        <v>1832</v>
      </c>
      <c r="I897" s="29" t="s">
        <v>1829</v>
      </c>
      <c r="J897" s="30" t="s">
        <v>1830</v>
      </c>
      <c r="K897" s="31">
        <v>32291</v>
      </c>
    </row>
    <row r="898" spans="1:11" s="32" customFormat="1" ht="28.8" x14ac:dyDescent="0.25">
      <c r="A898" s="22" t="s">
        <v>1844</v>
      </c>
      <c r="B898" s="22" t="s">
        <v>31</v>
      </c>
      <c r="C898" s="23" t="s">
        <v>75</v>
      </c>
      <c r="D898" s="24" t="s">
        <v>75</v>
      </c>
      <c r="E898" s="25" t="s">
        <v>32</v>
      </c>
      <c r="F898" s="26">
        <v>1305</v>
      </c>
      <c r="G898" s="27">
        <v>42298</v>
      </c>
      <c r="H898" s="28" t="s">
        <v>1833</v>
      </c>
      <c r="I898" s="29" t="s">
        <v>1829</v>
      </c>
      <c r="J898" s="30" t="s">
        <v>1830</v>
      </c>
      <c r="K898" s="31">
        <v>110367</v>
      </c>
    </row>
    <row r="899" spans="1:11" s="32" customFormat="1" ht="28.8" x14ac:dyDescent="0.25">
      <c r="A899" s="22" t="s">
        <v>1844</v>
      </c>
      <c r="B899" s="22" t="s">
        <v>31</v>
      </c>
      <c r="C899" s="23" t="s">
        <v>75</v>
      </c>
      <c r="D899" s="24" t="s">
        <v>75</v>
      </c>
      <c r="E899" s="25" t="s">
        <v>32</v>
      </c>
      <c r="F899" s="26">
        <v>1305</v>
      </c>
      <c r="G899" s="27">
        <v>42298</v>
      </c>
      <c r="H899" s="28" t="s">
        <v>1834</v>
      </c>
      <c r="I899" s="29" t="s">
        <v>1829</v>
      </c>
      <c r="J899" s="30" t="s">
        <v>1830</v>
      </c>
      <c r="K899" s="31">
        <v>5687</v>
      </c>
    </row>
    <row r="900" spans="1:11" s="32" customFormat="1" ht="28.8" x14ac:dyDescent="0.25">
      <c r="A900" s="22" t="s">
        <v>1844</v>
      </c>
      <c r="B900" s="22" t="s">
        <v>31</v>
      </c>
      <c r="C900" s="23" t="s">
        <v>75</v>
      </c>
      <c r="D900" s="24" t="s">
        <v>75</v>
      </c>
      <c r="E900" s="25" t="s">
        <v>32</v>
      </c>
      <c r="F900" s="26">
        <v>1305</v>
      </c>
      <c r="G900" s="27">
        <v>42298</v>
      </c>
      <c r="H900" s="28" t="s">
        <v>1835</v>
      </c>
      <c r="I900" s="29" t="s">
        <v>1829</v>
      </c>
      <c r="J900" s="30" t="s">
        <v>1830</v>
      </c>
      <c r="K900" s="31">
        <v>41322</v>
      </c>
    </row>
    <row r="901" spans="1:11" s="32" customFormat="1" ht="28.8" x14ac:dyDescent="0.25">
      <c r="A901" s="22" t="s">
        <v>1844</v>
      </c>
      <c r="B901" s="22" t="s">
        <v>330</v>
      </c>
      <c r="C901" s="23" t="s">
        <v>1836</v>
      </c>
      <c r="D901" s="24">
        <v>42279</v>
      </c>
      <c r="E901" s="25" t="s">
        <v>32</v>
      </c>
      <c r="F901" s="26" t="s">
        <v>359</v>
      </c>
      <c r="G901" s="27" t="s">
        <v>359</v>
      </c>
      <c r="H901" s="28" t="s">
        <v>1837</v>
      </c>
      <c r="I901" s="29" t="s">
        <v>1838</v>
      </c>
      <c r="J901" s="30" t="s">
        <v>1839</v>
      </c>
      <c r="K901" s="31">
        <v>153222</v>
      </c>
    </row>
    <row r="902" spans="1:11" s="32" customFormat="1" ht="28.8" x14ac:dyDescent="0.25">
      <c r="A902" s="22" t="s">
        <v>1844</v>
      </c>
      <c r="B902" s="22" t="s">
        <v>330</v>
      </c>
      <c r="C902" s="23" t="s">
        <v>1836</v>
      </c>
      <c r="D902" s="24">
        <v>42279</v>
      </c>
      <c r="E902" s="25" t="s">
        <v>32</v>
      </c>
      <c r="F902" s="26" t="s">
        <v>359</v>
      </c>
      <c r="G902" s="27" t="s">
        <v>359</v>
      </c>
      <c r="H902" s="28" t="s">
        <v>1837</v>
      </c>
      <c r="I902" s="29" t="s">
        <v>1838</v>
      </c>
      <c r="J902" s="30" t="s">
        <v>1839</v>
      </c>
      <c r="K902" s="31">
        <v>153222</v>
      </c>
    </row>
    <row r="903" spans="1:11" s="32" customFormat="1" ht="28.8" x14ac:dyDescent="0.25">
      <c r="A903" s="22" t="s">
        <v>1844</v>
      </c>
      <c r="B903" s="22" t="s">
        <v>330</v>
      </c>
      <c r="C903" s="23" t="s">
        <v>1836</v>
      </c>
      <c r="D903" s="24">
        <v>42279</v>
      </c>
      <c r="E903" s="25" t="s">
        <v>32</v>
      </c>
      <c r="F903" s="26" t="s">
        <v>359</v>
      </c>
      <c r="G903" s="27" t="s">
        <v>359</v>
      </c>
      <c r="H903" s="28" t="s">
        <v>1837</v>
      </c>
      <c r="I903" s="29" t="s">
        <v>1838</v>
      </c>
      <c r="J903" s="30" t="s">
        <v>1839</v>
      </c>
      <c r="K903" s="31">
        <v>153222</v>
      </c>
    </row>
    <row r="904" spans="1:11" s="32" customFormat="1" ht="28.8" x14ac:dyDescent="0.25">
      <c r="A904" s="22" t="s">
        <v>1844</v>
      </c>
      <c r="B904" s="22" t="s">
        <v>963</v>
      </c>
      <c r="C904" s="23" t="s">
        <v>1840</v>
      </c>
      <c r="D904" s="24">
        <v>42024</v>
      </c>
      <c r="E904" s="25" t="s">
        <v>32</v>
      </c>
      <c r="F904" s="26" t="s">
        <v>359</v>
      </c>
      <c r="G904" s="27" t="s">
        <v>359</v>
      </c>
      <c r="H904" s="28" t="s">
        <v>1841</v>
      </c>
      <c r="I904" s="29" t="s">
        <v>1842</v>
      </c>
      <c r="J904" s="30" t="s">
        <v>1843</v>
      </c>
      <c r="K904" s="31">
        <v>44444</v>
      </c>
    </row>
    <row r="905" spans="1:11" s="32" customFormat="1" ht="43.2" x14ac:dyDescent="0.25">
      <c r="A905" s="22" t="s">
        <v>1968</v>
      </c>
      <c r="B905" s="22" t="s">
        <v>24</v>
      </c>
      <c r="C905" s="23" t="s">
        <v>1846</v>
      </c>
      <c r="D905" s="24">
        <v>42314</v>
      </c>
      <c r="E905" s="25" t="s">
        <v>100</v>
      </c>
      <c r="F905" s="26">
        <v>1515000252</v>
      </c>
      <c r="G905" s="27">
        <v>42317</v>
      </c>
      <c r="H905" s="28" t="s">
        <v>1847</v>
      </c>
      <c r="I905" s="29" t="s">
        <v>1848</v>
      </c>
      <c r="J905" s="30" t="s">
        <v>1849</v>
      </c>
      <c r="K905" s="31">
        <v>296487</v>
      </c>
    </row>
    <row r="906" spans="1:11" s="32" customFormat="1" ht="28.8" x14ac:dyDescent="0.25">
      <c r="A906" s="22" t="s">
        <v>1968</v>
      </c>
      <c r="B906" s="22" t="s">
        <v>24</v>
      </c>
      <c r="C906" s="23" t="s">
        <v>1850</v>
      </c>
      <c r="D906" s="24">
        <v>42156</v>
      </c>
      <c r="E906" s="25" t="s">
        <v>100</v>
      </c>
      <c r="F906" s="26">
        <v>1515000256</v>
      </c>
      <c r="G906" s="27">
        <v>42321</v>
      </c>
      <c r="H906" s="28" t="s">
        <v>1851</v>
      </c>
      <c r="I906" s="29" t="s">
        <v>1852</v>
      </c>
      <c r="J906" s="30" t="s">
        <v>1853</v>
      </c>
      <c r="K906" s="31">
        <v>341530</v>
      </c>
    </row>
    <row r="907" spans="1:11" s="32" customFormat="1" ht="43.2" x14ac:dyDescent="0.25">
      <c r="A907" s="22" t="s">
        <v>1968</v>
      </c>
      <c r="B907" s="22" t="s">
        <v>24</v>
      </c>
      <c r="C907" s="23" t="s">
        <v>1854</v>
      </c>
      <c r="D907" s="24">
        <v>42321</v>
      </c>
      <c r="E907" s="25" t="s">
        <v>100</v>
      </c>
      <c r="F907" s="26">
        <v>1515000261</v>
      </c>
      <c r="G907" s="27">
        <v>42326</v>
      </c>
      <c r="H907" s="28" t="s">
        <v>1855</v>
      </c>
      <c r="I907" s="29" t="s">
        <v>1856</v>
      </c>
      <c r="J907" s="30" t="s">
        <v>1857</v>
      </c>
      <c r="K907" s="31">
        <v>85001</v>
      </c>
    </row>
    <row r="908" spans="1:11" s="32" customFormat="1" ht="28.8" x14ac:dyDescent="0.25">
      <c r="A908" s="22" t="s">
        <v>1968</v>
      </c>
      <c r="B908" s="22" t="s">
        <v>24</v>
      </c>
      <c r="C908" s="23" t="s">
        <v>1858</v>
      </c>
      <c r="D908" s="24">
        <v>42339</v>
      </c>
      <c r="E908" s="25" t="s">
        <v>76</v>
      </c>
      <c r="F908" s="26">
        <v>1515000306</v>
      </c>
      <c r="G908" s="27">
        <v>42338</v>
      </c>
      <c r="H908" s="28" t="s">
        <v>1859</v>
      </c>
      <c r="I908" s="29" t="s">
        <v>1860</v>
      </c>
      <c r="J908" s="30" t="s">
        <v>1562</v>
      </c>
      <c r="K908" s="31">
        <v>126343</v>
      </c>
    </row>
    <row r="909" spans="1:11" s="32" customFormat="1" ht="28.8" x14ac:dyDescent="0.25">
      <c r="A909" s="22" t="s">
        <v>1968</v>
      </c>
      <c r="B909" s="22" t="s">
        <v>335</v>
      </c>
      <c r="C909" s="23" t="s">
        <v>359</v>
      </c>
      <c r="D909" s="24" t="s">
        <v>359</v>
      </c>
      <c r="E909" s="25" t="s">
        <v>100</v>
      </c>
      <c r="F909" s="26">
        <v>1515000262</v>
      </c>
      <c r="G909" s="27">
        <v>42326</v>
      </c>
      <c r="H909" s="28" t="s">
        <v>1861</v>
      </c>
      <c r="I909" s="29" t="s">
        <v>1862</v>
      </c>
      <c r="J909" s="30" t="s">
        <v>1863</v>
      </c>
      <c r="K909" s="31">
        <v>220000</v>
      </c>
    </row>
    <row r="910" spans="1:11" s="32" customFormat="1" ht="28.8" x14ac:dyDescent="0.25">
      <c r="A910" s="22" t="s">
        <v>1968</v>
      </c>
      <c r="B910" s="22" t="s">
        <v>674</v>
      </c>
      <c r="C910" s="23" t="s">
        <v>1864</v>
      </c>
      <c r="D910" s="24">
        <v>41054</v>
      </c>
      <c r="E910" s="25" t="s">
        <v>76</v>
      </c>
      <c r="F910" s="26">
        <v>1515000286</v>
      </c>
      <c r="G910" s="27">
        <v>42311</v>
      </c>
      <c r="H910" s="28" t="s">
        <v>1865</v>
      </c>
      <c r="I910" s="29" t="s">
        <v>78</v>
      </c>
      <c r="J910" s="30" t="s">
        <v>79</v>
      </c>
      <c r="K910" s="31">
        <v>101171</v>
      </c>
    </row>
    <row r="911" spans="1:11" s="32" customFormat="1" ht="28.8" x14ac:dyDescent="0.25">
      <c r="A911" s="22" t="s">
        <v>1968</v>
      </c>
      <c r="B911" s="22" t="s">
        <v>674</v>
      </c>
      <c r="C911" s="23" t="s">
        <v>1864</v>
      </c>
      <c r="D911" s="24">
        <v>41054</v>
      </c>
      <c r="E911" s="25" t="s">
        <v>76</v>
      </c>
      <c r="F911" s="26">
        <v>1515000287</v>
      </c>
      <c r="G911" s="27">
        <v>42311</v>
      </c>
      <c r="H911" s="28" t="s">
        <v>1866</v>
      </c>
      <c r="I911" s="29" t="s">
        <v>91</v>
      </c>
      <c r="J911" s="30" t="s">
        <v>92</v>
      </c>
      <c r="K911" s="31">
        <v>90122</v>
      </c>
    </row>
    <row r="912" spans="1:11" s="32" customFormat="1" ht="28.8" x14ac:dyDescent="0.25">
      <c r="A912" s="22" t="s">
        <v>1968</v>
      </c>
      <c r="B912" s="22" t="s">
        <v>674</v>
      </c>
      <c r="C912" s="23" t="s">
        <v>1864</v>
      </c>
      <c r="D912" s="24">
        <v>41054</v>
      </c>
      <c r="E912" s="25" t="s">
        <v>76</v>
      </c>
      <c r="F912" s="26">
        <v>1515000288</v>
      </c>
      <c r="G912" s="27">
        <v>42311</v>
      </c>
      <c r="H912" s="28" t="s">
        <v>1867</v>
      </c>
      <c r="I912" s="29" t="s">
        <v>91</v>
      </c>
      <c r="J912" s="30" t="s">
        <v>92</v>
      </c>
      <c r="K912" s="31">
        <v>55992</v>
      </c>
    </row>
    <row r="913" spans="1:11" s="32" customFormat="1" ht="43.2" x14ac:dyDescent="0.25">
      <c r="A913" s="22" t="s">
        <v>1968</v>
      </c>
      <c r="B913" s="22" t="s">
        <v>674</v>
      </c>
      <c r="C913" s="23" t="s">
        <v>1864</v>
      </c>
      <c r="D913" s="24">
        <v>41054</v>
      </c>
      <c r="E913" s="25" t="s">
        <v>76</v>
      </c>
      <c r="F913" s="26">
        <v>1515000289</v>
      </c>
      <c r="G913" s="27">
        <v>42311</v>
      </c>
      <c r="H913" s="28" t="s">
        <v>1868</v>
      </c>
      <c r="I913" s="29" t="s">
        <v>206</v>
      </c>
      <c r="J913" s="30" t="s">
        <v>207</v>
      </c>
      <c r="K913" s="31">
        <v>34872</v>
      </c>
    </row>
    <row r="914" spans="1:11" s="32" customFormat="1" ht="28.8" x14ac:dyDescent="0.25">
      <c r="A914" s="22" t="s">
        <v>1968</v>
      </c>
      <c r="B914" s="22" t="s">
        <v>674</v>
      </c>
      <c r="C914" s="23" t="s">
        <v>1864</v>
      </c>
      <c r="D914" s="24">
        <v>41054</v>
      </c>
      <c r="E914" s="25" t="s">
        <v>76</v>
      </c>
      <c r="F914" s="26">
        <v>1515000290</v>
      </c>
      <c r="G914" s="27">
        <v>42311</v>
      </c>
      <c r="H914" s="28" t="s">
        <v>1869</v>
      </c>
      <c r="I914" s="29" t="s">
        <v>1870</v>
      </c>
      <c r="J914" s="30" t="s">
        <v>1871</v>
      </c>
      <c r="K914" s="31">
        <v>96604</v>
      </c>
    </row>
    <row r="915" spans="1:11" s="32" customFormat="1" ht="28.8" x14ac:dyDescent="0.25">
      <c r="A915" s="22" t="s">
        <v>1968</v>
      </c>
      <c r="B915" s="22" t="s">
        <v>674</v>
      </c>
      <c r="C915" s="23" t="s">
        <v>1864</v>
      </c>
      <c r="D915" s="24">
        <v>41054</v>
      </c>
      <c r="E915" s="25" t="s">
        <v>76</v>
      </c>
      <c r="F915" s="26">
        <v>1515000292</v>
      </c>
      <c r="G915" s="27">
        <v>42313</v>
      </c>
      <c r="H915" s="28" t="s">
        <v>1872</v>
      </c>
      <c r="I915" s="29" t="s">
        <v>1873</v>
      </c>
      <c r="J915" s="30" t="s">
        <v>1220</v>
      </c>
      <c r="K915" s="31">
        <v>1</v>
      </c>
    </row>
    <row r="916" spans="1:11" s="32" customFormat="1" ht="28.8" x14ac:dyDescent="0.25">
      <c r="A916" s="22" t="s">
        <v>1968</v>
      </c>
      <c r="B916" s="22" t="s">
        <v>674</v>
      </c>
      <c r="C916" s="23" t="s">
        <v>1864</v>
      </c>
      <c r="D916" s="24">
        <v>41054</v>
      </c>
      <c r="E916" s="25" t="s">
        <v>76</v>
      </c>
      <c r="F916" s="26">
        <v>1515000293</v>
      </c>
      <c r="G916" s="27">
        <v>42317</v>
      </c>
      <c r="H916" s="28" t="s">
        <v>1874</v>
      </c>
      <c r="I916" s="29" t="s">
        <v>91</v>
      </c>
      <c r="J916" s="30" t="s">
        <v>92</v>
      </c>
      <c r="K916" s="31">
        <v>325310</v>
      </c>
    </row>
    <row r="917" spans="1:11" s="32" customFormat="1" ht="43.2" x14ac:dyDescent="0.25">
      <c r="A917" s="22" t="s">
        <v>1968</v>
      </c>
      <c r="B917" s="22" t="s">
        <v>674</v>
      </c>
      <c r="C917" s="23" t="s">
        <v>1864</v>
      </c>
      <c r="D917" s="24">
        <v>41054</v>
      </c>
      <c r="E917" s="25" t="s">
        <v>100</v>
      </c>
      <c r="F917" s="26">
        <v>1515000255</v>
      </c>
      <c r="G917" s="27">
        <v>42321</v>
      </c>
      <c r="H917" s="28" t="s">
        <v>1875</v>
      </c>
      <c r="I917" s="29" t="s">
        <v>253</v>
      </c>
      <c r="J917" s="30" t="s">
        <v>254</v>
      </c>
      <c r="K917" s="31">
        <v>342206</v>
      </c>
    </row>
    <row r="918" spans="1:11" s="32" customFormat="1" ht="28.8" x14ac:dyDescent="0.25">
      <c r="A918" s="22" t="s">
        <v>1968</v>
      </c>
      <c r="B918" s="22" t="s">
        <v>674</v>
      </c>
      <c r="C918" s="23" t="s">
        <v>1864</v>
      </c>
      <c r="D918" s="24">
        <v>41054</v>
      </c>
      <c r="E918" s="25" t="s">
        <v>76</v>
      </c>
      <c r="F918" s="26">
        <v>1515000296</v>
      </c>
      <c r="G918" s="27">
        <v>42326</v>
      </c>
      <c r="H918" s="28" t="s">
        <v>1876</v>
      </c>
      <c r="I918" s="29" t="s">
        <v>78</v>
      </c>
      <c r="J918" s="30" t="s">
        <v>79</v>
      </c>
      <c r="K918" s="31">
        <v>140306</v>
      </c>
    </row>
    <row r="919" spans="1:11" s="32" customFormat="1" ht="28.8" x14ac:dyDescent="0.25">
      <c r="A919" s="22" t="s">
        <v>1968</v>
      </c>
      <c r="B919" s="22" t="s">
        <v>674</v>
      </c>
      <c r="C919" s="23" t="s">
        <v>1864</v>
      </c>
      <c r="D919" s="24">
        <v>41054</v>
      </c>
      <c r="E919" s="25" t="s">
        <v>76</v>
      </c>
      <c r="F919" s="26">
        <v>1515000297</v>
      </c>
      <c r="G919" s="27">
        <v>42326</v>
      </c>
      <c r="H919" s="28" t="s">
        <v>1877</v>
      </c>
      <c r="I919" s="29" t="s">
        <v>78</v>
      </c>
      <c r="J919" s="30" t="s">
        <v>79</v>
      </c>
      <c r="K919" s="31">
        <v>70984</v>
      </c>
    </row>
    <row r="920" spans="1:11" s="32" customFormat="1" ht="28.8" x14ac:dyDescent="0.25">
      <c r="A920" s="22" t="s">
        <v>1968</v>
      </c>
      <c r="B920" s="22" t="s">
        <v>674</v>
      </c>
      <c r="C920" s="23" t="s">
        <v>1864</v>
      </c>
      <c r="D920" s="24">
        <v>41054</v>
      </c>
      <c r="E920" s="25" t="s">
        <v>76</v>
      </c>
      <c r="F920" s="26">
        <v>1515000299</v>
      </c>
      <c r="G920" s="27">
        <v>42332</v>
      </c>
      <c r="H920" s="28" t="s">
        <v>1878</v>
      </c>
      <c r="I920" s="29" t="s">
        <v>1879</v>
      </c>
      <c r="J920" s="30" t="s">
        <v>1880</v>
      </c>
      <c r="K920" s="31">
        <v>89851</v>
      </c>
    </row>
    <row r="921" spans="1:11" s="32" customFormat="1" ht="43.2" x14ac:dyDescent="0.25">
      <c r="A921" s="22" t="s">
        <v>1968</v>
      </c>
      <c r="B921" s="22" t="s">
        <v>39</v>
      </c>
      <c r="C921" s="23" t="s">
        <v>1881</v>
      </c>
      <c r="D921" s="24">
        <v>42332</v>
      </c>
      <c r="E921" s="25" t="s">
        <v>100</v>
      </c>
      <c r="F921" s="26">
        <v>1515000272</v>
      </c>
      <c r="G921" s="27">
        <v>42338</v>
      </c>
      <c r="H921" s="28" t="s">
        <v>1882</v>
      </c>
      <c r="I921" s="29" t="s">
        <v>1883</v>
      </c>
      <c r="J921" s="30" t="s">
        <v>1884</v>
      </c>
      <c r="K921" s="31">
        <v>9559000</v>
      </c>
    </row>
    <row r="922" spans="1:11" s="32" customFormat="1" ht="28.8" x14ac:dyDescent="0.25">
      <c r="A922" s="22" t="s">
        <v>1968</v>
      </c>
      <c r="B922" s="22" t="s">
        <v>39</v>
      </c>
      <c r="C922" s="23" t="s">
        <v>1881</v>
      </c>
      <c r="D922" s="24">
        <v>42332</v>
      </c>
      <c r="E922" s="25" t="s">
        <v>76</v>
      </c>
      <c r="F922" s="26">
        <v>1515000303</v>
      </c>
      <c r="G922" s="27">
        <v>42338</v>
      </c>
      <c r="H922" s="28" t="s">
        <v>1885</v>
      </c>
      <c r="I922" s="29" t="s">
        <v>1883</v>
      </c>
      <c r="J922" s="30" t="s">
        <v>1884</v>
      </c>
      <c r="K922" s="31">
        <v>976000</v>
      </c>
    </row>
    <row r="923" spans="1:11" s="32" customFormat="1" ht="43.2" x14ac:dyDescent="0.25">
      <c r="A923" s="22" t="s">
        <v>1968</v>
      </c>
      <c r="B923" s="22" t="s">
        <v>39</v>
      </c>
      <c r="C923" s="23" t="s">
        <v>1886</v>
      </c>
      <c r="D923" s="24">
        <v>42332</v>
      </c>
      <c r="E923" s="25" t="s">
        <v>76</v>
      </c>
      <c r="F923" s="26">
        <v>1515000304</v>
      </c>
      <c r="G923" s="27">
        <v>42338</v>
      </c>
      <c r="H923" s="28" t="s">
        <v>1887</v>
      </c>
      <c r="I923" s="29" t="s">
        <v>482</v>
      </c>
      <c r="J923" s="30" t="s">
        <v>322</v>
      </c>
      <c r="K923" s="31">
        <v>12966600</v>
      </c>
    </row>
    <row r="924" spans="1:11" s="32" customFormat="1" ht="57.6" x14ac:dyDescent="0.25">
      <c r="A924" s="22" t="s">
        <v>1968</v>
      </c>
      <c r="B924" s="22" t="s">
        <v>39</v>
      </c>
      <c r="C924" s="23" t="s">
        <v>1888</v>
      </c>
      <c r="D924" s="24">
        <v>42332</v>
      </c>
      <c r="E924" s="25" t="s">
        <v>100</v>
      </c>
      <c r="F924" s="26">
        <v>1515000273</v>
      </c>
      <c r="G924" s="27">
        <v>42338</v>
      </c>
      <c r="H924" s="28" t="s">
        <v>1889</v>
      </c>
      <c r="I924" s="29" t="s">
        <v>1776</v>
      </c>
      <c r="J924" s="30" t="s">
        <v>1777</v>
      </c>
      <c r="K924" s="31">
        <v>1973963</v>
      </c>
    </row>
    <row r="925" spans="1:11" s="32" customFormat="1" ht="57.6" x14ac:dyDescent="0.25">
      <c r="A925" s="22" t="s">
        <v>1968</v>
      </c>
      <c r="B925" s="22" t="s">
        <v>1890</v>
      </c>
      <c r="C925" s="23" t="s">
        <v>1891</v>
      </c>
      <c r="D925" s="24">
        <v>42275</v>
      </c>
      <c r="E925" s="25" t="s">
        <v>359</v>
      </c>
      <c r="F925" s="26" t="s">
        <v>359</v>
      </c>
      <c r="G925" s="27" t="s">
        <v>359</v>
      </c>
      <c r="H925" s="28" t="s">
        <v>1892</v>
      </c>
      <c r="I925" s="29" t="s">
        <v>1893</v>
      </c>
      <c r="J925" s="30" t="s">
        <v>1894</v>
      </c>
      <c r="K925" s="31">
        <v>287000</v>
      </c>
    </row>
    <row r="926" spans="1:11" s="32" customFormat="1" ht="57.6" x14ac:dyDescent="0.25">
      <c r="A926" s="22" t="s">
        <v>1968</v>
      </c>
      <c r="B926" s="22" t="s">
        <v>1890</v>
      </c>
      <c r="C926" s="23" t="s">
        <v>1895</v>
      </c>
      <c r="D926" s="24">
        <v>42275</v>
      </c>
      <c r="E926" s="25" t="s">
        <v>359</v>
      </c>
      <c r="F926" s="26" t="s">
        <v>359</v>
      </c>
      <c r="G926" s="27" t="s">
        <v>359</v>
      </c>
      <c r="H926" s="28" t="s">
        <v>1896</v>
      </c>
      <c r="I926" s="29" t="s">
        <v>1897</v>
      </c>
      <c r="J926" s="30" t="s">
        <v>1898</v>
      </c>
      <c r="K926" s="31">
        <v>260000</v>
      </c>
    </row>
    <row r="927" spans="1:11" s="32" customFormat="1" ht="28.8" x14ac:dyDescent="0.25">
      <c r="A927" s="22" t="s">
        <v>1968</v>
      </c>
      <c r="B927" s="22" t="s">
        <v>11</v>
      </c>
      <c r="C927" s="23" t="s">
        <v>359</v>
      </c>
      <c r="D927" s="24" t="s">
        <v>359</v>
      </c>
      <c r="E927" s="25" t="s">
        <v>100</v>
      </c>
      <c r="F927" s="26">
        <v>1515000246</v>
      </c>
      <c r="G927" s="27">
        <v>42312</v>
      </c>
      <c r="H927" s="28" t="s">
        <v>1899</v>
      </c>
      <c r="I927" s="29" t="s">
        <v>1900</v>
      </c>
      <c r="J927" s="30" t="s">
        <v>1901</v>
      </c>
      <c r="K927" s="31">
        <v>1200710</v>
      </c>
    </row>
    <row r="928" spans="1:11" s="32" customFormat="1" ht="28.8" x14ac:dyDescent="0.25">
      <c r="A928" s="22" t="s">
        <v>1968</v>
      </c>
      <c r="B928" s="22" t="s">
        <v>11</v>
      </c>
      <c r="C928" s="23" t="s">
        <v>359</v>
      </c>
      <c r="D928" s="24" t="s">
        <v>359</v>
      </c>
      <c r="E928" s="25" t="s">
        <v>76</v>
      </c>
      <c r="F928" s="26">
        <v>1515000291</v>
      </c>
      <c r="G928" s="27">
        <v>42312</v>
      </c>
      <c r="H928" s="28" t="s">
        <v>1902</v>
      </c>
      <c r="I928" s="29" t="s">
        <v>1903</v>
      </c>
      <c r="J928" s="30" t="s">
        <v>1904</v>
      </c>
      <c r="K928" s="31">
        <v>20825</v>
      </c>
    </row>
    <row r="929" spans="1:11" s="32" customFormat="1" ht="28.8" x14ac:dyDescent="0.25">
      <c r="A929" s="22" t="s">
        <v>1968</v>
      </c>
      <c r="B929" s="22" t="s">
        <v>11</v>
      </c>
      <c r="C929" s="23" t="s">
        <v>359</v>
      </c>
      <c r="D929" s="24" t="s">
        <v>359</v>
      </c>
      <c r="E929" s="25" t="s">
        <v>100</v>
      </c>
      <c r="F929" s="26">
        <v>1515000247</v>
      </c>
      <c r="G929" s="27">
        <v>42313</v>
      </c>
      <c r="H929" s="28" t="s">
        <v>1905</v>
      </c>
      <c r="I929" s="29" t="s">
        <v>1856</v>
      </c>
      <c r="J929" s="30" t="s">
        <v>1857</v>
      </c>
      <c r="K929" s="31">
        <v>43800</v>
      </c>
    </row>
    <row r="930" spans="1:11" s="32" customFormat="1" ht="28.8" x14ac:dyDescent="0.25">
      <c r="A930" s="22" t="s">
        <v>1968</v>
      </c>
      <c r="B930" s="22" t="s">
        <v>11</v>
      </c>
      <c r="C930" s="23" t="s">
        <v>359</v>
      </c>
      <c r="D930" s="24" t="s">
        <v>359</v>
      </c>
      <c r="E930" s="25" t="s">
        <v>100</v>
      </c>
      <c r="F930" s="26">
        <v>1515000249</v>
      </c>
      <c r="G930" s="27">
        <v>42317</v>
      </c>
      <c r="H930" s="28" t="s">
        <v>1906</v>
      </c>
      <c r="I930" s="29" t="s">
        <v>1907</v>
      </c>
      <c r="J930" s="30" t="s">
        <v>1908</v>
      </c>
      <c r="K930" s="31">
        <v>181060</v>
      </c>
    </row>
    <row r="931" spans="1:11" s="32" customFormat="1" ht="28.8" x14ac:dyDescent="0.25">
      <c r="A931" s="22" t="s">
        <v>1968</v>
      </c>
      <c r="B931" s="22" t="s">
        <v>11</v>
      </c>
      <c r="C931" s="23" t="s">
        <v>359</v>
      </c>
      <c r="D931" s="24" t="s">
        <v>359</v>
      </c>
      <c r="E931" s="25" t="s">
        <v>100</v>
      </c>
      <c r="F931" s="26">
        <v>1515000250</v>
      </c>
      <c r="G931" s="27">
        <v>42317</v>
      </c>
      <c r="H931" s="28" t="s">
        <v>1909</v>
      </c>
      <c r="I931" s="29" t="s">
        <v>1772</v>
      </c>
      <c r="J931" s="30" t="s">
        <v>1773</v>
      </c>
      <c r="K931" s="31">
        <v>26005</v>
      </c>
    </row>
    <row r="932" spans="1:11" s="32" customFormat="1" ht="28.8" x14ac:dyDescent="0.25">
      <c r="A932" s="22" t="s">
        <v>1968</v>
      </c>
      <c r="B932" s="22" t="s">
        <v>11</v>
      </c>
      <c r="C932" s="23" t="s">
        <v>359</v>
      </c>
      <c r="D932" s="24" t="s">
        <v>359</v>
      </c>
      <c r="E932" s="25" t="s">
        <v>100</v>
      </c>
      <c r="F932" s="26">
        <v>1515000254</v>
      </c>
      <c r="G932" s="27">
        <v>42318</v>
      </c>
      <c r="H932" s="28" t="s">
        <v>1910</v>
      </c>
      <c r="I932" s="29" t="s">
        <v>1907</v>
      </c>
      <c r="J932" s="30" t="s">
        <v>1908</v>
      </c>
      <c r="K932" s="31">
        <v>121060</v>
      </c>
    </row>
    <row r="933" spans="1:11" s="32" customFormat="1" ht="28.8" x14ac:dyDescent="0.25">
      <c r="A933" s="22" t="s">
        <v>1968</v>
      </c>
      <c r="B933" s="22" t="s">
        <v>11</v>
      </c>
      <c r="C933" s="23" t="s">
        <v>359</v>
      </c>
      <c r="D933" s="24" t="s">
        <v>359</v>
      </c>
      <c r="E933" s="25" t="s">
        <v>76</v>
      </c>
      <c r="F933" s="26">
        <v>1515000295</v>
      </c>
      <c r="G933" s="27">
        <v>42324</v>
      </c>
      <c r="H933" s="28" t="s">
        <v>1911</v>
      </c>
      <c r="I933" s="29" t="s">
        <v>1912</v>
      </c>
      <c r="J933" s="30" t="s">
        <v>1913</v>
      </c>
      <c r="K933" s="31">
        <v>301665</v>
      </c>
    </row>
    <row r="934" spans="1:11" s="32" customFormat="1" ht="28.8" x14ac:dyDescent="0.25">
      <c r="A934" s="22" t="s">
        <v>1968</v>
      </c>
      <c r="B934" s="22" t="s">
        <v>11</v>
      </c>
      <c r="C934" s="23" t="s">
        <v>359</v>
      </c>
      <c r="D934" s="24" t="s">
        <v>359</v>
      </c>
      <c r="E934" s="25" t="s">
        <v>100</v>
      </c>
      <c r="F934" s="26">
        <v>1515000260</v>
      </c>
      <c r="G934" s="27">
        <v>42325</v>
      </c>
      <c r="H934" s="28" t="s">
        <v>1914</v>
      </c>
      <c r="I934" s="29" t="s">
        <v>1915</v>
      </c>
      <c r="J934" s="30" t="s">
        <v>1916</v>
      </c>
      <c r="K934" s="31">
        <v>761600</v>
      </c>
    </row>
    <row r="935" spans="1:11" s="32" customFormat="1" ht="28.8" x14ac:dyDescent="0.25">
      <c r="A935" s="22" t="s">
        <v>1968</v>
      </c>
      <c r="B935" s="22" t="s">
        <v>11</v>
      </c>
      <c r="C935" s="23" t="s">
        <v>359</v>
      </c>
      <c r="D935" s="24" t="s">
        <v>359</v>
      </c>
      <c r="E935" s="25" t="s">
        <v>100</v>
      </c>
      <c r="F935" s="26">
        <v>1515000263</v>
      </c>
      <c r="G935" s="27">
        <v>42326</v>
      </c>
      <c r="H935" s="28" t="s">
        <v>1917</v>
      </c>
      <c r="I935" s="29" t="s">
        <v>1918</v>
      </c>
      <c r="J935" s="30" t="s">
        <v>1919</v>
      </c>
      <c r="K935" s="31">
        <v>457778</v>
      </c>
    </row>
    <row r="936" spans="1:11" s="32" customFormat="1" ht="28.8" x14ac:dyDescent="0.25">
      <c r="A936" s="22" t="s">
        <v>1968</v>
      </c>
      <c r="B936" s="22" t="s">
        <v>11</v>
      </c>
      <c r="C936" s="23" t="s">
        <v>359</v>
      </c>
      <c r="D936" s="24" t="s">
        <v>359</v>
      </c>
      <c r="E936" s="25" t="s">
        <v>100</v>
      </c>
      <c r="F936" s="26">
        <v>1515000264</v>
      </c>
      <c r="G936" s="27">
        <v>42326</v>
      </c>
      <c r="H936" s="28" t="s">
        <v>1920</v>
      </c>
      <c r="I936" s="29" t="s">
        <v>1921</v>
      </c>
      <c r="J936" s="30" t="s">
        <v>1922</v>
      </c>
      <c r="K936" s="31">
        <v>93601</v>
      </c>
    </row>
    <row r="937" spans="1:11" s="32" customFormat="1" ht="28.8" x14ac:dyDescent="0.25">
      <c r="A937" s="22" t="s">
        <v>1968</v>
      </c>
      <c r="B937" s="22" t="s">
        <v>11</v>
      </c>
      <c r="C937" s="23" t="s">
        <v>359</v>
      </c>
      <c r="D937" s="24" t="s">
        <v>359</v>
      </c>
      <c r="E937" s="25" t="s">
        <v>76</v>
      </c>
      <c r="F937" s="26">
        <v>1515000298</v>
      </c>
      <c r="G937" s="27">
        <v>42328</v>
      </c>
      <c r="H937" s="28" t="s">
        <v>1923</v>
      </c>
      <c r="I937" s="29" t="s">
        <v>1924</v>
      </c>
      <c r="J937" s="30" t="s">
        <v>1925</v>
      </c>
      <c r="K937" s="31">
        <v>946764</v>
      </c>
    </row>
    <row r="938" spans="1:11" s="32" customFormat="1" ht="43.2" x14ac:dyDescent="0.25">
      <c r="A938" s="22" t="s">
        <v>1968</v>
      </c>
      <c r="B938" s="22" t="s">
        <v>11</v>
      </c>
      <c r="C938" s="23" t="s">
        <v>359</v>
      </c>
      <c r="D938" s="24" t="s">
        <v>359</v>
      </c>
      <c r="E938" s="25" t="s">
        <v>100</v>
      </c>
      <c r="F938" s="26">
        <v>1515000265</v>
      </c>
      <c r="G938" s="27">
        <v>42328</v>
      </c>
      <c r="H938" s="28" t="s">
        <v>1926</v>
      </c>
      <c r="I938" s="29" t="s">
        <v>1927</v>
      </c>
      <c r="J938" s="30" t="s">
        <v>1928</v>
      </c>
      <c r="K938" s="31">
        <v>1441090</v>
      </c>
    </row>
    <row r="939" spans="1:11" s="32" customFormat="1" ht="28.8" x14ac:dyDescent="0.25">
      <c r="A939" s="22" t="s">
        <v>1968</v>
      </c>
      <c r="B939" s="22" t="s">
        <v>11</v>
      </c>
      <c r="C939" s="23" t="s">
        <v>359</v>
      </c>
      <c r="D939" s="24" t="s">
        <v>359</v>
      </c>
      <c r="E939" s="25" t="s">
        <v>100</v>
      </c>
      <c r="F939" s="26">
        <v>1515000266</v>
      </c>
      <c r="G939" s="27">
        <v>42328</v>
      </c>
      <c r="H939" s="28" t="s">
        <v>1929</v>
      </c>
      <c r="I939" s="29" t="s">
        <v>1930</v>
      </c>
      <c r="J939" s="30" t="s">
        <v>1931</v>
      </c>
      <c r="K939" s="31">
        <v>1200000</v>
      </c>
    </row>
    <row r="940" spans="1:11" s="32" customFormat="1" ht="43.2" x14ac:dyDescent="0.25">
      <c r="A940" s="22" t="s">
        <v>1968</v>
      </c>
      <c r="B940" s="22" t="s">
        <v>11</v>
      </c>
      <c r="C940" s="23" t="s">
        <v>359</v>
      </c>
      <c r="D940" s="24" t="s">
        <v>359</v>
      </c>
      <c r="E940" s="25" t="s">
        <v>100</v>
      </c>
      <c r="F940" s="26">
        <v>1515000267</v>
      </c>
      <c r="G940" s="27">
        <v>42332</v>
      </c>
      <c r="H940" s="28" t="s">
        <v>1932</v>
      </c>
      <c r="I940" s="29" t="s">
        <v>1772</v>
      </c>
      <c r="J940" s="30" t="s">
        <v>1773</v>
      </c>
      <c r="K940" s="31">
        <v>52010</v>
      </c>
    </row>
    <row r="941" spans="1:11" s="32" customFormat="1" ht="28.8" x14ac:dyDescent="0.25">
      <c r="A941" s="22" t="s">
        <v>1968</v>
      </c>
      <c r="B941" s="22" t="s">
        <v>11</v>
      </c>
      <c r="C941" s="23" t="s">
        <v>359</v>
      </c>
      <c r="D941" s="24" t="s">
        <v>359</v>
      </c>
      <c r="E941" s="25" t="s">
        <v>76</v>
      </c>
      <c r="F941" s="26">
        <v>1515000301</v>
      </c>
      <c r="G941" s="27">
        <v>42333</v>
      </c>
      <c r="H941" s="28" t="s">
        <v>1933</v>
      </c>
      <c r="I941" s="29" t="s">
        <v>1921</v>
      </c>
      <c r="J941" s="30" t="s">
        <v>1922</v>
      </c>
      <c r="K941" s="31">
        <v>165001</v>
      </c>
    </row>
    <row r="942" spans="1:11" s="32" customFormat="1" ht="28.8" x14ac:dyDescent="0.25">
      <c r="A942" s="22" t="s">
        <v>1968</v>
      </c>
      <c r="B942" s="22" t="s">
        <v>11</v>
      </c>
      <c r="C942" s="23" t="s">
        <v>359</v>
      </c>
      <c r="D942" s="24" t="s">
        <v>359</v>
      </c>
      <c r="E942" s="25" t="s">
        <v>76</v>
      </c>
      <c r="F942" s="26">
        <v>1515000302</v>
      </c>
      <c r="G942" s="27">
        <v>42335</v>
      </c>
      <c r="H942" s="28" t="s">
        <v>1934</v>
      </c>
      <c r="I942" s="29" t="s">
        <v>1935</v>
      </c>
      <c r="J942" s="30" t="s">
        <v>1936</v>
      </c>
      <c r="K942" s="31">
        <v>71400</v>
      </c>
    </row>
    <row r="943" spans="1:11" s="32" customFormat="1" ht="28.8" x14ac:dyDescent="0.25">
      <c r="A943" s="22" t="s">
        <v>1968</v>
      </c>
      <c r="B943" s="22" t="s">
        <v>11</v>
      </c>
      <c r="C943" s="23" t="s">
        <v>359</v>
      </c>
      <c r="D943" s="24" t="s">
        <v>359</v>
      </c>
      <c r="E943" s="25" t="s">
        <v>100</v>
      </c>
      <c r="F943" s="26">
        <v>1515000271</v>
      </c>
      <c r="G943" s="27">
        <v>42335</v>
      </c>
      <c r="H943" s="28" t="s">
        <v>1937</v>
      </c>
      <c r="I943" s="29" t="s">
        <v>1915</v>
      </c>
      <c r="J943" s="30" t="s">
        <v>1916</v>
      </c>
      <c r="K943" s="31">
        <v>285600</v>
      </c>
    </row>
    <row r="944" spans="1:11" s="32" customFormat="1" ht="28.8" x14ac:dyDescent="0.25">
      <c r="A944" s="22" t="s">
        <v>1968</v>
      </c>
      <c r="B944" s="22" t="s">
        <v>11</v>
      </c>
      <c r="C944" s="23" t="s">
        <v>359</v>
      </c>
      <c r="D944" s="24" t="s">
        <v>359</v>
      </c>
      <c r="E944" s="25" t="s">
        <v>76</v>
      </c>
      <c r="F944" s="26">
        <v>1515000305</v>
      </c>
      <c r="G944" s="27">
        <v>42338</v>
      </c>
      <c r="H944" s="28" t="s">
        <v>1938</v>
      </c>
      <c r="I944" s="29" t="s">
        <v>1939</v>
      </c>
      <c r="J944" s="30" t="s">
        <v>1940</v>
      </c>
      <c r="K944" s="31">
        <v>101567</v>
      </c>
    </row>
    <row r="945" spans="1:11" s="32" customFormat="1" ht="28.8" x14ac:dyDescent="0.25">
      <c r="A945" s="22" t="s">
        <v>1968</v>
      </c>
      <c r="B945" s="22" t="s">
        <v>330</v>
      </c>
      <c r="C945" s="23" t="s">
        <v>1941</v>
      </c>
      <c r="D945" s="24">
        <v>41183</v>
      </c>
      <c r="E945" s="25" t="s">
        <v>76</v>
      </c>
      <c r="F945" s="26">
        <v>1515000294</v>
      </c>
      <c r="G945" s="27">
        <v>42317</v>
      </c>
      <c r="H945" s="28" t="s">
        <v>1942</v>
      </c>
      <c r="I945" s="29" t="s">
        <v>1943</v>
      </c>
      <c r="J945" s="30" t="s">
        <v>1944</v>
      </c>
      <c r="K945" s="31">
        <v>200459</v>
      </c>
    </row>
    <row r="946" spans="1:11" s="32" customFormat="1" ht="28.8" x14ac:dyDescent="0.25">
      <c r="A946" s="22" t="s">
        <v>1968</v>
      </c>
      <c r="B946" s="22" t="s">
        <v>330</v>
      </c>
      <c r="C946" s="23" t="s">
        <v>1945</v>
      </c>
      <c r="D946" s="24">
        <v>42205</v>
      </c>
      <c r="E946" s="25" t="s">
        <v>100</v>
      </c>
      <c r="F946" s="26">
        <v>1515000257</v>
      </c>
      <c r="G946" s="27">
        <v>42321</v>
      </c>
      <c r="H946" s="28" t="s">
        <v>1946</v>
      </c>
      <c r="I946" s="29" t="s">
        <v>1947</v>
      </c>
      <c r="J946" s="30" t="s">
        <v>1948</v>
      </c>
      <c r="K946" s="31">
        <v>103200</v>
      </c>
    </row>
    <row r="947" spans="1:11" s="32" customFormat="1" ht="28.8" x14ac:dyDescent="0.25">
      <c r="A947" s="22" t="s">
        <v>1968</v>
      </c>
      <c r="B947" s="22" t="s">
        <v>330</v>
      </c>
      <c r="C947" s="23" t="s">
        <v>1945</v>
      </c>
      <c r="D947" s="24">
        <v>42205</v>
      </c>
      <c r="E947" s="25" t="s">
        <v>100</v>
      </c>
      <c r="F947" s="26">
        <v>1515000259</v>
      </c>
      <c r="G947" s="27">
        <v>42324</v>
      </c>
      <c r="H947" s="28" t="s">
        <v>1949</v>
      </c>
      <c r="I947" s="29" t="s">
        <v>1950</v>
      </c>
      <c r="J947" s="30" t="s">
        <v>1951</v>
      </c>
      <c r="K947" s="31">
        <v>321250</v>
      </c>
    </row>
    <row r="948" spans="1:11" s="32" customFormat="1" ht="28.8" x14ac:dyDescent="0.25">
      <c r="A948" s="22" t="s">
        <v>1968</v>
      </c>
      <c r="B948" s="22" t="s">
        <v>330</v>
      </c>
      <c r="C948" s="23" t="s">
        <v>1945</v>
      </c>
      <c r="D948" s="24">
        <v>42205</v>
      </c>
      <c r="E948" s="25" t="s">
        <v>100</v>
      </c>
      <c r="F948" s="26">
        <v>1515000268</v>
      </c>
      <c r="G948" s="27">
        <v>42332</v>
      </c>
      <c r="H948" s="28" t="s">
        <v>1952</v>
      </c>
      <c r="I948" s="29" t="s">
        <v>1953</v>
      </c>
      <c r="J948" s="30" t="s">
        <v>1954</v>
      </c>
      <c r="K948" s="31">
        <v>242</v>
      </c>
    </row>
    <row r="949" spans="1:11" s="32" customFormat="1" ht="28.8" x14ac:dyDescent="0.25">
      <c r="A949" s="22" t="s">
        <v>1968</v>
      </c>
      <c r="B949" s="22" t="s">
        <v>330</v>
      </c>
      <c r="C949" s="23" t="s">
        <v>1945</v>
      </c>
      <c r="D949" s="24">
        <v>42205</v>
      </c>
      <c r="E949" s="25" t="s">
        <v>100</v>
      </c>
      <c r="F949" s="26">
        <v>1515000269</v>
      </c>
      <c r="G949" s="27">
        <v>42332</v>
      </c>
      <c r="H949" s="28" t="s">
        <v>1955</v>
      </c>
      <c r="I949" s="29" t="s">
        <v>1947</v>
      </c>
      <c r="J949" s="30" t="s">
        <v>1948</v>
      </c>
      <c r="K949" s="31">
        <v>304</v>
      </c>
    </row>
    <row r="950" spans="1:11" s="32" customFormat="1" ht="28.8" x14ac:dyDescent="0.25">
      <c r="A950" s="22" t="s">
        <v>1968</v>
      </c>
      <c r="B950" s="22" t="s">
        <v>1956</v>
      </c>
      <c r="C950" s="23" t="s">
        <v>359</v>
      </c>
      <c r="D950" s="24" t="s">
        <v>359</v>
      </c>
      <c r="E950" s="25" t="s">
        <v>434</v>
      </c>
      <c r="F950" s="26" t="s">
        <v>359</v>
      </c>
      <c r="G950" s="27" t="s">
        <v>359</v>
      </c>
      <c r="H950" s="28" t="s">
        <v>1957</v>
      </c>
      <c r="I950" s="29" t="s">
        <v>1958</v>
      </c>
      <c r="J950" s="30" t="s">
        <v>1959</v>
      </c>
      <c r="K950" s="31">
        <v>1199650</v>
      </c>
    </row>
    <row r="951" spans="1:11" s="32" customFormat="1" ht="28.8" x14ac:dyDescent="0.25">
      <c r="A951" s="22" t="s">
        <v>1968</v>
      </c>
      <c r="B951" s="22" t="s">
        <v>1956</v>
      </c>
      <c r="C951" s="23" t="s">
        <v>359</v>
      </c>
      <c r="D951" s="24" t="s">
        <v>359</v>
      </c>
      <c r="E951" s="25" t="s">
        <v>434</v>
      </c>
      <c r="F951" s="26" t="s">
        <v>359</v>
      </c>
      <c r="G951" s="27" t="s">
        <v>359</v>
      </c>
      <c r="H951" s="28" t="s">
        <v>1960</v>
      </c>
      <c r="I951" s="29" t="s">
        <v>1703</v>
      </c>
      <c r="J951" s="30" t="s">
        <v>1704</v>
      </c>
      <c r="K951" s="31">
        <v>3828249</v>
      </c>
    </row>
    <row r="952" spans="1:11" s="32" customFormat="1" ht="28.8" x14ac:dyDescent="0.25">
      <c r="A952" s="22" t="s">
        <v>1968</v>
      </c>
      <c r="B952" s="22" t="s">
        <v>1956</v>
      </c>
      <c r="C952" s="23" t="s">
        <v>359</v>
      </c>
      <c r="D952" s="24" t="s">
        <v>359</v>
      </c>
      <c r="E952" s="25" t="s">
        <v>434</v>
      </c>
      <c r="F952" s="26" t="s">
        <v>359</v>
      </c>
      <c r="G952" s="27" t="s">
        <v>359</v>
      </c>
      <c r="H952" s="28" t="s">
        <v>1961</v>
      </c>
      <c r="I952" s="29" t="s">
        <v>1703</v>
      </c>
      <c r="J952" s="30" t="s">
        <v>1704</v>
      </c>
      <c r="K952" s="31">
        <v>65928</v>
      </c>
    </row>
    <row r="953" spans="1:11" s="32" customFormat="1" ht="28.8" x14ac:dyDescent="0.25">
      <c r="A953" s="22" t="s">
        <v>1968</v>
      </c>
      <c r="B953" s="22" t="s">
        <v>1956</v>
      </c>
      <c r="C953" s="23" t="s">
        <v>359</v>
      </c>
      <c r="D953" s="24" t="s">
        <v>359</v>
      </c>
      <c r="E953" s="25" t="s">
        <v>434</v>
      </c>
      <c r="F953" s="26" t="s">
        <v>359</v>
      </c>
      <c r="G953" s="27" t="s">
        <v>359</v>
      </c>
      <c r="H953" s="28" t="s">
        <v>1962</v>
      </c>
      <c r="I953" s="29" t="s">
        <v>1703</v>
      </c>
      <c r="J953" s="30" t="s">
        <v>1704</v>
      </c>
      <c r="K953" s="31">
        <v>1090240</v>
      </c>
    </row>
    <row r="954" spans="1:11" s="32" customFormat="1" ht="28.8" x14ac:dyDescent="0.25">
      <c r="A954" s="22" t="s">
        <v>1968</v>
      </c>
      <c r="B954" s="22" t="s">
        <v>1956</v>
      </c>
      <c r="C954" s="23" t="s">
        <v>359</v>
      </c>
      <c r="D954" s="24" t="s">
        <v>359</v>
      </c>
      <c r="E954" s="25" t="s">
        <v>434</v>
      </c>
      <c r="F954" s="26" t="s">
        <v>359</v>
      </c>
      <c r="G954" s="27" t="s">
        <v>359</v>
      </c>
      <c r="H954" s="28" t="s">
        <v>1957</v>
      </c>
      <c r="I954" s="29" t="s">
        <v>1958</v>
      </c>
      <c r="J954" s="30" t="s">
        <v>1959</v>
      </c>
      <c r="K954" s="31">
        <v>1417750</v>
      </c>
    </row>
    <row r="955" spans="1:11" s="32" customFormat="1" ht="28.8" x14ac:dyDescent="0.25">
      <c r="A955" s="22" t="s">
        <v>1968</v>
      </c>
      <c r="B955" s="22" t="s">
        <v>1956</v>
      </c>
      <c r="C955" s="23" t="s">
        <v>359</v>
      </c>
      <c r="D955" s="24" t="s">
        <v>359</v>
      </c>
      <c r="E955" s="25" t="s">
        <v>434</v>
      </c>
      <c r="F955" s="26" t="s">
        <v>359</v>
      </c>
      <c r="G955" s="27" t="s">
        <v>359</v>
      </c>
      <c r="H955" s="28" t="s">
        <v>1963</v>
      </c>
      <c r="I955" s="29" t="s">
        <v>1964</v>
      </c>
      <c r="J955" s="30" t="s">
        <v>1707</v>
      </c>
      <c r="K955" s="31">
        <v>228500</v>
      </c>
    </row>
    <row r="956" spans="1:11" s="32" customFormat="1" ht="28.8" x14ac:dyDescent="0.25">
      <c r="A956" s="22" t="s">
        <v>1968</v>
      </c>
      <c r="B956" s="22" t="s">
        <v>1956</v>
      </c>
      <c r="C956" s="23" t="s">
        <v>359</v>
      </c>
      <c r="D956" s="24" t="s">
        <v>359</v>
      </c>
      <c r="E956" s="25" t="s">
        <v>434</v>
      </c>
      <c r="F956" s="26" t="s">
        <v>359</v>
      </c>
      <c r="G956" s="27" t="s">
        <v>359</v>
      </c>
      <c r="H956" s="28" t="s">
        <v>1965</v>
      </c>
      <c r="I956" s="29" t="s">
        <v>1964</v>
      </c>
      <c r="J956" s="30" t="s">
        <v>1707</v>
      </c>
      <c r="K956" s="31">
        <v>11332</v>
      </c>
    </row>
    <row r="957" spans="1:11" s="32" customFormat="1" ht="28.8" x14ac:dyDescent="0.25">
      <c r="A957" s="22" t="s">
        <v>1968</v>
      </c>
      <c r="B957" s="22" t="s">
        <v>1956</v>
      </c>
      <c r="C957" s="23" t="s">
        <v>359</v>
      </c>
      <c r="D957" s="24" t="s">
        <v>359</v>
      </c>
      <c r="E957" s="25" t="s">
        <v>434</v>
      </c>
      <c r="F957" s="26" t="s">
        <v>359</v>
      </c>
      <c r="G957" s="27" t="s">
        <v>359</v>
      </c>
      <c r="H957" s="28" t="s">
        <v>1966</v>
      </c>
      <c r="I957" s="29" t="s">
        <v>1964</v>
      </c>
      <c r="J957" s="30" t="s">
        <v>1707</v>
      </c>
      <c r="K957" s="31">
        <v>64793</v>
      </c>
    </row>
    <row r="958" spans="1:11" s="32" customFormat="1" ht="28.8" x14ac:dyDescent="0.25">
      <c r="A958" s="22" t="s">
        <v>1968</v>
      </c>
      <c r="B958" s="22" t="s">
        <v>1956</v>
      </c>
      <c r="C958" s="23" t="s">
        <v>359</v>
      </c>
      <c r="D958" s="24" t="s">
        <v>359</v>
      </c>
      <c r="E958" s="25" t="s">
        <v>434</v>
      </c>
      <c r="F958" s="26" t="s">
        <v>359</v>
      </c>
      <c r="G958" s="27" t="s">
        <v>359</v>
      </c>
      <c r="H958" s="28" t="s">
        <v>1967</v>
      </c>
      <c r="I958" s="29" t="s">
        <v>1964</v>
      </c>
      <c r="J958" s="30" t="s">
        <v>1707</v>
      </c>
      <c r="K958" s="31">
        <v>90950</v>
      </c>
    </row>
    <row r="959" spans="1:11" s="32" customFormat="1" ht="43.2" x14ac:dyDescent="0.25">
      <c r="A959" s="22" t="s">
        <v>1969</v>
      </c>
      <c r="B959" s="22" t="s">
        <v>674</v>
      </c>
      <c r="C959" s="23" t="s">
        <v>1970</v>
      </c>
      <c r="D959" s="24" t="s">
        <v>1971</v>
      </c>
      <c r="E959" s="25" t="s">
        <v>76</v>
      </c>
      <c r="F959" s="26">
        <v>1615000278</v>
      </c>
      <c r="G959" s="27">
        <v>42318</v>
      </c>
      <c r="H959" s="28" t="s">
        <v>1972</v>
      </c>
      <c r="I959" s="29" t="s">
        <v>1973</v>
      </c>
      <c r="J959" s="30" t="s">
        <v>1974</v>
      </c>
      <c r="K959" s="31">
        <v>48656</v>
      </c>
    </row>
    <row r="960" spans="1:11" s="32" customFormat="1" ht="43.2" x14ac:dyDescent="0.25">
      <c r="A960" s="22" t="s">
        <v>1969</v>
      </c>
      <c r="B960" s="22" t="s">
        <v>24</v>
      </c>
      <c r="C960" s="23" t="s">
        <v>1975</v>
      </c>
      <c r="D960" s="24" t="s">
        <v>1976</v>
      </c>
      <c r="E960" s="25" t="s">
        <v>76</v>
      </c>
      <c r="F960" s="26">
        <v>1615000279</v>
      </c>
      <c r="G960" s="27">
        <v>42320</v>
      </c>
      <c r="H960" s="28" t="s">
        <v>1977</v>
      </c>
      <c r="I960" s="29" t="s">
        <v>1978</v>
      </c>
      <c r="J960" s="30" t="s">
        <v>1979</v>
      </c>
      <c r="K960" s="31">
        <v>2598782</v>
      </c>
    </row>
    <row r="961" spans="1:11" s="32" customFormat="1" ht="43.2" x14ac:dyDescent="0.25">
      <c r="A961" s="22" t="s">
        <v>1969</v>
      </c>
      <c r="B961" s="22" t="s">
        <v>674</v>
      </c>
      <c r="C961" s="23" t="s">
        <v>1970</v>
      </c>
      <c r="D961" s="24" t="s">
        <v>1971</v>
      </c>
      <c r="E961" s="25" t="s">
        <v>76</v>
      </c>
      <c r="F961" s="26">
        <v>1615000277</v>
      </c>
      <c r="G961" s="27">
        <v>42318</v>
      </c>
      <c r="H961" s="28" t="s">
        <v>1980</v>
      </c>
      <c r="I961" s="29" t="s">
        <v>511</v>
      </c>
      <c r="J961" s="30" t="s">
        <v>512</v>
      </c>
      <c r="K961" s="31">
        <v>46529</v>
      </c>
    </row>
    <row r="962" spans="1:11" s="32" customFormat="1" ht="28.8" x14ac:dyDescent="0.25">
      <c r="A962" s="22" t="s">
        <v>1969</v>
      </c>
      <c r="B962" s="22" t="s">
        <v>11</v>
      </c>
      <c r="C962" s="23" t="s">
        <v>359</v>
      </c>
      <c r="D962" s="24" t="s">
        <v>359</v>
      </c>
      <c r="E962" s="25" t="s">
        <v>76</v>
      </c>
      <c r="F962" s="26">
        <v>1615000282</v>
      </c>
      <c r="G962" s="27">
        <v>42331</v>
      </c>
      <c r="H962" s="28" t="s">
        <v>1981</v>
      </c>
      <c r="I962" s="29" t="s">
        <v>940</v>
      </c>
      <c r="J962" s="30" t="s">
        <v>941</v>
      </c>
      <c r="K962" s="31">
        <v>349470</v>
      </c>
    </row>
    <row r="963" spans="1:11" s="32" customFormat="1" ht="28.8" x14ac:dyDescent="0.25">
      <c r="A963" s="22" t="s">
        <v>1969</v>
      </c>
      <c r="B963" s="22" t="s">
        <v>11</v>
      </c>
      <c r="C963" s="23" t="s">
        <v>359</v>
      </c>
      <c r="D963" s="24" t="s">
        <v>359</v>
      </c>
      <c r="E963" s="25" t="s">
        <v>76</v>
      </c>
      <c r="F963" s="26">
        <v>1615000283</v>
      </c>
      <c r="G963" s="27">
        <v>42331</v>
      </c>
      <c r="H963" s="28" t="s">
        <v>1982</v>
      </c>
      <c r="I963" s="29" t="s">
        <v>1983</v>
      </c>
      <c r="J963" s="30" t="s">
        <v>1984</v>
      </c>
      <c r="K963" s="31">
        <v>240360</v>
      </c>
    </row>
    <row r="964" spans="1:11" s="32" customFormat="1" ht="43.2" x14ac:dyDescent="0.25">
      <c r="A964" s="22" t="s">
        <v>1969</v>
      </c>
      <c r="B964" s="22" t="s">
        <v>674</v>
      </c>
      <c r="C964" s="23" t="s">
        <v>1970</v>
      </c>
      <c r="D964" s="24" t="s">
        <v>1971</v>
      </c>
      <c r="E964" s="25" t="s">
        <v>76</v>
      </c>
      <c r="F964" s="26">
        <v>1615000275</v>
      </c>
      <c r="G964" s="27">
        <v>42318</v>
      </c>
      <c r="H964" s="28" t="s">
        <v>1985</v>
      </c>
      <c r="I964" s="29" t="s">
        <v>78</v>
      </c>
      <c r="J964" s="30" t="s">
        <v>79</v>
      </c>
      <c r="K964" s="31">
        <v>293022</v>
      </c>
    </row>
    <row r="965" spans="1:11" s="32" customFormat="1" ht="43.2" x14ac:dyDescent="0.25">
      <c r="A965" s="22" t="s">
        <v>1969</v>
      </c>
      <c r="B965" s="22" t="s">
        <v>674</v>
      </c>
      <c r="C965" s="23" t="s">
        <v>1970</v>
      </c>
      <c r="D965" s="24" t="s">
        <v>1971</v>
      </c>
      <c r="E965" s="25" t="s">
        <v>76</v>
      </c>
      <c r="F965" s="26">
        <v>1615000276</v>
      </c>
      <c r="G965" s="27">
        <v>42318</v>
      </c>
      <c r="H965" s="28" t="s">
        <v>1985</v>
      </c>
      <c r="I965" s="29" t="s">
        <v>91</v>
      </c>
      <c r="J965" s="30" t="s">
        <v>92</v>
      </c>
      <c r="K965" s="31">
        <v>232953</v>
      </c>
    </row>
    <row r="966" spans="1:11" s="32" customFormat="1" ht="28.8" x14ac:dyDescent="0.25">
      <c r="A966" s="22" t="s">
        <v>1969</v>
      </c>
      <c r="B966" s="22" t="s">
        <v>674</v>
      </c>
      <c r="C966" s="23" t="s">
        <v>1970</v>
      </c>
      <c r="D966" s="24" t="s">
        <v>1971</v>
      </c>
      <c r="E966" s="25" t="s">
        <v>76</v>
      </c>
      <c r="F966" s="26">
        <v>1615000281</v>
      </c>
      <c r="G966" s="27">
        <v>42324</v>
      </c>
      <c r="H966" s="28" t="s">
        <v>1986</v>
      </c>
      <c r="I966" s="29" t="s">
        <v>91</v>
      </c>
      <c r="J966" s="30" t="s">
        <v>92</v>
      </c>
      <c r="K966" s="31">
        <v>43315</v>
      </c>
    </row>
    <row r="967" spans="1:11" s="32" customFormat="1" ht="28.8" x14ac:dyDescent="0.25">
      <c r="A967" s="22" t="s">
        <v>1969</v>
      </c>
      <c r="B967" s="22" t="s">
        <v>1987</v>
      </c>
      <c r="C967" s="23" t="s">
        <v>1988</v>
      </c>
      <c r="D967" s="24" t="s">
        <v>1989</v>
      </c>
      <c r="E967" s="25" t="s">
        <v>76</v>
      </c>
      <c r="F967" s="26">
        <v>1615000284</v>
      </c>
      <c r="G967" s="27">
        <v>42338</v>
      </c>
      <c r="H967" s="28" t="s">
        <v>1990</v>
      </c>
      <c r="I967" s="29" t="s">
        <v>1991</v>
      </c>
      <c r="J967" s="30" t="s">
        <v>1992</v>
      </c>
      <c r="K967" s="31">
        <v>15222</v>
      </c>
    </row>
    <row r="968" spans="1:11" s="32" customFormat="1" ht="28.8" x14ac:dyDescent="0.25">
      <c r="A968" s="22" t="s">
        <v>1969</v>
      </c>
      <c r="B968" s="22" t="s">
        <v>1987</v>
      </c>
      <c r="C968" s="23" t="s">
        <v>1988</v>
      </c>
      <c r="D968" s="24" t="s">
        <v>1989</v>
      </c>
      <c r="E968" s="25" t="s">
        <v>76</v>
      </c>
      <c r="F968" s="26">
        <v>1615000285</v>
      </c>
      <c r="G968" s="27">
        <v>42338</v>
      </c>
      <c r="H968" s="28" t="s">
        <v>1993</v>
      </c>
      <c r="I968" s="29" t="s">
        <v>1991</v>
      </c>
      <c r="J968" s="30" t="s">
        <v>1992</v>
      </c>
      <c r="K968" s="31">
        <v>15222</v>
      </c>
    </row>
    <row r="969" spans="1:11" s="32" customFormat="1" ht="28.8" x14ac:dyDescent="0.25">
      <c r="A969" s="22" t="s">
        <v>1969</v>
      </c>
      <c r="B969" s="22" t="s">
        <v>330</v>
      </c>
      <c r="C969" s="23" t="s">
        <v>1994</v>
      </c>
      <c r="D969" s="24" t="s">
        <v>1995</v>
      </c>
      <c r="E969" s="25" t="s">
        <v>100</v>
      </c>
      <c r="F969" s="26">
        <v>1615000148</v>
      </c>
      <c r="G969" s="27">
        <v>42318</v>
      </c>
      <c r="H969" s="28" t="s">
        <v>1996</v>
      </c>
      <c r="I969" s="29" t="s">
        <v>1997</v>
      </c>
      <c r="J969" s="30" t="s">
        <v>1998</v>
      </c>
      <c r="K969" s="31">
        <v>153162</v>
      </c>
    </row>
    <row r="970" spans="1:11" s="32" customFormat="1" ht="28.8" x14ac:dyDescent="0.25">
      <c r="A970" s="22" t="s">
        <v>1969</v>
      </c>
      <c r="B970" s="22" t="s">
        <v>11</v>
      </c>
      <c r="C970" s="23" t="s">
        <v>359</v>
      </c>
      <c r="D970" s="24" t="s">
        <v>359</v>
      </c>
      <c r="E970" s="25" t="s">
        <v>100</v>
      </c>
      <c r="F970" s="26">
        <v>1615000158</v>
      </c>
      <c r="G970" s="27">
        <v>42338</v>
      </c>
      <c r="H970" s="28" t="s">
        <v>1999</v>
      </c>
      <c r="I970" s="29" t="s">
        <v>2000</v>
      </c>
      <c r="J970" s="30" t="s">
        <v>2001</v>
      </c>
      <c r="K970" s="31">
        <v>38889</v>
      </c>
    </row>
    <row r="971" spans="1:11" s="32" customFormat="1" ht="28.8" x14ac:dyDescent="0.25">
      <c r="A971" s="22" t="s">
        <v>1969</v>
      </c>
      <c r="B971" s="22" t="s">
        <v>11</v>
      </c>
      <c r="C971" s="23" t="s">
        <v>359</v>
      </c>
      <c r="D971" s="24" t="s">
        <v>359</v>
      </c>
      <c r="E971" s="25" t="s">
        <v>100</v>
      </c>
      <c r="F971" s="26">
        <v>1615000156</v>
      </c>
      <c r="G971" s="27">
        <v>42338</v>
      </c>
      <c r="H971" s="28" t="s">
        <v>2002</v>
      </c>
      <c r="I971" s="29" t="s">
        <v>2003</v>
      </c>
      <c r="J971" s="30" t="s">
        <v>2004</v>
      </c>
      <c r="K971" s="31">
        <v>180000</v>
      </c>
    </row>
    <row r="972" spans="1:11" s="32" customFormat="1" ht="28.8" x14ac:dyDescent="0.25">
      <c r="A972" s="22" t="s">
        <v>1969</v>
      </c>
      <c r="B972" s="22" t="s">
        <v>330</v>
      </c>
      <c r="C972" s="23" t="s">
        <v>1994</v>
      </c>
      <c r="D972" s="24" t="s">
        <v>1995</v>
      </c>
      <c r="E972" s="25" t="s">
        <v>100</v>
      </c>
      <c r="F972" s="26">
        <v>1615000149</v>
      </c>
      <c r="G972" s="27">
        <v>42318</v>
      </c>
      <c r="H972" s="28" t="s">
        <v>1996</v>
      </c>
      <c r="I972" s="29" t="s">
        <v>2005</v>
      </c>
      <c r="J972" s="30" t="s">
        <v>1676</v>
      </c>
      <c r="K972" s="31">
        <v>153162</v>
      </c>
    </row>
    <row r="973" spans="1:11" s="32" customFormat="1" ht="28.8" x14ac:dyDescent="0.25">
      <c r="A973" s="22" t="s">
        <v>1969</v>
      </c>
      <c r="B973" s="22" t="s">
        <v>565</v>
      </c>
      <c r="C973" s="23" t="s">
        <v>359</v>
      </c>
      <c r="D973" s="24" t="s">
        <v>359</v>
      </c>
      <c r="E973" s="25" t="s">
        <v>100</v>
      </c>
      <c r="F973" s="26">
        <v>1615000159</v>
      </c>
      <c r="G973" s="27">
        <v>42338</v>
      </c>
      <c r="H973" s="28" t="s">
        <v>2006</v>
      </c>
      <c r="I973" s="29" t="s">
        <v>2007</v>
      </c>
      <c r="J973" s="30" t="s">
        <v>2008</v>
      </c>
      <c r="K973" s="31">
        <v>614278</v>
      </c>
    </row>
    <row r="974" spans="1:11" s="32" customFormat="1" ht="28.8" x14ac:dyDescent="0.25">
      <c r="A974" s="22" t="s">
        <v>1969</v>
      </c>
      <c r="B974" s="22" t="s">
        <v>11</v>
      </c>
      <c r="C974" s="23" t="s">
        <v>359</v>
      </c>
      <c r="D974" s="24" t="s">
        <v>359</v>
      </c>
      <c r="E974" s="25" t="s">
        <v>100</v>
      </c>
      <c r="F974" s="26">
        <v>1615000150</v>
      </c>
      <c r="G974" s="27">
        <v>42318</v>
      </c>
      <c r="H974" s="28" t="s">
        <v>2009</v>
      </c>
      <c r="I974" s="29" t="s">
        <v>2010</v>
      </c>
      <c r="J974" s="30" t="s">
        <v>2011</v>
      </c>
      <c r="K974" s="31">
        <v>374850</v>
      </c>
    </row>
    <row r="975" spans="1:11" s="32" customFormat="1" ht="57.6" x14ac:dyDescent="0.25">
      <c r="A975" s="22" t="s">
        <v>1969</v>
      </c>
      <c r="B975" s="22" t="s">
        <v>24</v>
      </c>
      <c r="C975" s="23" t="s">
        <v>2012</v>
      </c>
      <c r="D975" s="24" t="s">
        <v>2013</v>
      </c>
      <c r="E975" s="25" t="s">
        <v>100</v>
      </c>
      <c r="F975" s="26">
        <v>1615000151</v>
      </c>
      <c r="G975" s="27">
        <v>42318</v>
      </c>
      <c r="H975" s="28" t="s">
        <v>2014</v>
      </c>
      <c r="I975" s="29" t="s">
        <v>2015</v>
      </c>
      <c r="J975" s="30" t="s">
        <v>2016</v>
      </c>
      <c r="K975" s="31">
        <v>83300</v>
      </c>
    </row>
    <row r="976" spans="1:11" s="32" customFormat="1" ht="28.8" x14ac:dyDescent="0.25">
      <c r="A976" s="22" t="s">
        <v>1969</v>
      </c>
      <c r="B976" s="22" t="s">
        <v>24</v>
      </c>
      <c r="C976" s="23" t="s">
        <v>2017</v>
      </c>
      <c r="D976" s="24" t="s">
        <v>2018</v>
      </c>
      <c r="E976" s="25" t="s">
        <v>100</v>
      </c>
      <c r="F976" s="26">
        <v>1615000153</v>
      </c>
      <c r="G976" s="27">
        <v>42324</v>
      </c>
      <c r="H976" s="28" t="s">
        <v>2019</v>
      </c>
      <c r="I976" s="29" t="s">
        <v>2020</v>
      </c>
      <c r="J976" s="30" t="s">
        <v>2021</v>
      </c>
      <c r="K976" s="31">
        <v>1761200</v>
      </c>
    </row>
    <row r="977" spans="1:11" s="32" customFormat="1" ht="43.2" x14ac:dyDescent="0.25">
      <c r="A977" s="22" t="s">
        <v>1969</v>
      </c>
      <c r="B977" s="22" t="s">
        <v>24</v>
      </c>
      <c r="C977" s="23" t="s">
        <v>2022</v>
      </c>
      <c r="D977" s="24" t="s">
        <v>2023</v>
      </c>
      <c r="E977" s="25" t="s">
        <v>100</v>
      </c>
      <c r="F977" s="26">
        <v>1615000157</v>
      </c>
      <c r="G977" s="27">
        <v>42338</v>
      </c>
      <c r="H977" s="28" t="s">
        <v>2024</v>
      </c>
      <c r="I977" s="29" t="s">
        <v>2025</v>
      </c>
      <c r="J977" s="30" t="s">
        <v>2026</v>
      </c>
      <c r="K977" s="31">
        <v>2176462</v>
      </c>
    </row>
    <row r="978" spans="1:11" s="32" customFormat="1" ht="28.8" x14ac:dyDescent="0.25">
      <c r="A978" s="22" t="s">
        <v>1969</v>
      </c>
      <c r="B978" s="22" t="s">
        <v>31</v>
      </c>
      <c r="C978" s="23" t="s">
        <v>359</v>
      </c>
      <c r="D978" s="24" t="s">
        <v>359</v>
      </c>
      <c r="E978" s="25" t="s">
        <v>2027</v>
      </c>
      <c r="F978" s="26">
        <v>1896657</v>
      </c>
      <c r="G978" s="27">
        <v>42314</v>
      </c>
      <c r="H978" s="28" t="s">
        <v>2028</v>
      </c>
      <c r="I978" s="29" t="s">
        <v>1964</v>
      </c>
      <c r="J978" s="30" t="s">
        <v>1707</v>
      </c>
      <c r="K978" s="31">
        <v>430479</v>
      </c>
    </row>
    <row r="979" spans="1:11" s="32" customFormat="1" ht="28.8" x14ac:dyDescent="0.25">
      <c r="A979" s="22" t="s">
        <v>1969</v>
      </c>
      <c r="B979" s="22" t="s">
        <v>330</v>
      </c>
      <c r="C979" s="23" t="s">
        <v>2029</v>
      </c>
      <c r="D979" s="24" t="s">
        <v>2030</v>
      </c>
      <c r="E979" s="25" t="s">
        <v>2027</v>
      </c>
      <c r="F979" s="26">
        <v>1137</v>
      </c>
      <c r="G979" s="27">
        <v>42309</v>
      </c>
      <c r="H979" s="28" t="s">
        <v>2031</v>
      </c>
      <c r="I979" s="29" t="s">
        <v>2032</v>
      </c>
      <c r="J979" s="30" t="s">
        <v>2033</v>
      </c>
      <c r="K979" s="31">
        <v>407906</v>
      </c>
    </row>
    <row r="980" spans="1:11" s="32" customFormat="1" ht="43.2" x14ac:dyDescent="0.25">
      <c r="A980" s="22" t="s">
        <v>1969</v>
      </c>
      <c r="B980" s="22" t="s">
        <v>330</v>
      </c>
      <c r="C980" s="23" t="s">
        <v>2053</v>
      </c>
      <c r="D980" s="24">
        <v>41656</v>
      </c>
      <c r="E980" s="25" t="s">
        <v>2027</v>
      </c>
      <c r="F980" s="26">
        <v>6301638</v>
      </c>
      <c r="G980" s="27">
        <v>42317</v>
      </c>
      <c r="H980" s="28" t="s">
        <v>2034</v>
      </c>
      <c r="I980" s="29" t="s">
        <v>332</v>
      </c>
      <c r="J980" s="30" t="s">
        <v>333</v>
      </c>
      <c r="K980" s="31">
        <v>521985</v>
      </c>
    </row>
    <row r="981" spans="1:11" s="32" customFormat="1" ht="28.8" x14ac:dyDescent="0.25">
      <c r="A981" s="22" t="s">
        <v>1969</v>
      </c>
      <c r="B981" s="22" t="s">
        <v>565</v>
      </c>
      <c r="C981" s="23" t="s">
        <v>359</v>
      </c>
      <c r="D981" s="24" t="s">
        <v>359</v>
      </c>
      <c r="E981" s="25" t="s">
        <v>2027</v>
      </c>
      <c r="F981" s="26">
        <v>1021950</v>
      </c>
      <c r="G981" s="27">
        <v>42317</v>
      </c>
      <c r="H981" s="28" t="s">
        <v>2035</v>
      </c>
      <c r="I981" s="29" t="s">
        <v>2036</v>
      </c>
      <c r="J981" s="30" t="s">
        <v>2037</v>
      </c>
      <c r="K981" s="31">
        <v>35430</v>
      </c>
    </row>
    <row r="982" spans="1:11" s="32" customFormat="1" ht="28.8" x14ac:dyDescent="0.25">
      <c r="A982" s="22" t="s">
        <v>1969</v>
      </c>
      <c r="B982" s="22" t="s">
        <v>565</v>
      </c>
      <c r="C982" s="23" t="s">
        <v>359</v>
      </c>
      <c r="D982" s="24" t="s">
        <v>359</v>
      </c>
      <c r="E982" s="25" t="s">
        <v>2027</v>
      </c>
      <c r="F982" s="26">
        <v>1026654</v>
      </c>
      <c r="G982" s="27">
        <v>42318</v>
      </c>
      <c r="H982" s="28" t="s">
        <v>2038</v>
      </c>
      <c r="I982" s="29" t="s">
        <v>2036</v>
      </c>
      <c r="J982" s="30" t="s">
        <v>2037</v>
      </c>
      <c r="K982" s="31">
        <v>25990</v>
      </c>
    </row>
    <row r="983" spans="1:11" s="32" customFormat="1" ht="28.8" x14ac:dyDescent="0.25">
      <c r="A983" s="22" t="s">
        <v>1969</v>
      </c>
      <c r="B983" s="22" t="s">
        <v>31</v>
      </c>
      <c r="C983" s="23" t="s">
        <v>359</v>
      </c>
      <c r="D983" s="24" t="s">
        <v>359</v>
      </c>
      <c r="E983" s="25" t="s">
        <v>2027</v>
      </c>
      <c r="F983" s="26">
        <v>14604798</v>
      </c>
      <c r="G983" s="27">
        <v>42325</v>
      </c>
      <c r="H983" s="28" t="s">
        <v>2039</v>
      </c>
      <c r="I983" s="29" t="s">
        <v>1703</v>
      </c>
      <c r="J983" s="30" t="s">
        <v>1704</v>
      </c>
      <c r="K983" s="31">
        <v>3567951</v>
      </c>
    </row>
    <row r="984" spans="1:11" s="32" customFormat="1" ht="28.8" x14ac:dyDescent="0.25">
      <c r="A984" s="22" t="s">
        <v>1969</v>
      </c>
      <c r="B984" s="22" t="s">
        <v>31</v>
      </c>
      <c r="C984" s="23" t="s">
        <v>359</v>
      </c>
      <c r="D984" s="24" t="s">
        <v>359</v>
      </c>
      <c r="E984" s="25" t="s">
        <v>2027</v>
      </c>
      <c r="F984" s="26">
        <v>14650353</v>
      </c>
      <c r="G984" s="27">
        <v>42338</v>
      </c>
      <c r="H984" s="28" t="s">
        <v>2040</v>
      </c>
      <c r="I984" s="29" t="s">
        <v>1703</v>
      </c>
      <c r="J984" s="30" t="s">
        <v>1704</v>
      </c>
      <c r="K984" s="31">
        <v>1203</v>
      </c>
    </row>
    <row r="985" spans="1:11" s="32" customFormat="1" ht="28.8" x14ac:dyDescent="0.25">
      <c r="A985" s="22" t="s">
        <v>1969</v>
      </c>
      <c r="B985" s="22" t="s">
        <v>31</v>
      </c>
      <c r="C985" s="23" t="s">
        <v>359</v>
      </c>
      <c r="D985" s="24" t="s">
        <v>359</v>
      </c>
      <c r="E985" s="25" t="s">
        <v>2027</v>
      </c>
      <c r="F985" s="26">
        <v>7464623</v>
      </c>
      <c r="G985" s="27">
        <v>42313</v>
      </c>
      <c r="H985" s="28" t="s">
        <v>2041</v>
      </c>
      <c r="I985" s="29" t="s">
        <v>519</v>
      </c>
      <c r="J985" s="30" t="s">
        <v>520</v>
      </c>
      <c r="K985" s="31">
        <v>2569200</v>
      </c>
    </row>
    <row r="986" spans="1:11" s="32" customFormat="1" ht="28.8" x14ac:dyDescent="0.25">
      <c r="A986" s="22" t="s">
        <v>1969</v>
      </c>
      <c r="B986" s="22" t="s">
        <v>31</v>
      </c>
      <c r="C986" s="23" t="s">
        <v>359</v>
      </c>
      <c r="D986" s="24" t="s">
        <v>359</v>
      </c>
      <c r="E986" s="25" t="s">
        <v>2027</v>
      </c>
      <c r="F986" s="26">
        <v>7464624</v>
      </c>
      <c r="G986" s="27">
        <v>42313</v>
      </c>
      <c r="H986" s="28" t="s">
        <v>2042</v>
      </c>
      <c r="I986" s="29" t="s">
        <v>519</v>
      </c>
      <c r="J986" s="30" t="s">
        <v>520</v>
      </c>
      <c r="K986" s="31">
        <v>2640700</v>
      </c>
    </row>
    <row r="987" spans="1:11" s="32" customFormat="1" ht="28.8" x14ac:dyDescent="0.25">
      <c r="A987" s="22" t="s">
        <v>1969</v>
      </c>
      <c r="B987" s="22" t="s">
        <v>31</v>
      </c>
      <c r="C987" s="23" t="s">
        <v>359</v>
      </c>
      <c r="D987" s="24" t="s">
        <v>359</v>
      </c>
      <c r="E987" s="25" t="s">
        <v>2027</v>
      </c>
      <c r="F987" s="26">
        <v>7464625</v>
      </c>
      <c r="G987" s="27">
        <v>42313</v>
      </c>
      <c r="H987" s="28" t="s">
        <v>2043</v>
      </c>
      <c r="I987" s="29" t="s">
        <v>519</v>
      </c>
      <c r="J987" s="30" t="s">
        <v>520</v>
      </c>
      <c r="K987" s="31">
        <v>493100</v>
      </c>
    </row>
    <row r="988" spans="1:11" s="32" customFormat="1" ht="28.8" x14ac:dyDescent="0.25">
      <c r="A988" s="22" t="s">
        <v>1969</v>
      </c>
      <c r="B988" s="22" t="s">
        <v>31</v>
      </c>
      <c r="C988" s="23" t="s">
        <v>359</v>
      </c>
      <c r="D988" s="24" t="s">
        <v>359</v>
      </c>
      <c r="E988" s="25" t="s">
        <v>2027</v>
      </c>
      <c r="F988" s="26">
        <v>73346272</v>
      </c>
      <c r="G988" s="27">
        <v>42310</v>
      </c>
      <c r="H988" s="28" t="s">
        <v>2044</v>
      </c>
      <c r="I988" s="29" t="s">
        <v>1964</v>
      </c>
      <c r="J988" s="30" t="s">
        <v>1707</v>
      </c>
      <c r="K988" s="31">
        <v>149100</v>
      </c>
    </row>
    <row r="989" spans="1:11" s="32" customFormat="1" ht="28.8" x14ac:dyDescent="0.25">
      <c r="A989" s="22" t="s">
        <v>1969</v>
      </c>
      <c r="B989" s="22" t="s">
        <v>31</v>
      </c>
      <c r="C989" s="23" t="s">
        <v>359</v>
      </c>
      <c r="D989" s="24" t="s">
        <v>359</v>
      </c>
      <c r="E989" s="25" t="s">
        <v>2027</v>
      </c>
      <c r="F989" s="26">
        <v>74070442</v>
      </c>
      <c r="G989" s="27">
        <v>42325</v>
      </c>
      <c r="H989" s="28" t="s">
        <v>2045</v>
      </c>
      <c r="I989" s="29" t="s">
        <v>1964</v>
      </c>
      <c r="J989" s="30" t="s">
        <v>1707</v>
      </c>
      <c r="K989" s="31">
        <v>111600</v>
      </c>
    </row>
    <row r="990" spans="1:11" s="32" customFormat="1" ht="28.8" x14ac:dyDescent="0.25">
      <c r="A990" s="22" t="s">
        <v>1969</v>
      </c>
      <c r="B990" s="22" t="s">
        <v>31</v>
      </c>
      <c r="C990" s="23" t="s">
        <v>359</v>
      </c>
      <c r="D990" s="24" t="s">
        <v>359</v>
      </c>
      <c r="E990" s="25" t="s">
        <v>2027</v>
      </c>
      <c r="F990" s="26">
        <v>74444829</v>
      </c>
      <c r="G990" s="27">
        <v>42329</v>
      </c>
      <c r="H990" s="28" t="s">
        <v>2046</v>
      </c>
      <c r="I990" s="29" t="s">
        <v>1964</v>
      </c>
      <c r="J990" s="30" t="s">
        <v>1707</v>
      </c>
      <c r="K990" s="31">
        <v>24550</v>
      </c>
    </row>
    <row r="991" spans="1:11" s="32" customFormat="1" ht="28.8" x14ac:dyDescent="0.25">
      <c r="A991" s="22" t="s">
        <v>1969</v>
      </c>
      <c r="B991" s="22" t="s">
        <v>31</v>
      </c>
      <c r="C991" s="23" t="s">
        <v>359</v>
      </c>
      <c r="D991" s="24" t="s">
        <v>359</v>
      </c>
      <c r="E991" s="25" t="s">
        <v>2027</v>
      </c>
      <c r="F991" s="26">
        <v>74495093</v>
      </c>
      <c r="G991" s="27">
        <v>42329</v>
      </c>
      <c r="H991" s="28" t="s">
        <v>2047</v>
      </c>
      <c r="I991" s="29" t="s">
        <v>1964</v>
      </c>
      <c r="J991" s="30" t="s">
        <v>1707</v>
      </c>
      <c r="K991" s="31">
        <v>2250</v>
      </c>
    </row>
    <row r="992" spans="1:11" s="32" customFormat="1" ht="28.8" x14ac:dyDescent="0.25">
      <c r="A992" s="22" t="s">
        <v>1969</v>
      </c>
      <c r="B992" s="22" t="s">
        <v>31</v>
      </c>
      <c r="C992" s="23" t="s">
        <v>359</v>
      </c>
      <c r="D992" s="24" t="s">
        <v>359</v>
      </c>
      <c r="E992" s="25" t="s">
        <v>2027</v>
      </c>
      <c r="F992" s="26">
        <v>133720767</v>
      </c>
      <c r="G992" s="27">
        <v>42313</v>
      </c>
      <c r="H992" s="28" t="s">
        <v>2048</v>
      </c>
      <c r="I992" s="29" t="s">
        <v>519</v>
      </c>
      <c r="J992" s="30" t="s">
        <v>520</v>
      </c>
      <c r="K992" s="31">
        <v>472400</v>
      </c>
    </row>
    <row r="993" spans="1:11" s="32" customFormat="1" ht="28.8" x14ac:dyDescent="0.25">
      <c r="A993" s="22" t="s">
        <v>1969</v>
      </c>
      <c r="B993" s="22" t="s">
        <v>31</v>
      </c>
      <c r="C993" s="23" t="s">
        <v>359</v>
      </c>
      <c r="D993" s="24" t="s">
        <v>359</v>
      </c>
      <c r="E993" s="25" t="s">
        <v>2027</v>
      </c>
      <c r="F993" s="26">
        <v>133730377</v>
      </c>
      <c r="G993" s="27">
        <v>42313</v>
      </c>
      <c r="H993" s="28" t="s">
        <v>2049</v>
      </c>
      <c r="I993" s="29" t="s">
        <v>519</v>
      </c>
      <c r="J993" s="30" t="s">
        <v>520</v>
      </c>
      <c r="K993" s="31">
        <v>4100</v>
      </c>
    </row>
    <row r="994" spans="1:11" s="32" customFormat="1" ht="43.2" x14ac:dyDescent="0.25">
      <c r="A994" s="22" t="s">
        <v>2287</v>
      </c>
      <c r="B994" s="22" t="s">
        <v>11</v>
      </c>
      <c r="C994" s="23" t="s">
        <v>75</v>
      </c>
      <c r="D994" s="24" t="s">
        <v>75</v>
      </c>
      <c r="E994" s="25" t="s">
        <v>100</v>
      </c>
      <c r="F994" s="26">
        <v>1715000760</v>
      </c>
      <c r="G994" s="27">
        <v>42310</v>
      </c>
      <c r="H994" s="28" t="s">
        <v>2050</v>
      </c>
      <c r="I994" s="29" t="s">
        <v>2051</v>
      </c>
      <c r="J994" s="30" t="s">
        <v>2052</v>
      </c>
      <c r="K994" s="31">
        <v>100000</v>
      </c>
    </row>
    <row r="995" spans="1:11" s="32" customFormat="1" ht="43.2" x14ac:dyDescent="0.25">
      <c r="A995" s="22" t="s">
        <v>2287</v>
      </c>
      <c r="B995" s="22" t="s">
        <v>330</v>
      </c>
      <c r="C995" s="23" t="s">
        <v>2053</v>
      </c>
      <c r="D995" s="24">
        <v>41656</v>
      </c>
      <c r="E995" s="25" t="s">
        <v>100</v>
      </c>
      <c r="F995" s="26">
        <v>1715000761</v>
      </c>
      <c r="G995" s="27">
        <v>42311</v>
      </c>
      <c r="H995" s="28" t="s">
        <v>2054</v>
      </c>
      <c r="I995" s="29" t="s">
        <v>1271</v>
      </c>
      <c r="J995" s="30" t="s">
        <v>333</v>
      </c>
      <c r="K995" s="31">
        <v>397492</v>
      </c>
    </row>
    <row r="996" spans="1:11" s="32" customFormat="1" ht="43.2" x14ac:dyDescent="0.25">
      <c r="A996" s="22" t="s">
        <v>2287</v>
      </c>
      <c r="B996" s="22" t="s">
        <v>330</v>
      </c>
      <c r="C996" s="23" t="s">
        <v>2053</v>
      </c>
      <c r="D996" s="24">
        <v>41656</v>
      </c>
      <c r="E996" s="25" t="s">
        <v>100</v>
      </c>
      <c r="F996" s="26">
        <v>1715000762</v>
      </c>
      <c r="G996" s="27">
        <v>42311</v>
      </c>
      <c r="H996" s="28" t="s">
        <v>2055</v>
      </c>
      <c r="I996" s="29" t="s">
        <v>1271</v>
      </c>
      <c r="J996" s="30" t="s">
        <v>333</v>
      </c>
      <c r="K996" s="31">
        <v>397492</v>
      </c>
    </row>
    <row r="997" spans="1:11" s="32" customFormat="1" ht="115.2" x14ac:dyDescent="0.25">
      <c r="A997" s="22" t="s">
        <v>2287</v>
      </c>
      <c r="B997" s="22" t="s">
        <v>11</v>
      </c>
      <c r="C997" s="23" t="s">
        <v>75</v>
      </c>
      <c r="D997" s="24" t="s">
        <v>75</v>
      </c>
      <c r="E997" s="25" t="s">
        <v>76</v>
      </c>
      <c r="F997" s="26">
        <v>1715000230</v>
      </c>
      <c r="G997" s="27">
        <v>42311</v>
      </c>
      <c r="H997" s="28" t="s">
        <v>2291</v>
      </c>
      <c r="I997" s="29" t="s">
        <v>1208</v>
      </c>
      <c r="J997" s="30" t="s">
        <v>79</v>
      </c>
      <c r="K997" s="31">
        <v>239872</v>
      </c>
    </row>
    <row r="998" spans="1:11" s="32" customFormat="1" ht="57.6" x14ac:dyDescent="0.25">
      <c r="A998" s="22" t="s">
        <v>2287</v>
      </c>
      <c r="B998" s="22" t="s">
        <v>11</v>
      </c>
      <c r="C998" s="23" t="s">
        <v>75</v>
      </c>
      <c r="D998" s="24" t="s">
        <v>75</v>
      </c>
      <c r="E998" s="25" t="s">
        <v>100</v>
      </c>
      <c r="F998" s="26">
        <v>1715000763</v>
      </c>
      <c r="G998" s="27">
        <v>42311</v>
      </c>
      <c r="H998" s="28" t="s">
        <v>2056</v>
      </c>
      <c r="I998" s="29" t="s">
        <v>2057</v>
      </c>
      <c r="J998" s="30" t="s">
        <v>2058</v>
      </c>
      <c r="K998" s="31">
        <v>233000</v>
      </c>
    </row>
    <row r="999" spans="1:11" s="32" customFormat="1" ht="100.8" x14ac:dyDescent="0.25">
      <c r="A999" s="22" t="s">
        <v>2287</v>
      </c>
      <c r="B999" s="22" t="s">
        <v>24</v>
      </c>
      <c r="C999" s="23" t="s">
        <v>2059</v>
      </c>
      <c r="D999" s="24">
        <v>42208</v>
      </c>
      <c r="E999" s="25" t="s">
        <v>226</v>
      </c>
      <c r="F999" s="26">
        <v>1715000764</v>
      </c>
      <c r="G999" s="27">
        <v>42317</v>
      </c>
      <c r="H999" s="28" t="s">
        <v>2060</v>
      </c>
      <c r="I999" s="29" t="s">
        <v>993</v>
      </c>
      <c r="J999" s="30" t="s">
        <v>994</v>
      </c>
      <c r="K999" s="31">
        <v>2497810</v>
      </c>
    </row>
    <row r="1000" spans="1:11" s="32" customFormat="1" ht="72" x14ac:dyDescent="0.25">
      <c r="A1000" s="22" t="s">
        <v>2287</v>
      </c>
      <c r="B1000" s="22" t="s">
        <v>330</v>
      </c>
      <c r="C1000" s="23" t="s">
        <v>2053</v>
      </c>
      <c r="D1000" s="24">
        <v>41656</v>
      </c>
      <c r="E1000" s="25" t="s">
        <v>100</v>
      </c>
      <c r="F1000" s="26">
        <v>1715000765</v>
      </c>
      <c r="G1000" s="27">
        <v>42311</v>
      </c>
      <c r="H1000" s="28" t="s">
        <v>2061</v>
      </c>
      <c r="I1000" s="29" t="s">
        <v>1271</v>
      </c>
      <c r="J1000" s="30" t="s">
        <v>333</v>
      </c>
      <c r="K1000" s="31">
        <v>1079906</v>
      </c>
    </row>
    <row r="1001" spans="1:11" s="32" customFormat="1" ht="28.8" x14ac:dyDescent="0.25">
      <c r="A1001" s="22" t="s">
        <v>2287</v>
      </c>
      <c r="B1001" s="22" t="s">
        <v>11</v>
      </c>
      <c r="C1001" s="23" t="s">
        <v>75</v>
      </c>
      <c r="D1001" s="24" t="s">
        <v>75</v>
      </c>
      <c r="E1001" s="25" t="s">
        <v>226</v>
      </c>
      <c r="F1001" s="26">
        <v>1715000766</v>
      </c>
      <c r="G1001" s="27">
        <v>42312</v>
      </c>
      <c r="H1001" s="28" t="s">
        <v>2062</v>
      </c>
      <c r="I1001" s="29" t="s">
        <v>2063</v>
      </c>
      <c r="J1001" s="30" t="s">
        <v>2064</v>
      </c>
      <c r="K1001" s="31">
        <v>1941000</v>
      </c>
    </row>
    <row r="1002" spans="1:11" s="32" customFormat="1" ht="43.2" x14ac:dyDescent="0.25">
      <c r="A1002" s="22" t="s">
        <v>2287</v>
      </c>
      <c r="B1002" s="22" t="s">
        <v>11</v>
      </c>
      <c r="C1002" s="23" t="s">
        <v>75</v>
      </c>
      <c r="D1002" s="24" t="s">
        <v>75</v>
      </c>
      <c r="E1002" s="25" t="s">
        <v>100</v>
      </c>
      <c r="F1002" s="26">
        <v>1715000767</v>
      </c>
      <c r="G1002" s="27">
        <v>42312</v>
      </c>
      <c r="H1002" s="28" t="s">
        <v>2065</v>
      </c>
      <c r="I1002" s="29" t="s">
        <v>2066</v>
      </c>
      <c r="J1002" s="30" t="s">
        <v>2067</v>
      </c>
      <c r="K1002" s="31">
        <v>2000000</v>
      </c>
    </row>
    <row r="1003" spans="1:11" s="32" customFormat="1" ht="28.8" x14ac:dyDescent="0.25">
      <c r="A1003" s="22" t="s">
        <v>2287</v>
      </c>
      <c r="B1003" s="22" t="s">
        <v>24</v>
      </c>
      <c r="C1003" s="23" t="s">
        <v>2068</v>
      </c>
      <c r="D1003" s="24">
        <v>42291</v>
      </c>
      <c r="E1003" s="25" t="s">
        <v>100</v>
      </c>
      <c r="F1003" s="26">
        <v>1715000768</v>
      </c>
      <c r="G1003" s="27">
        <v>42312</v>
      </c>
      <c r="H1003" s="28" t="s">
        <v>2069</v>
      </c>
      <c r="I1003" s="29" t="s">
        <v>1664</v>
      </c>
      <c r="J1003" s="30" t="s">
        <v>1665</v>
      </c>
      <c r="K1003" s="31">
        <v>948532</v>
      </c>
    </row>
    <row r="1004" spans="1:11" s="32" customFormat="1" ht="57.6" x14ac:dyDescent="0.25">
      <c r="A1004" s="22" t="s">
        <v>2287</v>
      </c>
      <c r="B1004" s="22" t="s">
        <v>330</v>
      </c>
      <c r="C1004" s="23" t="s">
        <v>2053</v>
      </c>
      <c r="D1004" s="24">
        <v>41656</v>
      </c>
      <c r="E1004" s="25" t="s">
        <v>100</v>
      </c>
      <c r="F1004" s="26">
        <v>1715000769</v>
      </c>
      <c r="G1004" s="27">
        <v>42313</v>
      </c>
      <c r="H1004" s="28" t="s">
        <v>2070</v>
      </c>
      <c r="I1004" s="29" t="s">
        <v>1271</v>
      </c>
      <c r="J1004" s="30" t="s">
        <v>333</v>
      </c>
      <c r="K1004" s="31">
        <v>242492</v>
      </c>
    </row>
    <row r="1005" spans="1:11" s="32" customFormat="1" ht="28.8" x14ac:dyDescent="0.25">
      <c r="A1005" s="22" t="s">
        <v>2287</v>
      </c>
      <c r="B1005" s="22" t="s">
        <v>24</v>
      </c>
      <c r="C1005" s="23" t="s">
        <v>2071</v>
      </c>
      <c r="D1005" s="24">
        <v>42312</v>
      </c>
      <c r="E1005" s="25" t="s">
        <v>226</v>
      </c>
      <c r="F1005" s="26">
        <v>1715000770</v>
      </c>
      <c r="G1005" s="27">
        <v>42313</v>
      </c>
      <c r="H1005" s="28" t="s">
        <v>2072</v>
      </c>
      <c r="I1005" s="29" t="s">
        <v>2073</v>
      </c>
      <c r="J1005" s="30" t="s">
        <v>2074</v>
      </c>
      <c r="K1005" s="31">
        <v>438784</v>
      </c>
    </row>
    <row r="1006" spans="1:11" s="32" customFormat="1" ht="57.6" x14ac:dyDescent="0.25">
      <c r="A1006" s="22" t="s">
        <v>2287</v>
      </c>
      <c r="B1006" s="22" t="s">
        <v>330</v>
      </c>
      <c r="C1006" s="23" t="s">
        <v>2053</v>
      </c>
      <c r="D1006" s="24">
        <v>41656</v>
      </c>
      <c r="E1006" s="25" t="s">
        <v>100</v>
      </c>
      <c r="F1006" s="26">
        <v>1715000771</v>
      </c>
      <c r="G1006" s="27">
        <v>42313</v>
      </c>
      <c r="H1006" s="28" t="s">
        <v>2075</v>
      </c>
      <c r="I1006" s="29" t="s">
        <v>1271</v>
      </c>
      <c r="J1006" s="30" t="s">
        <v>333</v>
      </c>
      <c r="K1006" s="31">
        <v>227034</v>
      </c>
    </row>
    <row r="1007" spans="1:11" s="32" customFormat="1" ht="43.2" x14ac:dyDescent="0.25">
      <c r="A1007" s="22" t="s">
        <v>2287</v>
      </c>
      <c r="B1007" s="22" t="s">
        <v>330</v>
      </c>
      <c r="C1007" s="23" t="s">
        <v>2053</v>
      </c>
      <c r="D1007" s="24">
        <v>41656</v>
      </c>
      <c r="E1007" s="25" t="s">
        <v>100</v>
      </c>
      <c r="F1007" s="26">
        <v>1715000772</v>
      </c>
      <c r="G1007" s="27">
        <v>42313</v>
      </c>
      <c r="H1007" s="28" t="s">
        <v>2076</v>
      </c>
      <c r="I1007" s="29" t="s">
        <v>1271</v>
      </c>
      <c r="J1007" s="30" t="s">
        <v>333</v>
      </c>
      <c r="K1007" s="31">
        <v>12284</v>
      </c>
    </row>
    <row r="1008" spans="1:11" s="32" customFormat="1" ht="43.2" x14ac:dyDescent="0.25">
      <c r="A1008" s="22" t="s">
        <v>2287</v>
      </c>
      <c r="B1008" s="22" t="s">
        <v>330</v>
      </c>
      <c r="C1008" s="23" t="s">
        <v>2053</v>
      </c>
      <c r="D1008" s="24">
        <v>41656</v>
      </c>
      <c r="E1008" s="25" t="s">
        <v>100</v>
      </c>
      <c r="F1008" s="26">
        <v>1715000773</v>
      </c>
      <c r="G1008" s="27">
        <v>42313</v>
      </c>
      <c r="H1008" s="28" t="s">
        <v>2077</v>
      </c>
      <c r="I1008" s="29" t="s">
        <v>1271</v>
      </c>
      <c r="J1008" s="30" t="s">
        <v>333</v>
      </c>
      <c r="K1008" s="31">
        <v>111784</v>
      </c>
    </row>
    <row r="1009" spans="1:11" s="32" customFormat="1" ht="43.2" x14ac:dyDescent="0.25">
      <c r="A1009" s="22" t="s">
        <v>2287</v>
      </c>
      <c r="B1009" s="22" t="s">
        <v>2078</v>
      </c>
      <c r="C1009" s="23" t="s">
        <v>75</v>
      </c>
      <c r="D1009" s="24" t="s">
        <v>75</v>
      </c>
      <c r="E1009" s="25" t="s">
        <v>76</v>
      </c>
      <c r="F1009" s="26">
        <v>1715000232</v>
      </c>
      <c r="G1009" s="27">
        <v>42314</v>
      </c>
      <c r="H1009" s="28" t="s">
        <v>2079</v>
      </c>
      <c r="I1009" s="29" t="s">
        <v>2080</v>
      </c>
      <c r="J1009" s="30" t="s">
        <v>2081</v>
      </c>
      <c r="K1009" s="31">
        <v>1026018</v>
      </c>
    </row>
    <row r="1010" spans="1:11" s="32" customFormat="1" ht="28.8" x14ac:dyDescent="0.25">
      <c r="A1010" s="22" t="s">
        <v>2287</v>
      </c>
      <c r="B1010" s="22" t="s">
        <v>24</v>
      </c>
      <c r="C1010" s="23" t="s">
        <v>2083</v>
      </c>
      <c r="D1010" s="24">
        <v>42313</v>
      </c>
      <c r="E1010" s="25" t="s">
        <v>100</v>
      </c>
      <c r="F1010" s="26">
        <v>1715000774</v>
      </c>
      <c r="G1010" s="27">
        <v>42314</v>
      </c>
      <c r="H1010" s="28" t="s">
        <v>2084</v>
      </c>
      <c r="I1010" s="29" t="s">
        <v>2085</v>
      </c>
      <c r="J1010" s="30" t="s">
        <v>2086</v>
      </c>
      <c r="K1010" s="31">
        <v>214200</v>
      </c>
    </row>
    <row r="1011" spans="1:11" s="32" customFormat="1" ht="43.2" x14ac:dyDescent="0.25">
      <c r="A1011" s="22" t="s">
        <v>2287</v>
      </c>
      <c r="B1011" s="22" t="s">
        <v>330</v>
      </c>
      <c r="C1011" s="23" t="s">
        <v>2087</v>
      </c>
      <c r="D1011" s="24">
        <v>41656</v>
      </c>
      <c r="E1011" s="25" t="s">
        <v>226</v>
      </c>
      <c r="F1011" s="26">
        <v>1715000775</v>
      </c>
      <c r="G1011" s="27">
        <v>42314</v>
      </c>
      <c r="H1011" s="28" t="s">
        <v>2088</v>
      </c>
      <c r="I1011" s="29" t="s">
        <v>1271</v>
      </c>
      <c r="J1011" s="30" t="s">
        <v>333</v>
      </c>
      <c r="K1011" s="31">
        <v>319992</v>
      </c>
    </row>
    <row r="1012" spans="1:11" s="32" customFormat="1" ht="28.8" x14ac:dyDescent="0.25">
      <c r="A1012" s="22" t="s">
        <v>2287</v>
      </c>
      <c r="B1012" s="22" t="s">
        <v>674</v>
      </c>
      <c r="C1012" s="23" t="s">
        <v>2089</v>
      </c>
      <c r="D1012" s="24">
        <v>40625</v>
      </c>
      <c r="E1012" s="25" t="s">
        <v>76</v>
      </c>
      <c r="F1012" s="26">
        <v>1715000233</v>
      </c>
      <c r="G1012" s="27">
        <v>42314</v>
      </c>
      <c r="H1012" s="28" t="s">
        <v>2090</v>
      </c>
      <c r="I1012" s="29" t="s">
        <v>2091</v>
      </c>
      <c r="J1012" s="30" t="s">
        <v>2092</v>
      </c>
      <c r="K1012" s="31">
        <v>1627581</v>
      </c>
    </row>
    <row r="1013" spans="1:11" s="32" customFormat="1" ht="115.2" x14ac:dyDescent="0.25">
      <c r="A1013" s="22" t="s">
        <v>2287</v>
      </c>
      <c r="B1013" s="22" t="s">
        <v>674</v>
      </c>
      <c r="C1013" s="23" t="s">
        <v>2093</v>
      </c>
      <c r="D1013" s="24">
        <v>40625</v>
      </c>
      <c r="E1013" s="25" t="s">
        <v>76</v>
      </c>
      <c r="F1013" s="26">
        <v>1715000234</v>
      </c>
      <c r="G1013" s="27">
        <v>42314</v>
      </c>
      <c r="H1013" s="28" t="s">
        <v>2288</v>
      </c>
      <c r="I1013" s="29" t="s">
        <v>1107</v>
      </c>
      <c r="J1013" s="30" t="s">
        <v>92</v>
      </c>
      <c r="K1013" s="31">
        <v>1562092</v>
      </c>
    </row>
    <row r="1014" spans="1:11" s="32" customFormat="1" ht="43.2" x14ac:dyDescent="0.25">
      <c r="A1014" s="22" t="s">
        <v>2287</v>
      </c>
      <c r="B1014" s="22" t="s">
        <v>674</v>
      </c>
      <c r="C1014" s="23" t="s">
        <v>2093</v>
      </c>
      <c r="D1014" s="24">
        <v>40625</v>
      </c>
      <c r="E1014" s="25" t="s">
        <v>76</v>
      </c>
      <c r="F1014" s="26">
        <v>1715000235</v>
      </c>
      <c r="G1014" s="27">
        <v>42317</v>
      </c>
      <c r="H1014" s="28" t="s">
        <v>2289</v>
      </c>
      <c r="I1014" s="29" t="s">
        <v>1208</v>
      </c>
      <c r="J1014" s="30" t="s">
        <v>79</v>
      </c>
      <c r="K1014" s="31">
        <v>539170</v>
      </c>
    </row>
    <row r="1015" spans="1:11" s="32" customFormat="1" ht="28.8" x14ac:dyDescent="0.25">
      <c r="A1015" s="22" t="s">
        <v>2287</v>
      </c>
      <c r="B1015" s="22" t="s">
        <v>674</v>
      </c>
      <c r="C1015" s="23" t="s">
        <v>2093</v>
      </c>
      <c r="D1015" s="24">
        <v>40625</v>
      </c>
      <c r="E1015" s="25" t="s">
        <v>76</v>
      </c>
      <c r="F1015" s="26">
        <v>1715000236</v>
      </c>
      <c r="G1015" s="27">
        <v>42317</v>
      </c>
      <c r="H1015" s="28" t="s">
        <v>2290</v>
      </c>
      <c r="I1015" s="29" t="s">
        <v>2094</v>
      </c>
      <c r="J1015" s="30" t="s">
        <v>2095</v>
      </c>
      <c r="K1015" s="31">
        <v>232918</v>
      </c>
    </row>
    <row r="1016" spans="1:11" s="32" customFormat="1" ht="43.2" x14ac:dyDescent="0.25">
      <c r="A1016" s="22" t="s">
        <v>2287</v>
      </c>
      <c r="B1016" s="22" t="s">
        <v>11</v>
      </c>
      <c r="C1016" s="23" t="s">
        <v>75</v>
      </c>
      <c r="D1016" s="24" t="s">
        <v>75</v>
      </c>
      <c r="E1016" s="25" t="s">
        <v>100</v>
      </c>
      <c r="F1016" s="26">
        <v>1715000776</v>
      </c>
      <c r="G1016" s="27">
        <v>42317</v>
      </c>
      <c r="H1016" s="28" t="s">
        <v>2096</v>
      </c>
      <c r="I1016" s="29" t="s">
        <v>2097</v>
      </c>
      <c r="J1016" s="30" t="s">
        <v>2098</v>
      </c>
      <c r="K1016" s="31">
        <v>120000</v>
      </c>
    </row>
    <row r="1017" spans="1:11" s="32" customFormat="1" ht="43.2" x14ac:dyDescent="0.25">
      <c r="A1017" s="22" t="s">
        <v>2287</v>
      </c>
      <c r="B1017" s="22" t="s">
        <v>24</v>
      </c>
      <c r="C1017" s="23" t="s">
        <v>2099</v>
      </c>
      <c r="D1017" s="24">
        <v>42312</v>
      </c>
      <c r="E1017" s="25" t="s">
        <v>100</v>
      </c>
      <c r="F1017" s="26">
        <v>1715000777</v>
      </c>
      <c r="G1017" s="27">
        <v>42318</v>
      </c>
      <c r="H1017" s="28" t="s">
        <v>2100</v>
      </c>
      <c r="I1017" s="29" t="s">
        <v>2101</v>
      </c>
      <c r="J1017" s="30" t="s">
        <v>2102</v>
      </c>
      <c r="K1017" s="31">
        <v>79367730</v>
      </c>
    </row>
    <row r="1018" spans="1:11" s="32" customFormat="1" ht="28.8" x14ac:dyDescent="0.25">
      <c r="A1018" s="22" t="s">
        <v>2287</v>
      </c>
      <c r="B1018" s="22" t="s">
        <v>24</v>
      </c>
      <c r="C1018" s="23" t="s">
        <v>2103</v>
      </c>
      <c r="D1018" s="24">
        <v>42310</v>
      </c>
      <c r="E1018" s="25" t="s">
        <v>100</v>
      </c>
      <c r="F1018" s="26">
        <v>1715000778</v>
      </c>
      <c r="G1018" s="27">
        <v>42318</v>
      </c>
      <c r="H1018" s="28" t="s">
        <v>2104</v>
      </c>
      <c r="I1018" s="29" t="s">
        <v>2105</v>
      </c>
      <c r="J1018" s="30" t="s">
        <v>2106</v>
      </c>
      <c r="K1018" s="31">
        <v>12036000</v>
      </c>
    </row>
    <row r="1019" spans="1:11" s="32" customFormat="1" ht="43.2" x14ac:dyDescent="0.25">
      <c r="A1019" s="22" t="s">
        <v>2287</v>
      </c>
      <c r="B1019" s="22" t="s">
        <v>24</v>
      </c>
      <c r="C1019" s="23" t="s">
        <v>2107</v>
      </c>
      <c r="D1019" s="24">
        <v>42318</v>
      </c>
      <c r="E1019" s="25" t="s">
        <v>100</v>
      </c>
      <c r="F1019" s="26">
        <v>1715000781</v>
      </c>
      <c r="G1019" s="27">
        <v>42318</v>
      </c>
      <c r="H1019" s="28" t="s">
        <v>2108</v>
      </c>
      <c r="I1019" s="29" t="s">
        <v>2109</v>
      </c>
      <c r="J1019" s="30" t="s">
        <v>2110</v>
      </c>
      <c r="K1019" s="31">
        <v>285600</v>
      </c>
    </row>
    <row r="1020" spans="1:11" s="32" customFormat="1" ht="72" x14ac:dyDescent="0.25">
      <c r="A1020" s="22" t="s">
        <v>2287</v>
      </c>
      <c r="B1020" s="22" t="s">
        <v>24</v>
      </c>
      <c r="C1020" s="23" t="s">
        <v>2107</v>
      </c>
      <c r="D1020" s="24">
        <v>42318</v>
      </c>
      <c r="E1020" s="25" t="s">
        <v>100</v>
      </c>
      <c r="F1020" s="26">
        <v>1715000782</v>
      </c>
      <c r="G1020" s="27">
        <v>42318</v>
      </c>
      <c r="H1020" s="28" t="s">
        <v>2111</v>
      </c>
      <c r="I1020" s="29" t="s">
        <v>993</v>
      </c>
      <c r="J1020" s="30" t="s">
        <v>994</v>
      </c>
      <c r="K1020" s="31">
        <v>859300</v>
      </c>
    </row>
    <row r="1021" spans="1:11" s="32" customFormat="1" ht="28.8" x14ac:dyDescent="0.25">
      <c r="A1021" s="22" t="s">
        <v>2287</v>
      </c>
      <c r="B1021" s="22" t="s">
        <v>11</v>
      </c>
      <c r="C1021" s="23" t="s">
        <v>75</v>
      </c>
      <c r="D1021" s="24" t="s">
        <v>75</v>
      </c>
      <c r="E1021" s="25" t="s">
        <v>100</v>
      </c>
      <c r="F1021" s="26">
        <v>1715000783</v>
      </c>
      <c r="G1021" s="27">
        <v>42320</v>
      </c>
      <c r="H1021" s="28" t="s">
        <v>2112</v>
      </c>
      <c r="I1021" s="29" t="s">
        <v>2051</v>
      </c>
      <c r="J1021" s="30" t="s">
        <v>2113</v>
      </c>
      <c r="K1021" s="31">
        <v>50000</v>
      </c>
    </row>
    <row r="1022" spans="1:11" s="32" customFormat="1" ht="72" x14ac:dyDescent="0.25">
      <c r="A1022" s="22" t="s">
        <v>2287</v>
      </c>
      <c r="B1022" s="22" t="s">
        <v>24</v>
      </c>
      <c r="C1022" s="23" t="s">
        <v>2083</v>
      </c>
      <c r="D1022" s="24">
        <v>42313</v>
      </c>
      <c r="E1022" s="25" t="s">
        <v>100</v>
      </c>
      <c r="F1022" s="26">
        <v>1715000780</v>
      </c>
      <c r="G1022" s="27">
        <v>42319</v>
      </c>
      <c r="H1022" s="28" t="s">
        <v>2114</v>
      </c>
      <c r="I1022" s="29" t="s">
        <v>2115</v>
      </c>
      <c r="J1022" s="30" t="s">
        <v>2116</v>
      </c>
      <c r="K1022" s="31">
        <v>27969</v>
      </c>
    </row>
    <row r="1023" spans="1:11" s="32" customFormat="1" ht="43.2" x14ac:dyDescent="0.25">
      <c r="A1023" s="22" t="s">
        <v>2287</v>
      </c>
      <c r="B1023" s="22" t="s">
        <v>2078</v>
      </c>
      <c r="C1023" s="23" t="s">
        <v>75</v>
      </c>
      <c r="D1023" s="24" t="s">
        <v>75</v>
      </c>
      <c r="E1023" s="25" t="s">
        <v>100</v>
      </c>
      <c r="F1023" s="26">
        <v>1715000237</v>
      </c>
      <c r="G1023" s="27">
        <v>42319</v>
      </c>
      <c r="H1023" s="28" t="s">
        <v>2117</v>
      </c>
      <c r="I1023" s="29" t="s">
        <v>2118</v>
      </c>
      <c r="J1023" s="30" t="s">
        <v>23</v>
      </c>
      <c r="K1023" s="31">
        <v>92820</v>
      </c>
    </row>
    <row r="1024" spans="1:11" s="32" customFormat="1" ht="43.2" x14ac:dyDescent="0.25">
      <c r="A1024" s="22" t="s">
        <v>2287</v>
      </c>
      <c r="B1024" s="22" t="s">
        <v>330</v>
      </c>
      <c r="C1024" s="23" t="s">
        <v>2087</v>
      </c>
      <c r="D1024" s="24">
        <v>41656</v>
      </c>
      <c r="E1024" s="25" t="s">
        <v>226</v>
      </c>
      <c r="F1024" s="26">
        <v>1715000784</v>
      </c>
      <c r="G1024" s="27">
        <v>42319</v>
      </c>
      <c r="H1024" s="28" t="s">
        <v>2119</v>
      </c>
      <c r="I1024" s="29" t="s">
        <v>1271</v>
      </c>
      <c r="J1024" s="30" t="s">
        <v>333</v>
      </c>
      <c r="K1024" s="31">
        <v>265546</v>
      </c>
    </row>
    <row r="1025" spans="1:11" s="32" customFormat="1" ht="43.2" x14ac:dyDescent="0.25">
      <c r="A1025" s="22" t="s">
        <v>2287</v>
      </c>
      <c r="B1025" s="22" t="s">
        <v>330</v>
      </c>
      <c r="C1025" s="23" t="s">
        <v>2087</v>
      </c>
      <c r="D1025" s="24">
        <v>41656</v>
      </c>
      <c r="E1025" s="25" t="s">
        <v>226</v>
      </c>
      <c r="F1025" s="26">
        <v>1715000785</v>
      </c>
      <c r="G1025" s="27">
        <v>42319</v>
      </c>
      <c r="H1025" s="28" t="s">
        <v>2120</v>
      </c>
      <c r="I1025" s="29" t="s">
        <v>1271</v>
      </c>
      <c r="J1025" s="30" t="s">
        <v>333</v>
      </c>
      <c r="K1025" s="31">
        <v>395546</v>
      </c>
    </row>
    <row r="1026" spans="1:11" s="32" customFormat="1" ht="43.2" x14ac:dyDescent="0.25">
      <c r="A1026" s="22" t="s">
        <v>2287</v>
      </c>
      <c r="B1026" s="22" t="s">
        <v>330</v>
      </c>
      <c r="C1026" s="23" t="s">
        <v>2087</v>
      </c>
      <c r="D1026" s="24">
        <v>41656</v>
      </c>
      <c r="E1026" s="25" t="s">
        <v>226</v>
      </c>
      <c r="F1026" s="26">
        <v>1715000786</v>
      </c>
      <c r="G1026" s="27">
        <v>42319</v>
      </c>
      <c r="H1026" s="28" t="s">
        <v>2121</v>
      </c>
      <c r="I1026" s="29" t="s">
        <v>1271</v>
      </c>
      <c r="J1026" s="30" t="s">
        <v>333</v>
      </c>
      <c r="K1026" s="31">
        <v>160546</v>
      </c>
    </row>
    <row r="1027" spans="1:11" s="32" customFormat="1" ht="43.2" x14ac:dyDescent="0.25">
      <c r="A1027" s="22" t="s">
        <v>2287</v>
      </c>
      <c r="B1027" s="22" t="s">
        <v>330</v>
      </c>
      <c r="C1027" s="23" t="s">
        <v>2087</v>
      </c>
      <c r="D1027" s="24">
        <v>41656</v>
      </c>
      <c r="E1027" s="25" t="s">
        <v>100</v>
      </c>
      <c r="F1027" s="26">
        <v>1715000787</v>
      </c>
      <c r="G1027" s="27">
        <v>42320</v>
      </c>
      <c r="H1027" s="28" t="s">
        <v>2122</v>
      </c>
      <c r="I1027" s="29" t="s">
        <v>1271</v>
      </c>
      <c r="J1027" s="30" t="s">
        <v>333</v>
      </c>
      <c r="K1027" s="31">
        <v>198546</v>
      </c>
    </row>
    <row r="1028" spans="1:11" s="32" customFormat="1" ht="43.2" x14ac:dyDescent="0.25">
      <c r="A1028" s="22" t="s">
        <v>2287</v>
      </c>
      <c r="B1028" s="22" t="s">
        <v>330</v>
      </c>
      <c r="C1028" s="23" t="s">
        <v>2087</v>
      </c>
      <c r="D1028" s="24">
        <v>41656</v>
      </c>
      <c r="E1028" s="25" t="s">
        <v>100</v>
      </c>
      <c r="F1028" s="26">
        <v>1715000788</v>
      </c>
      <c r="G1028" s="27">
        <v>42320</v>
      </c>
      <c r="H1028" s="28" t="s">
        <v>2123</v>
      </c>
      <c r="I1028" s="29" t="s">
        <v>1271</v>
      </c>
      <c r="J1028" s="30" t="s">
        <v>333</v>
      </c>
      <c r="K1028" s="31">
        <v>154546</v>
      </c>
    </row>
    <row r="1029" spans="1:11" s="32" customFormat="1" ht="43.2" x14ac:dyDescent="0.25">
      <c r="A1029" s="22" t="s">
        <v>2287</v>
      </c>
      <c r="B1029" s="22" t="s">
        <v>330</v>
      </c>
      <c r="C1029" s="23" t="s">
        <v>2087</v>
      </c>
      <c r="D1029" s="24">
        <v>41656</v>
      </c>
      <c r="E1029" s="25" t="s">
        <v>100</v>
      </c>
      <c r="F1029" s="26">
        <v>1715000789</v>
      </c>
      <c r="G1029" s="27">
        <v>42320</v>
      </c>
      <c r="H1029" s="28" t="s">
        <v>2124</v>
      </c>
      <c r="I1029" s="29" t="s">
        <v>1271</v>
      </c>
      <c r="J1029" s="30" t="s">
        <v>333</v>
      </c>
      <c r="K1029" s="31">
        <v>158546</v>
      </c>
    </row>
    <row r="1030" spans="1:11" s="32" customFormat="1" ht="43.2" x14ac:dyDescent="0.25">
      <c r="A1030" s="22" t="s">
        <v>2287</v>
      </c>
      <c r="B1030" s="22" t="s">
        <v>330</v>
      </c>
      <c r="C1030" s="23" t="s">
        <v>2087</v>
      </c>
      <c r="D1030" s="24">
        <v>41656</v>
      </c>
      <c r="E1030" s="25" t="s">
        <v>100</v>
      </c>
      <c r="F1030" s="26">
        <v>1715000790</v>
      </c>
      <c r="G1030" s="27">
        <v>42320</v>
      </c>
      <c r="H1030" s="28" t="s">
        <v>2125</v>
      </c>
      <c r="I1030" s="29" t="s">
        <v>1271</v>
      </c>
      <c r="J1030" s="30" t="s">
        <v>333</v>
      </c>
      <c r="K1030" s="31">
        <v>142546</v>
      </c>
    </row>
    <row r="1031" spans="1:11" s="32" customFormat="1" ht="28.8" x14ac:dyDescent="0.25">
      <c r="A1031" s="22" t="s">
        <v>2287</v>
      </c>
      <c r="B1031" s="22" t="s">
        <v>674</v>
      </c>
      <c r="C1031" s="23" t="s">
        <v>2093</v>
      </c>
      <c r="D1031" s="24">
        <v>40625</v>
      </c>
      <c r="E1031" s="25" t="s">
        <v>76</v>
      </c>
      <c r="F1031" s="26">
        <v>1715000238</v>
      </c>
      <c r="G1031" s="27">
        <v>42320</v>
      </c>
      <c r="H1031" s="28" t="s">
        <v>2126</v>
      </c>
      <c r="I1031" s="29" t="s">
        <v>2127</v>
      </c>
      <c r="J1031" s="30" t="s">
        <v>2128</v>
      </c>
      <c r="K1031" s="31">
        <v>113352</v>
      </c>
    </row>
    <row r="1032" spans="1:11" s="32" customFormat="1" ht="28.8" x14ac:dyDescent="0.25">
      <c r="A1032" s="22" t="s">
        <v>2287</v>
      </c>
      <c r="B1032" s="22" t="s">
        <v>674</v>
      </c>
      <c r="C1032" s="23" t="s">
        <v>2093</v>
      </c>
      <c r="D1032" s="24">
        <v>40625</v>
      </c>
      <c r="E1032" s="25" t="s">
        <v>76</v>
      </c>
      <c r="F1032" s="26">
        <v>1715000239</v>
      </c>
      <c r="G1032" s="27">
        <v>42320</v>
      </c>
      <c r="H1032" s="28" t="s">
        <v>2129</v>
      </c>
      <c r="I1032" s="29" t="s">
        <v>2130</v>
      </c>
      <c r="J1032" s="30" t="s">
        <v>959</v>
      </c>
      <c r="K1032" s="31">
        <v>337115</v>
      </c>
    </row>
    <row r="1033" spans="1:11" s="32" customFormat="1" ht="43.2" x14ac:dyDescent="0.25">
      <c r="A1033" s="22" t="s">
        <v>2287</v>
      </c>
      <c r="B1033" s="22" t="s">
        <v>330</v>
      </c>
      <c r="C1033" s="23" t="s">
        <v>2053</v>
      </c>
      <c r="D1033" s="24">
        <v>41656</v>
      </c>
      <c r="E1033" s="25" t="s">
        <v>100</v>
      </c>
      <c r="F1033" s="26">
        <v>1715000791</v>
      </c>
      <c r="G1033" s="27">
        <v>42320</v>
      </c>
      <c r="H1033" s="28" t="s">
        <v>2131</v>
      </c>
      <c r="I1033" s="29" t="s">
        <v>1271</v>
      </c>
      <c r="J1033" s="30" t="s">
        <v>333</v>
      </c>
      <c r="K1033" s="31">
        <v>142546</v>
      </c>
    </row>
    <row r="1034" spans="1:11" s="32" customFormat="1" ht="43.2" x14ac:dyDescent="0.25">
      <c r="A1034" s="22" t="s">
        <v>2287</v>
      </c>
      <c r="B1034" s="22" t="s">
        <v>330</v>
      </c>
      <c r="C1034" s="23" t="s">
        <v>2053</v>
      </c>
      <c r="D1034" s="24">
        <v>41656</v>
      </c>
      <c r="E1034" s="25" t="s">
        <v>100</v>
      </c>
      <c r="F1034" s="26">
        <v>1715000792</v>
      </c>
      <c r="G1034" s="27">
        <v>42321</v>
      </c>
      <c r="H1034" s="28" t="s">
        <v>2132</v>
      </c>
      <c r="I1034" s="29" t="s">
        <v>1271</v>
      </c>
      <c r="J1034" s="30" t="s">
        <v>333</v>
      </c>
      <c r="K1034" s="31">
        <v>119356</v>
      </c>
    </row>
    <row r="1035" spans="1:11" s="32" customFormat="1" ht="43.2" x14ac:dyDescent="0.25">
      <c r="A1035" s="22" t="s">
        <v>2287</v>
      </c>
      <c r="B1035" s="22" t="s">
        <v>330</v>
      </c>
      <c r="C1035" s="23" t="s">
        <v>2053</v>
      </c>
      <c r="D1035" s="24">
        <v>41656</v>
      </c>
      <c r="E1035" s="25" t="s">
        <v>100</v>
      </c>
      <c r="F1035" s="26">
        <v>1715000793</v>
      </c>
      <c r="G1035" s="27">
        <v>42321</v>
      </c>
      <c r="H1035" s="28" t="s">
        <v>2133</v>
      </c>
      <c r="I1035" s="29" t="s">
        <v>1271</v>
      </c>
      <c r="J1035" s="30" t="s">
        <v>333</v>
      </c>
      <c r="K1035" s="31">
        <v>429646</v>
      </c>
    </row>
    <row r="1036" spans="1:11" s="32" customFormat="1" ht="43.2" x14ac:dyDescent="0.25">
      <c r="A1036" s="22" t="s">
        <v>2287</v>
      </c>
      <c r="B1036" s="22" t="s">
        <v>330</v>
      </c>
      <c r="C1036" s="23" t="s">
        <v>2053</v>
      </c>
      <c r="D1036" s="24">
        <v>41656</v>
      </c>
      <c r="E1036" s="25" t="s">
        <v>100</v>
      </c>
      <c r="F1036" s="26">
        <v>1715000794</v>
      </c>
      <c r="G1036" s="27">
        <v>42321</v>
      </c>
      <c r="H1036" s="28" t="s">
        <v>2134</v>
      </c>
      <c r="I1036" s="29" t="s">
        <v>1271</v>
      </c>
      <c r="J1036" s="30" t="s">
        <v>333</v>
      </c>
      <c r="K1036" s="31">
        <v>429646</v>
      </c>
    </row>
    <row r="1037" spans="1:11" s="32" customFormat="1" ht="43.2" x14ac:dyDescent="0.25">
      <c r="A1037" s="22" t="s">
        <v>2287</v>
      </c>
      <c r="B1037" s="22" t="s">
        <v>11</v>
      </c>
      <c r="C1037" s="23" t="s">
        <v>75</v>
      </c>
      <c r="D1037" s="24" t="s">
        <v>75</v>
      </c>
      <c r="E1037" s="25" t="s">
        <v>100</v>
      </c>
      <c r="F1037" s="26">
        <v>1715000795</v>
      </c>
      <c r="G1037" s="27">
        <v>42324</v>
      </c>
      <c r="H1037" s="28" t="s">
        <v>2135</v>
      </c>
      <c r="I1037" s="29" t="s">
        <v>2051</v>
      </c>
      <c r="J1037" s="30" t="s">
        <v>2052</v>
      </c>
      <c r="K1037" s="31">
        <v>194999</v>
      </c>
    </row>
    <row r="1038" spans="1:11" s="32" customFormat="1" ht="43.2" x14ac:dyDescent="0.25">
      <c r="A1038" s="22" t="s">
        <v>2287</v>
      </c>
      <c r="B1038" s="22" t="s">
        <v>330</v>
      </c>
      <c r="C1038" s="23" t="s">
        <v>2053</v>
      </c>
      <c r="D1038" s="24">
        <v>41656</v>
      </c>
      <c r="E1038" s="25" t="s">
        <v>226</v>
      </c>
      <c r="F1038" s="26">
        <v>1715000796</v>
      </c>
      <c r="G1038" s="27">
        <v>42325</v>
      </c>
      <c r="H1038" s="28" t="s">
        <v>2136</v>
      </c>
      <c r="I1038" s="29" t="s">
        <v>1271</v>
      </c>
      <c r="J1038" s="30" t="s">
        <v>333</v>
      </c>
      <c r="K1038" s="31">
        <v>338724</v>
      </c>
    </row>
    <row r="1039" spans="1:11" s="32" customFormat="1" ht="43.2" x14ac:dyDescent="0.25">
      <c r="A1039" s="22" t="s">
        <v>2287</v>
      </c>
      <c r="B1039" s="22" t="s">
        <v>330</v>
      </c>
      <c r="C1039" s="23" t="s">
        <v>2053</v>
      </c>
      <c r="D1039" s="24">
        <v>41656</v>
      </c>
      <c r="E1039" s="25" t="s">
        <v>100</v>
      </c>
      <c r="F1039" s="26">
        <v>1715000797</v>
      </c>
      <c r="G1039" s="27">
        <v>42325</v>
      </c>
      <c r="H1039" s="28" t="s">
        <v>2137</v>
      </c>
      <c r="I1039" s="29" t="s">
        <v>1271</v>
      </c>
      <c r="J1039" s="30" t="s">
        <v>333</v>
      </c>
      <c r="K1039" s="31">
        <v>142724</v>
      </c>
    </row>
    <row r="1040" spans="1:11" s="32" customFormat="1" ht="43.2" x14ac:dyDescent="0.25">
      <c r="A1040" s="22" t="s">
        <v>2287</v>
      </c>
      <c r="B1040" s="22" t="s">
        <v>330</v>
      </c>
      <c r="C1040" s="23" t="s">
        <v>2138</v>
      </c>
      <c r="D1040" s="24">
        <v>41799</v>
      </c>
      <c r="E1040" s="25" t="s">
        <v>100</v>
      </c>
      <c r="F1040" s="26">
        <v>1715000798</v>
      </c>
      <c r="G1040" s="27">
        <v>42325</v>
      </c>
      <c r="H1040" s="28" t="s">
        <v>2139</v>
      </c>
      <c r="I1040" s="29" t="s">
        <v>2140</v>
      </c>
      <c r="J1040" s="30" t="s">
        <v>2141</v>
      </c>
      <c r="K1040" s="31">
        <v>208395</v>
      </c>
    </row>
    <row r="1041" spans="1:11" s="32" customFormat="1" ht="72" x14ac:dyDescent="0.25">
      <c r="A1041" s="22" t="s">
        <v>2287</v>
      </c>
      <c r="B1041" s="22" t="s">
        <v>674</v>
      </c>
      <c r="C1041" s="23" t="s">
        <v>2093</v>
      </c>
      <c r="D1041" s="24">
        <v>40625</v>
      </c>
      <c r="E1041" s="25" t="s">
        <v>76</v>
      </c>
      <c r="F1041" s="26">
        <v>1715000799</v>
      </c>
      <c r="G1041" s="27">
        <v>42325</v>
      </c>
      <c r="H1041" s="28" t="s">
        <v>2142</v>
      </c>
      <c r="I1041" s="29" t="s">
        <v>2143</v>
      </c>
      <c r="J1041" s="30" t="s">
        <v>2144</v>
      </c>
      <c r="K1041" s="31">
        <v>156484</v>
      </c>
    </row>
    <row r="1042" spans="1:11" s="32" customFormat="1" ht="28.8" x14ac:dyDescent="0.25">
      <c r="A1042" s="22" t="s">
        <v>2287</v>
      </c>
      <c r="B1042" s="22" t="s">
        <v>674</v>
      </c>
      <c r="C1042" s="23" t="s">
        <v>2093</v>
      </c>
      <c r="D1042" s="24">
        <v>40625</v>
      </c>
      <c r="E1042" s="25" t="s">
        <v>76</v>
      </c>
      <c r="F1042" s="26">
        <v>1715000240</v>
      </c>
      <c r="G1042" s="27">
        <v>42326</v>
      </c>
      <c r="H1042" s="28" t="s">
        <v>2145</v>
      </c>
      <c r="I1042" s="29" t="s">
        <v>2146</v>
      </c>
      <c r="J1042" s="30" t="s">
        <v>2147</v>
      </c>
      <c r="K1042" s="31">
        <v>39230</v>
      </c>
    </row>
    <row r="1043" spans="1:11" s="32" customFormat="1" ht="28.8" x14ac:dyDescent="0.25">
      <c r="A1043" s="22" t="s">
        <v>2287</v>
      </c>
      <c r="B1043" s="22" t="s">
        <v>2148</v>
      </c>
      <c r="C1043" s="23" t="s">
        <v>2149</v>
      </c>
      <c r="D1043" s="24">
        <v>42319</v>
      </c>
      <c r="E1043" s="25" t="s">
        <v>76</v>
      </c>
      <c r="F1043" s="26">
        <v>1715000241</v>
      </c>
      <c r="G1043" s="27">
        <v>42326</v>
      </c>
      <c r="H1043" s="28" t="s">
        <v>2150</v>
      </c>
      <c r="I1043" s="29" t="s">
        <v>2151</v>
      </c>
      <c r="J1043" s="30" t="s">
        <v>2152</v>
      </c>
      <c r="K1043" s="31">
        <v>297500</v>
      </c>
    </row>
    <row r="1044" spans="1:11" s="32" customFormat="1" ht="57.6" x14ac:dyDescent="0.25">
      <c r="A1044" s="22" t="s">
        <v>2287</v>
      </c>
      <c r="B1044" s="22" t="s">
        <v>330</v>
      </c>
      <c r="C1044" s="23" t="s">
        <v>2053</v>
      </c>
      <c r="D1044" s="24">
        <v>41656</v>
      </c>
      <c r="E1044" s="25" t="s">
        <v>100</v>
      </c>
      <c r="F1044" s="26">
        <v>1715000800</v>
      </c>
      <c r="G1044" s="27">
        <v>42326</v>
      </c>
      <c r="H1044" s="28" t="s">
        <v>2153</v>
      </c>
      <c r="I1044" s="29" t="s">
        <v>1271</v>
      </c>
      <c r="J1044" s="30" t="s">
        <v>333</v>
      </c>
      <c r="K1044" s="31">
        <v>32766</v>
      </c>
    </row>
    <row r="1045" spans="1:11" s="32" customFormat="1" ht="57.6" x14ac:dyDescent="0.25">
      <c r="A1045" s="22" t="s">
        <v>2287</v>
      </c>
      <c r="B1045" s="22" t="s">
        <v>330</v>
      </c>
      <c r="C1045" s="23" t="s">
        <v>2053</v>
      </c>
      <c r="D1045" s="24">
        <v>41656</v>
      </c>
      <c r="E1045" s="25" t="s">
        <v>100</v>
      </c>
      <c r="F1045" s="26">
        <v>1715000801</v>
      </c>
      <c r="G1045" s="27">
        <v>42326</v>
      </c>
      <c r="H1045" s="28" t="s">
        <v>2154</v>
      </c>
      <c r="I1045" s="29" t="s">
        <v>1271</v>
      </c>
      <c r="J1045" s="30" t="s">
        <v>333</v>
      </c>
      <c r="K1045" s="31">
        <v>32766</v>
      </c>
    </row>
    <row r="1046" spans="1:11" s="32" customFormat="1" ht="57.6" x14ac:dyDescent="0.25">
      <c r="A1046" s="22" t="s">
        <v>2287</v>
      </c>
      <c r="B1046" s="22" t="s">
        <v>330</v>
      </c>
      <c r="C1046" s="23" t="s">
        <v>2053</v>
      </c>
      <c r="D1046" s="24">
        <v>41656</v>
      </c>
      <c r="E1046" s="25" t="s">
        <v>100</v>
      </c>
      <c r="F1046" s="26">
        <v>1715000802</v>
      </c>
      <c r="G1046" s="27">
        <v>42326</v>
      </c>
      <c r="H1046" s="28" t="s">
        <v>2155</v>
      </c>
      <c r="I1046" s="29" t="s">
        <v>1271</v>
      </c>
      <c r="J1046" s="30" t="s">
        <v>333</v>
      </c>
      <c r="K1046" s="31">
        <v>210224</v>
      </c>
    </row>
    <row r="1047" spans="1:11" s="32" customFormat="1" ht="28.8" x14ac:dyDescent="0.25">
      <c r="A1047" s="22" t="s">
        <v>2287</v>
      </c>
      <c r="B1047" s="22" t="s">
        <v>11</v>
      </c>
      <c r="C1047" s="23" t="s">
        <v>75</v>
      </c>
      <c r="D1047" s="24" t="s">
        <v>75</v>
      </c>
      <c r="E1047" s="25" t="s">
        <v>226</v>
      </c>
      <c r="F1047" s="26">
        <v>1715000803</v>
      </c>
      <c r="G1047" s="27">
        <v>42326</v>
      </c>
      <c r="H1047" s="28" t="s">
        <v>2156</v>
      </c>
      <c r="I1047" s="29" t="s">
        <v>2157</v>
      </c>
      <c r="J1047" s="30" t="s">
        <v>2158</v>
      </c>
      <c r="K1047" s="31">
        <v>431078</v>
      </c>
    </row>
    <row r="1048" spans="1:11" s="32" customFormat="1" ht="86.4" x14ac:dyDescent="0.25">
      <c r="A1048" s="22" t="s">
        <v>2287</v>
      </c>
      <c r="B1048" s="22" t="s">
        <v>674</v>
      </c>
      <c r="C1048" s="23" t="s">
        <v>2093</v>
      </c>
      <c r="D1048" s="24">
        <v>40625</v>
      </c>
      <c r="E1048" s="25" t="s">
        <v>76</v>
      </c>
      <c r="F1048" s="26">
        <v>1715000804</v>
      </c>
      <c r="G1048" s="27">
        <v>42326</v>
      </c>
      <c r="H1048" s="28" t="s">
        <v>2159</v>
      </c>
      <c r="I1048" s="29" t="s">
        <v>2160</v>
      </c>
      <c r="J1048" s="30" t="s">
        <v>2161</v>
      </c>
      <c r="K1048" s="31">
        <v>490667</v>
      </c>
    </row>
    <row r="1049" spans="1:11" s="32" customFormat="1" ht="57.6" x14ac:dyDescent="0.25">
      <c r="A1049" s="22" t="s">
        <v>2287</v>
      </c>
      <c r="B1049" s="22" t="s">
        <v>11</v>
      </c>
      <c r="C1049" s="23" t="s">
        <v>75</v>
      </c>
      <c r="D1049" s="24" t="s">
        <v>75</v>
      </c>
      <c r="E1049" s="25" t="s">
        <v>226</v>
      </c>
      <c r="F1049" s="26">
        <v>1715000805</v>
      </c>
      <c r="G1049" s="27">
        <v>42327</v>
      </c>
      <c r="H1049" s="28" t="s">
        <v>2162</v>
      </c>
      <c r="I1049" s="29" t="s">
        <v>2163</v>
      </c>
      <c r="J1049" s="30" t="s">
        <v>1622</v>
      </c>
      <c r="K1049" s="31">
        <v>714000</v>
      </c>
    </row>
    <row r="1050" spans="1:11" s="32" customFormat="1" ht="43.2" x14ac:dyDescent="0.25">
      <c r="A1050" s="22" t="s">
        <v>2287</v>
      </c>
      <c r="B1050" s="22" t="s">
        <v>24</v>
      </c>
      <c r="C1050" s="23" t="s">
        <v>2164</v>
      </c>
      <c r="D1050" s="24">
        <v>42324</v>
      </c>
      <c r="E1050" s="25" t="s">
        <v>100</v>
      </c>
      <c r="F1050" s="26">
        <v>1715000806</v>
      </c>
      <c r="G1050" s="27">
        <v>42327</v>
      </c>
      <c r="H1050" s="28" t="s">
        <v>2165</v>
      </c>
      <c r="I1050" s="29" t="s">
        <v>2166</v>
      </c>
      <c r="J1050" s="30" t="s">
        <v>2167</v>
      </c>
      <c r="K1050" s="31">
        <v>946050</v>
      </c>
    </row>
    <row r="1051" spans="1:11" s="32" customFormat="1" ht="28.8" x14ac:dyDescent="0.25">
      <c r="A1051" s="22" t="s">
        <v>2287</v>
      </c>
      <c r="B1051" s="22" t="s">
        <v>11</v>
      </c>
      <c r="C1051" s="23" t="s">
        <v>75</v>
      </c>
      <c r="D1051" s="24" t="s">
        <v>75</v>
      </c>
      <c r="E1051" s="25" t="s">
        <v>76</v>
      </c>
      <c r="F1051" s="26">
        <v>1715000242</v>
      </c>
      <c r="G1051" s="27">
        <v>42327</v>
      </c>
      <c r="H1051" s="28" t="s">
        <v>2292</v>
      </c>
      <c r="I1051" s="29" t="s">
        <v>2168</v>
      </c>
      <c r="J1051" s="30" t="s">
        <v>2169</v>
      </c>
      <c r="K1051" s="31">
        <v>287920</v>
      </c>
    </row>
    <row r="1052" spans="1:11" s="32" customFormat="1" ht="28.8" x14ac:dyDescent="0.25">
      <c r="A1052" s="22" t="s">
        <v>2287</v>
      </c>
      <c r="B1052" s="22" t="s">
        <v>24</v>
      </c>
      <c r="C1052" s="23" t="s">
        <v>2170</v>
      </c>
      <c r="D1052" s="24">
        <v>42327</v>
      </c>
      <c r="E1052" s="25" t="s">
        <v>100</v>
      </c>
      <c r="F1052" s="26">
        <v>1715000808</v>
      </c>
      <c r="G1052" s="27">
        <v>42327</v>
      </c>
      <c r="H1052" s="28" t="s">
        <v>2171</v>
      </c>
      <c r="I1052" s="29" t="s">
        <v>2172</v>
      </c>
      <c r="J1052" s="30" t="s">
        <v>2173</v>
      </c>
      <c r="K1052" s="31">
        <v>391082</v>
      </c>
    </row>
    <row r="1053" spans="1:11" s="32" customFormat="1" ht="100.8" x14ac:dyDescent="0.25">
      <c r="A1053" s="22" t="s">
        <v>2287</v>
      </c>
      <c r="B1053" s="22" t="s">
        <v>24</v>
      </c>
      <c r="C1053" s="23" t="s">
        <v>2174</v>
      </c>
      <c r="D1053" s="24">
        <v>42327</v>
      </c>
      <c r="E1053" s="25" t="s">
        <v>100</v>
      </c>
      <c r="F1053" s="26">
        <v>1715000809</v>
      </c>
      <c r="G1053" s="27">
        <v>42328</v>
      </c>
      <c r="H1053" s="28" t="s">
        <v>2175</v>
      </c>
      <c r="I1053" s="29" t="s">
        <v>2176</v>
      </c>
      <c r="J1053" s="30" t="s">
        <v>2177</v>
      </c>
      <c r="K1053" s="31">
        <v>8823196</v>
      </c>
    </row>
    <row r="1054" spans="1:11" s="32" customFormat="1" ht="57.6" x14ac:dyDescent="0.25">
      <c r="A1054" s="22" t="s">
        <v>2287</v>
      </c>
      <c r="B1054" s="22" t="s">
        <v>330</v>
      </c>
      <c r="C1054" s="23" t="s">
        <v>2087</v>
      </c>
      <c r="D1054" s="24">
        <v>41656</v>
      </c>
      <c r="E1054" s="25" t="s">
        <v>100</v>
      </c>
      <c r="F1054" s="26">
        <v>1715000810</v>
      </c>
      <c r="G1054" s="27">
        <v>42328</v>
      </c>
      <c r="H1054" s="28" t="s">
        <v>2178</v>
      </c>
      <c r="I1054" s="29" t="s">
        <v>1271</v>
      </c>
      <c r="J1054" s="30" t="s">
        <v>333</v>
      </c>
      <c r="K1054" s="31">
        <v>196724</v>
      </c>
    </row>
    <row r="1055" spans="1:11" s="32" customFormat="1" ht="43.2" x14ac:dyDescent="0.25">
      <c r="A1055" s="22" t="s">
        <v>2287</v>
      </c>
      <c r="B1055" s="22" t="s">
        <v>24</v>
      </c>
      <c r="C1055" s="23" t="s">
        <v>2179</v>
      </c>
      <c r="D1055" s="24">
        <v>42327</v>
      </c>
      <c r="E1055" s="25" t="s">
        <v>100</v>
      </c>
      <c r="F1055" s="26">
        <v>1715000811</v>
      </c>
      <c r="G1055" s="27">
        <v>42328</v>
      </c>
      <c r="H1055" s="28" t="s">
        <v>2180</v>
      </c>
      <c r="I1055" s="29" t="s">
        <v>2181</v>
      </c>
      <c r="J1055" s="30" t="s">
        <v>2182</v>
      </c>
      <c r="K1055" s="31">
        <v>357000</v>
      </c>
    </row>
    <row r="1056" spans="1:11" s="32" customFormat="1" ht="28.8" x14ac:dyDescent="0.25">
      <c r="A1056" s="22" t="s">
        <v>2287</v>
      </c>
      <c r="B1056" s="22" t="s">
        <v>11</v>
      </c>
      <c r="C1056" s="23" t="s">
        <v>75</v>
      </c>
      <c r="D1056" s="24" t="s">
        <v>75</v>
      </c>
      <c r="E1056" s="25" t="s">
        <v>226</v>
      </c>
      <c r="F1056" s="26">
        <v>1715000812</v>
      </c>
      <c r="G1056" s="27">
        <v>42331</v>
      </c>
      <c r="H1056" s="28" t="s">
        <v>2183</v>
      </c>
      <c r="I1056" s="29" t="s">
        <v>2172</v>
      </c>
      <c r="J1056" s="30" t="s">
        <v>2173</v>
      </c>
      <c r="K1056" s="31">
        <v>23800</v>
      </c>
    </row>
    <row r="1057" spans="1:11" s="32" customFormat="1" ht="28.8" x14ac:dyDescent="0.25">
      <c r="A1057" s="22" t="s">
        <v>2287</v>
      </c>
      <c r="B1057" s="22" t="s">
        <v>674</v>
      </c>
      <c r="C1057" s="23" t="s">
        <v>2184</v>
      </c>
      <c r="D1057" s="24">
        <v>42326</v>
      </c>
      <c r="E1057" s="25" t="s">
        <v>100</v>
      </c>
      <c r="F1057" s="26">
        <v>1715000814</v>
      </c>
      <c r="G1057" s="27">
        <v>42331</v>
      </c>
      <c r="H1057" s="28" t="s">
        <v>2185</v>
      </c>
      <c r="I1057" s="29" t="s">
        <v>2186</v>
      </c>
      <c r="J1057" s="30" t="s">
        <v>2187</v>
      </c>
      <c r="K1057" s="31">
        <v>5096175</v>
      </c>
    </row>
    <row r="1058" spans="1:11" s="32" customFormat="1" ht="43.2" x14ac:dyDescent="0.25">
      <c r="A1058" s="22" t="s">
        <v>2287</v>
      </c>
      <c r="B1058" s="22" t="s">
        <v>24</v>
      </c>
      <c r="C1058" s="23" t="s">
        <v>2188</v>
      </c>
      <c r="D1058" s="24">
        <v>42326</v>
      </c>
      <c r="E1058" s="25" t="s">
        <v>100</v>
      </c>
      <c r="F1058" s="26">
        <v>1715000813</v>
      </c>
      <c r="G1058" s="27">
        <v>42331</v>
      </c>
      <c r="H1058" s="28" t="s">
        <v>2189</v>
      </c>
      <c r="I1058" s="29" t="s">
        <v>1457</v>
      </c>
      <c r="J1058" s="30" t="s">
        <v>191</v>
      </c>
      <c r="K1058" s="31">
        <v>15373568</v>
      </c>
    </row>
    <row r="1059" spans="1:11" s="32" customFormat="1" ht="43.2" x14ac:dyDescent="0.25">
      <c r="A1059" s="22" t="s">
        <v>2287</v>
      </c>
      <c r="B1059" s="22" t="s">
        <v>330</v>
      </c>
      <c r="C1059" s="23" t="s">
        <v>2053</v>
      </c>
      <c r="D1059" s="24">
        <v>41656</v>
      </c>
      <c r="E1059" s="25" t="s">
        <v>100</v>
      </c>
      <c r="F1059" s="26">
        <v>1715000815</v>
      </c>
      <c r="G1059" s="27">
        <v>42332</v>
      </c>
      <c r="H1059" s="28" t="s">
        <v>2190</v>
      </c>
      <c r="I1059" s="29" t="s">
        <v>1271</v>
      </c>
      <c r="J1059" s="30" t="s">
        <v>333</v>
      </c>
      <c r="K1059" s="31">
        <v>188120</v>
      </c>
    </row>
    <row r="1060" spans="1:11" s="32" customFormat="1" ht="43.2" x14ac:dyDescent="0.25">
      <c r="A1060" s="22" t="s">
        <v>2287</v>
      </c>
      <c r="B1060" s="22" t="s">
        <v>330</v>
      </c>
      <c r="C1060" s="23" t="s">
        <v>2053</v>
      </c>
      <c r="D1060" s="24">
        <v>41656</v>
      </c>
      <c r="E1060" s="25" t="s">
        <v>100</v>
      </c>
      <c r="F1060" s="26">
        <v>1715000816</v>
      </c>
      <c r="G1060" s="27">
        <v>42332</v>
      </c>
      <c r="H1060" s="28" t="s">
        <v>2191</v>
      </c>
      <c r="I1060" s="29" t="s">
        <v>1271</v>
      </c>
      <c r="J1060" s="30" t="s">
        <v>333</v>
      </c>
      <c r="K1060" s="31">
        <v>194120</v>
      </c>
    </row>
    <row r="1061" spans="1:11" s="32" customFormat="1" ht="43.2" x14ac:dyDescent="0.25">
      <c r="A1061" s="22" t="s">
        <v>2287</v>
      </c>
      <c r="B1061" s="22" t="s">
        <v>330</v>
      </c>
      <c r="C1061" s="23" t="s">
        <v>2053</v>
      </c>
      <c r="D1061" s="24">
        <v>41656</v>
      </c>
      <c r="E1061" s="25" t="s">
        <v>100</v>
      </c>
      <c r="F1061" s="26">
        <v>1715000817</v>
      </c>
      <c r="G1061" s="27">
        <v>42332</v>
      </c>
      <c r="H1061" s="28" t="s">
        <v>2192</v>
      </c>
      <c r="I1061" s="29" t="s">
        <v>1271</v>
      </c>
      <c r="J1061" s="30" t="s">
        <v>333</v>
      </c>
      <c r="K1061" s="31">
        <v>210421</v>
      </c>
    </row>
    <row r="1062" spans="1:11" s="32" customFormat="1" ht="57.6" x14ac:dyDescent="0.25">
      <c r="A1062" s="22" t="s">
        <v>2287</v>
      </c>
      <c r="B1062" s="22" t="s">
        <v>330</v>
      </c>
      <c r="C1062" s="23" t="s">
        <v>2053</v>
      </c>
      <c r="D1062" s="24">
        <v>41656</v>
      </c>
      <c r="E1062" s="25" t="s">
        <v>100</v>
      </c>
      <c r="F1062" s="26">
        <v>1715000818</v>
      </c>
      <c r="G1062" s="27">
        <v>42332</v>
      </c>
      <c r="H1062" s="28" t="s">
        <v>2193</v>
      </c>
      <c r="I1062" s="29" t="s">
        <v>1271</v>
      </c>
      <c r="J1062" s="30" t="s">
        <v>333</v>
      </c>
      <c r="K1062" s="31">
        <v>188120</v>
      </c>
    </row>
    <row r="1063" spans="1:11" s="32" customFormat="1" ht="57.6" x14ac:dyDescent="0.25">
      <c r="A1063" s="22" t="s">
        <v>2287</v>
      </c>
      <c r="B1063" s="22" t="s">
        <v>330</v>
      </c>
      <c r="C1063" s="23" t="s">
        <v>2053</v>
      </c>
      <c r="D1063" s="24">
        <v>41656</v>
      </c>
      <c r="E1063" s="25" t="s">
        <v>100</v>
      </c>
      <c r="F1063" s="26">
        <v>1715000819</v>
      </c>
      <c r="G1063" s="27">
        <v>42332</v>
      </c>
      <c r="H1063" s="28" t="s">
        <v>2194</v>
      </c>
      <c r="I1063" s="29" t="s">
        <v>1271</v>
      </c>
      <c r="J1063" s="30" t="s">
        <v>333</v>
      </c>
      <c r="K1063" s="31">
        <v>194120</v>
      </c>
    </row>
    <row r="1064" spans="1:11" s="32" customFormat="1" ht="43.2" x14ac:dyDescent="0.25">
      <c r="A1064" s="22" t="s">
        <v>2287</v>
      </c>
      <c r="B1064" s="22" t="s">
        <v>330</v>
      </c>
      <c r="C1064" s="23" t="s">
        <v>2053</v>
      </c>
      <c r="D1064" s="24">
        <v>41656</v>
      </c>
      <c r="E1064" s="25" t="s">
        <v>100</v>
      </c>
      <c r="F1064" s="26">
        <v>1715000820</v>
      </c>
      <c r="G1064" s="27">
        <v>42332</v>
      </c>
      <c r="H1064" s="28" t="s">
        <v>2195</v>
      </c>
      <c r="I1064" s="29" t="s">
        <v>1271</v>
      </c>
      <c r="J1064" s="30" t="s">
        <v>333</v>
      </c>
      <c r="K1064" s="31">
        <v>231921</v>
      </c>
    </row>
    <row r="1065" spans="1:11" s="32" customFormat="1" ht="43.2" x14ac:dyDescent="0.25">
      <c r="A1065" s="22" t="s">
        <v>2287</v>
      </c>
      <c r="B1065" s="22" t="s">
        <v>24</v>
      </c>
      <c r="C1065" s="23" t="s">
        <v>2196</v>
      </c>
      <c r="D1065" s="24">
        <v>42325</v>
      </c>
      <c r="E1065" s="25" t="s">
        <v>100</v>
      </c>
      <c r="F1065" s="26">
        <v>1715000821</v>
      </c>
      <c r="G1065" s="27">
        <v>42332</v>
      </c>
      <c r="H1065" s="28" t="s">
        <v>2197</v>
      </c>
      <c r="I1065" s="29" t="s">
        <v>2198</v>
      </c>
      <c r="J1065" s="30" t="s">
        <v>2199</v>
      </c>
      <c r="K1065" s="31">
        <v>2000000</v>
      </c>
    </row>
    <row r="1066" spans="1:11" s="32" customFormat="1" ht="28.8" x14ac:dyDescent="0.25">
      <c r="A1066" s="22" t="s">
        <v>2287</v>
      </c>
      <c r="B1066" s="22" t="s">
        <v>11</v>
      </c>
      <c r="C1066" s="23" t="s">
        <v>75</v>
      </c>
      <c r="D1066" s="24" t="s">
        <v>75</v>
      </c>
      <c r="E1066" s="25" t="s">
        <v>100</v>
      </c>
      <c r="F1066" s="26">
        <v>1715000822</v>
      </c>
      <c r="G1066" s="27">
        <v>42333</v>
      </c>
      <c r="H1066" s="28" t="s">
        <v>2200</v>
      </c>
      <c r="I1066" s="29" t="s">
        <v>2201</v>
      </c>
      <c r="J1066" s="30" t="s">
        <v>2202</v>
      </c>
      <c r="K1066" s="31">
        <v>1992560</v>
      </c>
    </row>
    <row r="1067" spans="1:11" s="32" customFormat="1" ht="43.2" x14ac:dyDescent="0.25">
      <c r="A1067" s="22" t="s">
        <v>2287</v>
      </c>
      <c r="B1067" s="22" t="s">
        <v>330</v>
      </c>
      <c r="C1067" s="23" t="s">
        <v>2053</v>
      </c>
      <c r="D1067" s="24">
        <v>41656</v>
      </c>
      <c r="E1067" s="25" t="s">
        <v>100</v>
      </c>
      <c r="F1067" s="26">
        <v>1715000823</v>
      </c>
      <c r="G1067" s="27">
        <v>42334</v>
      </c>
      <c r="H1067" s="28" t="s">
        <v>2203</v>
      </c>
      <c r="I1067" s="29" t="s">
        <v>1271</v>
      </c>
      <c r="J1067" s="30" t="s">
        <v>333</v>
      </c>
      <c r="K1067" s="31">
        <v>170817</v>
      </c>
    </row>
    <row r="1068" spans="1:11" s="32" customFormat="1" ht="43.2" x14ac:dyDescent="0.25">
      <c r="A1068" s="22" t="s">
        <v>2287</v>
      </c>
      <c r="B1068" s="22" t="s">
        <v>330</v>
      </c>
      <c r="C1068" s="23" t="s">
        <v>2053</v>
      </c>
      <c r="D1068" s="24">
        <v>41656</v>
      </c>
      <c r="E1068" s="25" t="s">
        <v>100</v>
      </c>
      <c r="F1068" s="26">
        <v>1715000824</v>
      </c>
      <c r="G1068" s="27">
        <v>42334</v>
      </c>
      <c r="H1068" s="28" t="s">
        <v>2204</v>
      </c>
      <c r="I1068" s="29" t="s">
        <v>1271</v>
      </c>
      <c r="J1068" s="30" t="s">
        <v>333</v>
      </c>
      <c r="K1068" s="31">
        <v>194317</v>
      </c>
    </row>
    <row r="1069" spans="1:11" s="32" customFormat="1" ht="43.2" x14ac:dyDescent="0.25">
      <c r="A1069" s="22" t="s">
        <v>2287</v>
      </c>
      <c r="B1069" s="22" t="s">
        <v>11</v>
      </c>
      <c r="C1069" s="23" t="s">
        <v>75</v>
      </c>
      <c r="D1069" s="24" t="s">
        <v>75</v>
      </c>
      <c r="E1069" s="25" t="s">
        <v>226</v>
      </c>
      <c r="F1069" s="26">
        <v>1715000825</v>
      </c>
      <c r="G1069" s="27">
        <v>42334</v>
      </c>
      <c r="H1069" s="28" t="s">
        <v>2205</v>
      </c>
      <c r="I1069" s="29" t="s">
        <v>2051</v>
      </c>
      <c r="J1069" s="30" t="s">
        <v>2052</v>
      </c>
      <c r="K1069" s="31">
        <v>133500</v>
      </c>
    </row>
    <row r="1070" spans="1:11" s="32" customFormat="1" ht="43.2" x14ac:dyDescent="0.25">
      <c r="A1070" s="22" t="s">
        <v>2287</v>
      </c>
      <c r="B1070" s="22" t="s">
        <v>39</v>
      </c>
      <c r="C1070" s="23" t="s">
        <v>2206</v>
      </c>
      <c r="D1070" s="24">
        <v>42332</v>
      </c>
      <c r="E1070" s="25" t="s">
        <v>100</v>
      </c>
      <c r="F1070" s="26">
        <v>1715000826</v>
      </c>
      <c r="G1070" s="27">
        <v>42334</v>
      </c>
      <c r="H1070" s="28" t="s">
        <v>2207</v>
      </c>
      <c r="I1070" s="29" t="s">
        <v>2208</v>
      </c>
      <c r="J1070" s="30" t="s">
        <v>2209</v>
      </c>
      <c r="K1070" s="31">
        <v>8329448</v>
      </c>
    </row>
    <row r="1071" spans="1:11" s="32" customFormat="1" ht="43.2" x14ac:dyDescent="0.25">
      <c r="A1071" s="22" t="s">
        <v>2287</v>
      </c>
      <c r="B1071" s="22" t="s">
        <v>11</v>
      </c>
      <c r="C1071" s="23" t="s">
        <v>75</v>
      </c>
      <c r="D1071" s="24" t="s">
        <v>75</v>
      </c>
      <c r="E1071" s="25" t="s">
        <v>100</v>
      </c>
      <c r="F1071" s="26">
        <v>1715000827</v>
      </c>
      <c r="G1071" s="27">
        <v>42334</v>
      </c>
      <c r="H1071" s="28" t="s">
        <v>2210</v>
      </c>
      <c r="I1071" s="29" t="s">
        <v>993</v>
      </c>
      <c r="J1071" s="30" t="s">
        <v>994</v>
      </c>
      <c r="K1071" s="31">
        <v>1151325</v>
      </c>
    </row>
    <row r="1072" spans="1:11" s="32" customFormat="1" ht="28.8" x14ac:dyDescent="0.25">
      <c r="A1072" s="22" t="s">
        <v>2287</v>
      </c>
      <c r="B1072" s="22" t="s">
        <v>11</v>
      </c>
      <c r="C1072" s="23" t="s">
        <v>75</v>
      </c>
      <c r="D1072" s="24" t="s">
        <v>75</v>
      </c>
      <c r="E1072" s="25" t="s">
        <v>100</v>
      </c>
      <c r="F1072" s="26">
        <v>1715000830</v>
      </c>
      <c r="G1072" s="27">
        <v>42334</v>
      </c>
      <c r="H1072" s="28" t="s">
        <v>2211</v>
      </c>
      <c r="I1072" s="29" t="s">
        <v>2212</v>
      </c>
      <c r="J1072" s="30" t="s">
        <v>2213</v>
      </c>
      <c r="K1072" s="31">
        <v>142800</v>
      </c>
    </row>
    <row r="1073" spans="1:11" s="32" customFormat="1" ht="54" x14ac:dyDescent="0.25">
      <c r="A1073" s="22" t="s">
        <v>2287</v>
      </c>
      <c r="B1073" s="22" t="s">
        <v>330</v>
      </c>
      <c r="C1073" s="23" t="s">
        <v>2214</v>
      </c>
      <c r="D1073" s="24">
        <v>42332</v>
      </c>
      <c r="E1073" s="25" t="s">
        <v>100</v>
      </c>
      <c r="F1073" s="26">
        <v>1715000828</v>
      </c>
      <c r="G1073" s="27">
        <v>42334</v>
      </c>
      <c r="H1073" s="28" t="s">
        <v>2215</v>
      </c>
      <c r="I1073" s="29" t="s">
        <v>2216</v>
      </c>
      <c r="J1073" s="30" t="s">
        <v>2217</v>
      </c>
      <c r="K1073" s="31">
        <v>79966218</v>
      </c>
    </row>
    <row r="1074" spans="1:11" s="32" customFormat="1" ht="54" x14ac:dyDescent="0.25">
      <c r="A1074" s="22" t="s">
        <v>2287</v>
      </c>
      <c r="B1074" s="22" t="s">
        <v>330</v>
      </c>
      <c r="C1074" s="23" t="s">
        <v>2214</v>
      </c>
      <c r="D1074" s="24">
        <v>42332</v>
      </c>
      <c r="E1074" s="25" t="s">
        <v>100</v>
      </c>
      <c r="F1074" s="26">
        <v>1715000829</v>
      </c>
      <c r="G1074" s="27">
        <v>42334</v>
      </c>
      <c r="H1074" s="28" t="s">
        <v>2218</v>
      </c>
      <c r="I1074" s="29" t="s">
        <v>2219</v>
      </c>
      <c r="J1074" s="30" t="s">
        <v>2220</v>
      </c>
      <c r="K1074" s="31">
        <v>15600157</v>
      </c>
    </row>
    <row r="1075" spans="1:11" s="32" customFormat="1" ht="28.8" x14ac:dyDescent="0.25">
      <c r="A1075" s="22" t="s">
        <v>2287</v>
      </c>
      <c r="B1075" s="22" t="s">
        <v>11</v>
      </c>
      <c r="C1075" s="23" t="s">
        <v>75</v>
      </c>
      <c r="D1075" s="24" t="s">
        <v>75</v>
      </c>
      <c r="E1075" s="25" t="s">
        <v>100</v>
      </c>
      <c r="F1075" s="26">
        <v>1715000832</v>
      </c>
      <c r="G1075" s="27">
        <v>42335</v>
      </c>
      <c r="H1075" s="28" t="s">
        <v>2221</v>
      </c>
      <c r="I1075" s="29" t="s">
        <v>2222</v>
      </c>
      <c r="J1075" s="30" t="s">
        <v>2223</v>
      </c>
      <c r="K1075" s="31">
        <v>584826</v>
      </c>
    </row>
    <row r="1076" spans="1:11" s="32" customFormat="1" ht="28.8" x14ac:dyDescent="0.25">
      <c r="A1076" s="22" t="s">
        <v>2287</v>
      </c>
      <c r="B1076" s="22" t="s">
        <v>674</v>
      </c>
      <c r="C1076" s="23" t="s">
        <v>376</v>
      </c>
      <c r="D1076" s="24">
        <v>40625</v>
      </c>
      <c r="E1076" s="25" t="s">
        <v>76</v>
      </c>
      <c r="F1076" s="26">
        <v>1715000244</v>
      </c>
      <c r="G1076" s="27">
        <v>42338</v>
      </c>
      <c r="H1076" s="28" t="s">
        <v>2224</v>
      </c>
      <c r="I1076" s="29" t="s">
        <v>1208</v>
      </c>
      <c r="J1076" s="30" t="s">
        <v>79</v>
      </c>
      <c r="K1076" s="31">
        <v>2222368</v>
      </c>
    </row>
    <row r="1077" spans="1:11" s="32" customFormat="1" ht="67.2" x14ac:dyDescent="0.25">
      <c r="A1077" s="22" t="s">
        <v>2287</v>
      </c>
      <c r="B1077" s="22" t="s">
        <v>24</v>
      </c>
      <c r="C1077" s="23" t="s">
        <v>2225</v>
      </c>
      <c r="D1077" s="24">
        <v>42335</v>
      </c>
      <c r="E1077" s="25" t="s">
        <v>100</v>
      </c>
      <c r="F1077" s="26">
        <v>1715000833</v>
      </c>
      <c r="G1077" s="27">
        <v>42338</v>
      </c>
      <c r="H1077" s="28" t="s">
        <v>2226</v>
      </c>
      <c r="I1077" s="29" t="s">
        <v>2216</v>
      </c>
      <c r="J1077" s="30" t="s">
        <v>2217</v>
      </c>
      <c r="K1077" s="31">
        <v>9519537</v>
      </c>
    </row>
    <row r="1078" spans="1:11" s="32" customFormat="1" ht="43.2" x14ac:dyDescent="0.25">
      <c r="A1078" s="22" t="s">
        <v>2287</v>
      </c>
      <c r="B1078" s="22" t="s">
        <v>24</v>
      </c>
      <c r="C1078" s="23" t="s">
        <v>2227</v>
      </c>
      <c r="D1078" s="24">
        <v>42338</v>
      </c>
      <c r="E1078" s="25" t="s">
        <v>100</v>
      </c>
      <c r="F1078" s="26">
        <v>1715000834</v>
      </c>
      <c r="G1078" s="27">
        <v>42338</v>
      </c>
      <c r="H1078" s="28" t="s">
        <v>2228</v>
      </c>
      <c r="I1078" s="29" t="s">
        <v>2229</v>
      </c>
      <c r="J1078" s="30" t="s">
        <v>2230</v>
      </c>
      <c r="K1078" s="31">
        <v>172550</v>
      </c>
    </row>
    <row r="1079" spans="1:11" s="32" customFormat="1" ht="43.2" x14ac:dyDescent="0.25">
      <c r="A1079" s="22" t="s">
        <v>2287</v>
      </c>
      <c r="B1079" s="22" t="s">
        <v>11</v>
      </c>
      <c r="C1079" s="23" t="s">
        <v>75</v>
      </c>
      <c r="D1079" s="24" t="s">
        <v>75</v>
      </c>
      <c r="E1079" s="25" t="s">
        <v>226</v>
      </c>
      <c r="F1079" s="26">
        <v>1715000835</v>
      </c>
      <c r="G1079" s="27">
        <v>42338</v>
      </c>
      <c r="H1079" s="28" t="s">
        <v>2231</v>
      </c>
      <c r="I1079" s="29" t="s">
        <v>2232</v>
      </c>
      <c r="J1079" s="30" t="s">
        <v>2233</v>
      </c>
      <c r="K1079" s="31">
        <v>701624</v>
      </c>
    </row>
    <row r="1080" spans="1:11" s="32" customFormat="1" ht="28.8" x14ac:dyDescent="0.25">
      <c r="A1080" s="22" t="s">
        <v>2287</v>
      </c>
      <c r="B1080" s="22" t="s">
        <v>11</v>
      </c>
      <c r="C1080" s="23" t="s">
        <v>75</v>
      </c>
      <c r="D1080" s="24" t="s">
        <v>75</v>
      </c>
      <c r="E1080" s="25" t="s">
        <v>76</v>
      </c>
      <c r="F1080" s="26">
        <v>1715000246</v>
      </c>
      <c r="G1080" s="27">
        <v>42338</v>
      </c>
      <c r="H1080" s="28" t="s">
        <v>2234</v>
      </c>
      <c r="I1080" s="29" t="s">
        <v>2235</v>
      </c>
      <c r="J1080" s="30" t="s">
        <v>2236</v>
      </c>
      <c r="K1080" s="31">
        <v>386760</v>
      </c>
    </row>
    <row r="1081" spans="1:11" s="32" customFormat="1" ht="28.8" x14ac:dyDescent="0.25">
      <c r="A1081" s="22" t="s">
        <v>2287</v>
      </c>
      <c r="B1081" s="22" t="s">
        <v>11</v>
      </c>
      <c r="C1081" s="23" t="s">
        <v>75</v>
      </c>
      <c r="D1081" s="24" t="s">
        <v>75</v>
      </c>
      <c r="E1081" s="25" t="s">
        <v>76</v>
      </c>
      <c r="F1081" s="26">
        <v>1715000247</v>
      </c>
      <c r="G1081" s="27">
        <v>42338</v>
      </c>
      <c r="H1081" s="28" t="s">
        <v>2237</v>
      </c>
      <c r="I1081" s="29" t="s">
        <v>2238</v>
      </c>
      <c r="J1081" s="30" t="s">
        <v>1936</v>
      </c>
      <c r="K1081" s="31">
        <v>143990</v>
      </c>
    </row>
    <row r="1082" spans="1:11" s="32" customFormat="1" ht="43.2" x14ac:dyDescent="0.25">
      <c r="A1082" s="22" t="s">
        <v>2287</v>
      </c>
      <c r="B1082" s="22" t="s">
        <v>11</v>
      </c>
      <c r="C1082" s="23" t="s">
        <v>75</v>
      </c>
      <c r="D1082" s="24" t="s">
        <v>75</v>
      </c>
      <c r="E1082" s="25" t="s">
        <v>226</v>
      </c>
      <c r="F1082" s="26">
        <v>1715000836</v>
      </c>
      <c r="G1082" s="27">
        <v>42339</v>
      </c>
      <c r="H1082" s="28" t="s">
        <v>2239</v>
      </c>
      <c r="I1082" s="29" t="s">
        <v>2157</v>
      </c>
      <c r="J1082" s="30" t="s">
        <v>2158</v>
      </c>
      <c r="K1082" s="31">
        <v>287385</v>
      </c>
    </row>
    <row r="1083" spans="1:11" s="32" customFormat="1" ht="57.6" x14ac:dyDescent="0.25">
      <c r="A1083" s="22" t="s">
        <v>2287</v>
      </c>
      <c r="B1083" s="22" t="s">
        <v>31</v>
      </c>
      <c r="C1083" s="23" t="s">
        <v>359</v>
      </c>
      <c r="D1083" s="24" t="s">
        <v>359</v>
      </c>
      <c r="E1083" s="25" t="s">
        <v>2240</v>
      </c>
      <c r="F1083" s="26" t="s">
        <v>2241</v>
      </c>
      <c r="G1083" s="27">
        <v>42360</v>
      </c>
      <c r="H1083" s="28" t="s">
        <v>2242</v>
      </c>
      <c r="I1083" s="29" t="s">
        <v>2243</v>
      </c>
      <c r="J1083" s="30" t="s">
        <v>1704</v>
      </c>
      <c r="K1083" s="31">
        <v>8862564</v>
      </c>
    </row>
    <row r="1084" spans="1:11" s="32" customFormat="1" ht="57.6" x14ac:dyDescent="0.25">
      <c r="A1084" s="22" t="s">
        <v>2287</v>
      </c>
      <c r="B1084" s="22" t="s">
        <v>31</v>
      </c>
      <c r="C1084" s="23" t="s">
        <v>359</v>
      </c>
      <c r="D1084" s="24" t="s">
        <v>359</v>
      </c>
      <c r="E1084" s="25" t="s">
        <v>2240</v>
      </c>
      <c r="F1084" s="26" t="s">
        <v>2244</v>
      </c>
      <c r="G1084" s="27">
        <v>42325</v>
      </c>
      <c r="H1084" s="28" t="s">
        <v>2245</v>
      </c>
      <c r="I1084" s="29" t="s">
        <v>2243</v>
      </c>
      <c r="J1084" s="30" t="s">
        <v>1704</v>
      </c>
      <c r="K1084" s="31">
        <v>429348</v>
      </c>
    </row>
    <row r="1085" spans="1:11" s="32" customFormat="1" ht="72" x14ac:dyDescent="0.25">
      <c r="A1085" s="22" t="s">
        <v>2287</v>
      </c>
      <c r="B1085" s="22" t="s">
        <v>31</v>
      </c>
      <c r="C1085" s="23" t="s">
        <v>359</v>
      </c>
      <c r="D1085" s="24" t="s">
        <v>359</v>
      </c>
      <c r="E1085" s="25" t="s">
        <v>2240</v>
      </c>
      <c r="F1085" s="26" t="s">
        <v>2246</v>
      </c>
      <c r="G1085" s="27">
        <v>42341</v>
      </c>
      <c r="H1085" s="28" t="s">
        <v>2247</v>
      </c>
      <c r="I1085" s="29" t="s">
        <v>2248</v>
      </c>
      <c r="J1085" s="30" t="s">
        <v>1707</v>
      </c>
      <c r="K1085" s="31">
        <v>438114</v>
      </c>
    </row>
    <row r="1086" spans="1:11" s="32" customFormat="1" ht="57.6" x14ac:dyDescent="0.25">
      <c r="A1086" s="22" t="s">
        <v>2287</v>
      </c>
      <c r="B1086" s="22" t="s">
        <v>31</v>
      </c>
      <c r="C1086" s="23" t="s">
        <v>359</v>
      </c>
      <c r="D1086" s="24" t="s">
        <v>359</v>
      </c>
      <c r="E1086" s="25" t="s">
        <v>2249</v>
      </c>
      <c r="F1086" s="26" t="s">
        <v>2250</v>
      </c>
      <c r="G1086" s="27">
        <v>42339</v>
      </c>
      <c r="H1086" s="28" t="s">
        <v>2251</v>
      </c>
      <c r="I1086" s="29" t="s">
        <v>1154</v>
      </c>
      <c r="J1086" s="30" t="s">
        <v>179</v>
      </c>
      <c r="K1086" s="31">
        <v>44449</v>
      </c>
    </row>
    <row r="1087" spans="1:11" s="32" customFormat="1" ht="72" x14ac:dyDescent="0.25">
      <c r="A1087" s="22" t="s">
        <v>2287</v>
      </c>
      <c r="B1087" s="22" t="s">
        <v>24</v>
      </c>
      <c r="C1087" s="23" t="s">
        <v>2252</v>
      </c>
      <c r="D1087" s="24">
        <v>42313</v>
      </c>
      <c r="E1087" s="25" t="s">
        <v>434</v>
      </c>
      <c r="F1087" s="26" t="s">
        <v>2253</v>
      </c>
      <c r="G1087" s="27" t="s">
        <v>2253</v>
      </c>
      <c r="H1087" s="28" t="s">
        <v>2254</v>
      </c>
      <c r="I1087" s="29" t="s">
        <v>2255</v>
      </c>
      <c r="J1087" s="30" t="s">
        <v>2256</v>
      </c>
      <c r="K1087" s="31">
        <v>39930000</v>
      </c>
    </row>
    <row r="1088" spans="1:11" s="32" customFormat="1" ht="57.6" x14ac:dyDescent="0.25">
      <c r="A1088" s="22" t="s">
        <v>2287</v>
      </c>
      <c r="B1088" s="22" t="s">
        <v>330</v>
      </c>
      <c r="C1088" s="23" t="s">
        <v>2257</v>
      </c>
      <c r="D1088" s="24">
        <v>42314</v>
      </c>
      <c r="E1088" s="25" t="s">
        <v>434</v>
      </c>
      <c r="F1088" s="26" t="s">
        <v>2253</v>
      </c>
      <c r="G1088" s="27" t="s">
        <v>2253</v>
      </c>
      <c r="H1088" s="28" t="s">
        <v>2258</v>
      </c>
      <c r="I1088" s="29" t="s">
        <v>2259</v>
      </c>
      <c r="J1088" s="30" t="s">
        <v>2260</v>
      </c>
      <c r="K1088" s="31">
        <v>10050496</v>
      </c>
    </row>
    <row r="1089" spans="1:11" s="32" customFormat="1" ht="72" x14ac:dyDescent="0.25">
      <c r="A1089" s="22" t="s">
        <v>2287</v>
      </c>
      <c r="B1089" s="22" t="s">
        <v>2082</v>
      </c>
      <c r="C1089" s="23" t="s">
        <v>2261</v>
      </c>
      <c r="D1089" s="24">
        <v>42321</v>
      </c>
      <c r="E1089" s="25" t="s">
        <v>2262</v>
      </c>
      <c r="F1089" s="26" t="s">
        <v>2253</v>
      </c>
      <c r="G1089" s="27" t="s">
        <v>2253</v>
      </c>
      <c r="H1089" s="28" t="s">
        <v>2263</v>
      </c>
      <c r="I1089" s="29" t="s">
        <v>2264</v>
      </c>
      <c r="J1089" s="30" t="s">
        <v>2265</v>
      </c>
      <c r="K1089" s="31">
        <v>560000</v>
      </c>
    </row>
    <row r="1090" spans="1:11" s="32" customFormat="1" ht="43.2" x14ac:dyDescent="0.25">
      <c r="A1090" s="22" t="s">
        <v>2287</v>
      </c>
      <c r="B1090" s="22" t="s">
        <v>24</v>
      </c>
      <c r="C1090" s="23" t="s">
        <v>2266</v>
      </c>
      <c r="D1090" s="24">
        <v>42327</v>
      </c>
      <c r="E1090" s="25" t="s">
        <v>2262</v>
      </c>
      <c r="F1090" s="26" t="s">
        <v>2253</v>
      </c>
      <c r="G1090" s="27" t="s">
        <v>2253</v>
      </c>
      <c r="H1090" s="28" t="s">
        <v>2267</v>
      </c>
      <c r="I1090" s="29" t="s">
        <v>2268</v>
      </c>
      <c r="J1090" s="30" t="s">
        <v>2269</v>
      </c>
      <c r="K1090" s="31">
        <v>441490</v>
      </c>
    </row>
    <row r="1091" spans="1:11" s="32" customFormat="1" ht="43.2" x14ac:dyDescent="0.25">
      <c r="A1091" s="22" t="s">
        <v>2287</v>
      </c>
      <c r="B1091" s="22" t="s">
        <v>330</v>
      </c>
      <c r="C1091" s="23" t="s">
        <v>2270</v>
      </c>
      <c r="D1091" s="24">
        <v>42331</v>
      </c>
      <c r="E1091" s="25" t="s">
        <v>434</v>
      </c>
      <c r="F1091" s="26" t="s">
        <v>2253</v>
      </c>
      <c r="G1091" s="27" t="s">
        <v>2253</v>
      </c>
      <c r="H1091" s="28" t="s">
        <v>2271</v>
      </c>
      <c r="I1091" s="29" t="s">
        <v>2272</v>
      </c>
      <c r="J1091" s="30" t="s">
        <v>2273</v>
      </c>
      <c r="K1091" s="31">
        <v>5229455</v>
      </c>
    </row>
    <row r="1092" spans="1:11" s="32" customFormat="1" ht="43.2" x14ac:dyDescent="0.25">
      <c r="A1092" s="22" t="s">
        <v>2287</v>
      </c>
      <c r="B1092" s="22" t="s">
        <v>24</v>
      </c>
      <c r="C1092" s="23" t="s">
        <v>2274</v>
      </c>
      <c r="D1092" s="24">
        <v>42333</v>
      </c>
      <c r="E1092" s="25" t="s">
        <v>434</v>
      </c>
      <c r="F1092" s="26" t="s">
        <v>2253</v>
      </c>
      <c r="G1092" s="27" t="s">
        <v>2253</v>
      </c>
      <c r="H1092" s="28" t="s">
        <v>2275</v>
      </c>
      <c r="I1092" s="29" t="s">
        <v>2276</v>
      </c>
      <c r="J1092" s="30" t="s">
        <v>2277</v>
      </c>
      <c r="K1092" s="31">
        <v>7111680</v>
      </c>
    </row>
    <row r="1093" spans="1:11" s="32" customFormat="1" ht="57.6" x14ac:dyDescent="0.25">
      <c r="A1093" s="22" t="s">
        <v>2287</v>
      </c>
      <c r="B1093" s="22" t="s">
        <v>24</v>
      </c>
      <c r="C1093" s="23" t="s">
        <v>2278</v>
      </c>
      <c r="D1093" s="24">
        <v>42333</v>
      </c>
      <c r="E1093" s="25" t="s">
        <v>434</v>
      </c>
      <c r="F1093" s="26" t="s">
        <v>2253</v>
      </c>
      <c r="G1093" s="27" t="s">
        <v>2253</v>
      </c>
      <c r="H1093" s="28" t="s">
        <v>2279</v>
      </c>
      <c r="I1093" s="29" t="s">
        <v>2280</v>
      </c>
      <c r="J1093" s="30" t="s">
        <v>2281</v>
      </c>
      <c r="K1093" s="31" t="s">
        <v>2282</v>
      </c>
    </row>
    <row r="1094" spans="1:11" s="32" customFormat="1" ht="115.2" x14ac:dyDescent="0.25">
      <c r="A1094" s="22" t="s">
        <v>2287</v>
      </c>
      <c r="B1094" s="22" t="s">
        <v>24</v>
      </c>
      <c r="C1094" s="23" t="s">
        <v>2283</v>
      </c>
      <c r="D1094" s="24">
        <v>42333</v>
      </c>
      <c r="E1094" s="25" t="s">
        <v>434</v>
      </c>
      <c r="F1094" s="26" t="s">
        <v>2253</v>
      </c>
      <c r="G1094" s="27" t="s">
        <v>2253</v>
      </c>
      <c r="H1094" s="28" t="s">
        <v>2284</v>
      </c>
      <c r="I1094" s="29" t="s">
        <v>2285</v>
      </c>
      <c r="J1094" s="30" t="s">
        <v>2286</v>
      </c>
      <c r="K1094" s="31">
        <v>77880000</v>
      </c>
    </row>
    <row r="1095" spans="1:11" s="32" customFormat="1" ht="28.8" x14ac:dyDescent="0.25">
      <c r="A1095" s="22" t="s">
        <v>2293</v>
      </c>
      <c r="B1095" s="22" t="s">
        <v>11</v>
      </c>
      <c r="C1095" s="23" t="s">
        <v>359</v>
      </c>
      <c r="D1095" s="24" t="s">
        <v>75</v>
      </c>
      <c r="E1095" s="25" t="s">
        <v>76</v>
      </c>
      <c r="F1095" s="26">
        <v>1815000070</v>
      </c>
      <c r="G1095" s="27">
        <v>42318</v>
      </c>
      <c r="H1095" s="28" t="s">
        <v>2294</v>
      </c>
      <c r="I1095" s="29" t="s">
        <v>2295</v>
      </c>
      <c r="J1095" s="30" t="s">
        <v>2296</v>
      </c>
      <c r="K1095" s="31">
        <v>52123</v>
      </c>
    </row>
    <row r="1096" spans="1:11" s="32" customFormat="1" ht="28.8" x14ac:dyDescent="0.25">
      <c r="A1096" s="22" t="s">
        <v>2293</v>
      </c>
      <c r="B1096" s="22" t="s">
        <v>516</v>
      </c>
      <c r="C1096" s="23" t="s">
        <v>359</v>
      </c>
      <c r="D1096" s="24" t="s">
        <v>75</v>
      </c>
      <c r="E1096" s="25" t="s">
        <v>76</v>
      </c>
      <c r="F1096" s="26">
        <v>1815000071</v>
      </c>
      <c r="G1096" s="27">
        <v>42318</v>
      </c>
      <c r="H1096" s="28" t="s">
        <v>2297</v>
      </c>
      <c r="I1096" s="29" t="s">
        <v>2298</v>
      </c>
      <c r="J1096" s="30" t="s">
        <v>718</v>
      </c>
      <c r="K1096" s="31">
        <v>1500000</v>
      </c>
    </row>
    <row r="1097" spans="1:11" s="32" customFormat="1" ht="28.8" x14ac:dyDescent="0.25">
      <c r="A1097" s="22" t="s">
        <v>2293</v>
      </c>
      <c r="B1097" s="22" t="s">
        <v>11</v>
      </c>
      <c r="C1097" s="23" t="s">
        <v>359</v>
      </c>
      <c r="D1097" s="24" t="s">
        <v>75</v>
      </c>
      <c r="E1097" s="25" t="s">
        <v>76</v>
      </c>
      <c r="F1097" s="26">
        <v>1815000072</v>
      </c>
      <c r="G1097" s="27">
        <v>42320</v>
      </c>
      <c r="H1097" s="28" t="s">
        <v>2299</v>
      </c>
      <c r="I1097" s="29" t="s">
        <v>2300</v>
      </c>
      <c r="J1097" s="30" t="s">
        <v>2301</v>
      </c>
      <c r="K1097" s="31">
        <v>1321357</v>
      </c>
    </row>
    <row r="1098" spans="1:11" s="32" customFormat="1" ht="28.8" x14ac:dyDescent="0.25">
      <c r="A1098" s="22" t="s">
        <v>2293</v>
      </c>
      <c r="B1098" s="22" t="s">
        <v>11</v>
      </c>
      <c r="C1098" s="23" t="s">
        <v>359</v>
      </c>
      <c r="D1098" s="24" t="s">
        <v>75</v>
      </c>
      <c r="E1098" s="25" t="s">
        <v>76</v>
      </c>
      <c r="F1098" s="26">
        <v>1815000074</v>
      </c>
      <c r="G1098" s="27">
        <v>42331</v>
      </c>
      <c r="H1098" s="28" t="s">
        <v>2302</v>
      </c>
      <c r="I1098" s="29" t="s">
        <v>2303</v>
      </c>
      <c r="J1098" s="30" t="s">
        <v>2304</v>
      </c>
      <c r="K1098" s="31">
        <v>719400</v>
      </c>
    </row>
    <row r="1099" spans="1:11" s="32" customFormat="1" ht="28.8" x14ac:dyDescent="0.25">
      <c r="A1099" s="22" t="s">
        <v>2293</v>
      </c>
      <c r="B1099" s="22" t="s">
        <v>11</v>
      </c>
      <c r="C1099" s="23" t="s">
        <v>359</v>
      </c>
      <c r="D1099" s="24" t="s">
        <v>359</v>
      </c>
      <c r="E1099" s="25" t="s">
        <v>76</v>
      </c>
      <c r="F1099" s="26">
        <v>1815000075</v>
      </c>
      <c r="G1099" s="27">
        <v>42333</v>
      </c>
      <c r="H1099" s="28" t="s">
        <v>2305</v>
      </c>
      <c r="I1099" s="29" t="s">
        <v>2306</v>
      </c>
      <c r="J1099" s="30" t="s">
        <v>2307</v>
      </c>
      <c r="K1099" s="31">
        <v>71400</v>
      </c>
    </row>
    <row r="1100" spans="1:11" s="32" customFormat="1" ht="28.8" x14ac:dyDescent="0.25">
      <c r="A1100" s="22" t="s">
        <v>2293</v>
      </c>
      <c r="B1100" s="22" t="s">
        <v>11</v>
      </c>
      <c r="C1100" s="23" t="s">
        <v>359</v>
      </c>
      <c r="D1100" s="24" t="s">
        <v>359</v>
      </c>
      <c r="E1100" s="25" t="s">
        <v>76</v>
      </c>
      <c r="F1100" s="26">
        <v>1815000078</v>
      </c>
      <c r="G1100" s="27">
        <v>42335</v>
      </c>
      <c r="H1100" s="28" t="s">
        <v>2308</v>
      </c>
      <c r="I1100" s="29" t="s">
        <v>2309</v>
      </c>
      <c r="J1100" s="30" t="s">
        <v>2310</v>
      </c>
      <c r="K1100" s="31">
        <v>1353625</v>
      </c>
    </row>
    <row r="1101" spans="1:11" s="32" customFormat="1" ht="28.8" x14ac:dyDescent="0.25">
      <c r="A1101" s="22" t="s">
        <v>2293</v>
      </c>
      <c r="B1101" s="22" t="s">
        <v>11</v>
      </c>
      <c r="C1101" s="23" t="s">
        <v>359</v>
      </c>
      <c r="D1101" s="24" t="s">
        <v>75</v>
      </c>
      <c r="E1101" s="25" t="s">
        <v>76</v>
      </c>
      <c r="F1101" s="26">
        <v>1815000079</v>
      </c>
      <c r="G1101" s="27">
        <v>42338</v>
      </c>
      <c r="H1101" s="28" t="s">
        <v>2311</v>
      </c>
      <c r="I1101" s="29" t="s">
        <v>2312</v>
      </c>
      <c r="J1101" s="30" t="s">
        <v>2313</v>
      </c>
      <c r="K1101" s="31">
        <v>2010908</v>
      </c>
    </row>
    <row r="1102" spans="1:11" s="32" customFormat="1" ht="28.8" x14ac:dyDescent="0.25">
      <c r="A1102" s="22" t="s">
        <v>2293</v>
      </c>
      <c r="B1102" s="22" t="s">
        <v>11</v>
      </c>
      <c r="C1102" s="23" t="s">
        <v>359</v>
      </c>
      <c r="D1102" s="24" t="s">
        <v>75</v>
      </c>
      <c r="E1102" s="25" t="s">
        <v>76</v>
      </c>
      <c r="F1102" s="26">
        <v>1815000080</v>
      </c>
      <c r="G1102" s="27">
        <v>42338</v>
      </c>
      <c r="H1102" s="28" t="s">
        <v>2314</v>
      </c>
      <c r="I1102" s="29" t="s">
        <v>2312</v>
      </c>
      <c r="J1102" s="30" t="s">
        <v>2313</v>
      </c>
      <c r="K1102" s="31">
        <v>182638</v>
      </c>
    </row>
    <row r="1103" spans="1:11" s="32" customFormat="1" ht="28.8" x14ac:dyDescent="0.25">
      <c r="A1103" s="22" t="s">
        <v>2293</v>
      </c>
      <c r="B1103" s="22" t="s">
        <v>11</v>
      </c>
      <c r="C1103" s="23" t="s">
        <v>359</v>
      </c>
      <c r="D1103" s="24" t="s">
        <v>359</v>
      </c>
      <c r="E1103" s="25" t="s">
        <v>76</v>
      </c>
      <c r="F1103" s="26">
        <v>1815000081</v>
      </c>
      <c r="G1103" s="27">
        <v>42338</v>
      </c>
      <c r="H1103" s="28" t="s">
        <v>2315</v>
      </c>
      <c r="I1103" s="29" t="s">
        <v>2316</v>
      </c>
      <c r="J1103" s="30" t="s">
        <v>2317</v>
      </c>
      <c r="K1103" s="31">
        <v>799780</v>
      </c>
    </row>
    <row r="1104" spans="1:11" s="32" customFormat="1" ht="28.8" x14ac:dyDescent="0.25">
      <c r="A1104" s="22" t="s">
        <v>2293</v>
      </c>
      <c r="B1104" s="22" t="s">
        <v>516</v>
      </c>
      <c r="C1104" s="23" t="s">
        <v>359</v>
      </c>
      <c r="D1104" s="24" t="s">
        <v>359</v>
      </c>
      <c r="E1104" s="25" t="s">
        <v>100</v>
      </c>
      <c r="F1104" s="26">
        <v>1815000301</v>
      </c>
      <c r="G1104" s="27">
        <v>42318</v>
      </c>
      <c r="H1104" s="28" t="s">
        <v>2318</v>
      </c>
      <c r="I1104" s="29" t="s">
        <v>2319</v>
      </c>
      <c r="J1104" s="30" t="s">
        <v>2320</v>
      </c>
      <c r="K1104" s="31">
        <v>477916</v>
      </c>
    </row>
    <row r="1105" spans="1:11" s="32" customFormat="1" ht="28.8" x14ac:dyDescent="0.25">
      <c r="A1105" s="22" t="s">
        <v>2293</v>
      </c>
      <c r="B1105" s="22" t="s">
        <v>11</v>
      </c>
      <c r="C1105" s="23" t="s">
        <v>359</v>
      </c>
      <c r="D1105" s="24" t="s">
        <v>359</v>
      </c>
      <c r="E1105" s="25" t="s">
        <v>100</v>
      </c>
      <c r="F1105" s="26">
        <v>1815000302</v>
      </c>
      <c r="G1105" s="27">
        <v>42318</v>
      </c>
      <c r="H1105" s="28" t="s">
        <v>2321</v>
      </c>
      <c r="I1105" s="29" t="s">
        <v>2322</v>
      </c>
      <c r="J1105" s="30" t="s">
        <v>2323</v>
      </c>
      <c r="K1105" s="31">
        <v>153084</v>
      </c>
    </row>
    <row r="1106" spans="1:11" s="32" customFormat="1" ht="28.8" x14ac:dyDescent="0.25">
      <c r="A1106" s="22" t="s">
        <v>2293</v>
      </c>
      <c r="B1106" s="22" t="s">
        <v>516</v>
      </c>
      <c r="C1106" s="23" t="s">
        <v>359</v>
      </c>
      <c r="D1106" s="24" t="s">
        <v>359</v>
      </c>
      <c r="E1106" s="25" t="s">
        <v>76</v>
      </c>
      <c r="F1106" s="26">
        <v>1815000073</v>
      </c>
      <c r="G1106" s="27">
        <v>42320</v>
      </c>
      <c r="H1106" s="28" t="s">
        <v>2324</v>
      </c>
      <c r="I1106" s="29" t="s">
        <v>2319</v>
      </c>
      <c r="J1106" s="30" t="s">
        <v>2325</v>
      </c>
      <c r="K1106" s="31">
        <v>310868</v>
      </c>
    </row>
    <row r="1107" spans="1:11" s="32" customFormat="1" ht="28.8" x14ac:dyDescent="0.25">
      <c r="A1107" s="22" t="s">
        <v>2293</v>
      </c>
      <c r="B1107" s="22" t="s">
        <v>24</v>
      </c>
      <c r="C1107" s="23" t="s">
        <v>359</v>
      </c>
      <c r="D1107" s="24" t="s">
        <v>359</v>
      </c>
      <c r="E1107" s="25" t="s">
        <v>100</v>
      </c>
      <c r="F1107" s="26">
        <v>1815000303</v>
      </c>
      <c r="G1107" s="27">
        <v>42331</v>
      </c>
      <c r="H1107" s="28" t="s">
        <v>2326</v>
      </c>
      <c r="I1107" s="29" t="s">
        <v>2327</v>
      </c>
      <c r="J1107" s="30" t="s">
        <v>2328</v>
      </c>
      <c r="K1107" s="31">
        <v>130900</v>
      </c>
    </row>
    <row r="1108" spans="1:11" s="32" customFormat="1" ht="28.8" x14ac:dyDescent="0.25">
      <c r="A1108" s="22" t="s">
        <v>2293</v>
      </c>
      <c r="B1108" s="22" t="s">
        <v>24</v>
      </c>
      <c r="C1108" s="23" t="s">
        <v>359</v>
      </c>
      <c r="D1108" s="24" t="s">
        <v>359</v>
      </c>
      <c r="E1108" s="25" t="s">
        <v>76</v>
      </c>
      <c r="F1108" s="26">
        <v>1815000076</v>
      </c>
      <c r="G1108" s="27">
        <v>42333</v>
      </c>
      <c r="H1108" s="28" t="s">
        <v>2329</v>
      </c>
      <c r="I1108" s="29" t="s">
        <v>2330</v>
      </c>
      <c r="J1108" s="30" t="s">
        <v>2331</v>
      </c>
      <c r="K1108" s="31">
        <v>197461</v>
      </c>
    </row>
    <row r="1109" spans="1:11" s="32" customFormat="1" ht="28.8" x14ac:dyDescent="0.25">
      <c r="A1109" s="22" t="s">
        <v>2293</v>
      </c>
      <c r="B1109" s="22" t="s">
        <v>516</v>
      </c>
      <c r="C1109" s="23" t="s">
        <v>359</v>
      </c>
      <c r="D1109" s="24" t="s">
        <v>359</v>
      </c>
      <c r="E1109" s="25" t="s">
        <v>100</v>
      </c>
      <c r="F1109" s="26">
        <v>1815000077</v>
      </c>
      <c r="G1109" s="27">
        <v>42333</v>
      </c>
      <c r="H1109" s="28" t="s">
        <v>2332</v>
      </c>
      <c r="I1109" s="29" t="s">
        <v>2319</v>
      </c>
      <c r="J1109" s="30" t="s">
        <v>2325</v>
      </c>
      <c r="K1109" s="31">
        <v>209498</v>
      </c>
    </row>
    <row r="1110" spans="1:11" s="32" customFormat="1" ht="28.8" x14ac:dyDescent="0.25">
      <c r="A1110" s="22" t="s">
        <v>2293</v>
      </c>
      <c r="B1110" s="22" t="s">
        <v>516</v>
      </c>
      <c r="C1110" s="23" t="s">
        <v>359</v>
      </c>
      <c r="D1110" s="24" t="s">
        <v>75</v>
      </c>
      <c r="E1110" s="25" t="s">
        <v>100</v>
      </c>
      <c r="F1110" s="26">
        <v>1815000304</v>
      </c>
      <c r="G1110" s="27">
        <v>42333</v>
      </c>
      <c r="H1110" s="28" t="s">
        <v>2333</v>
      </c>
      <c r="I1110" s="29" t="s">
        <v>2319</v>
      </c>
      <c r="J1110" s="30" t="s">
        <v>2325</v>
      </c>
      <c r="K1110" s="31">
        <v>187178</v>
      </c>
    </row>
    <row r="1111" spans="1:11" s="32" customFormat="1" ht="28.8" x14ac:dyDescent="0.25">
      <c r="A1111" s="22" t="s">
        <v>2293</v>
      </c>
      <c r="B1111" s="22" t="s">
        <v>516</v>
      </c>
      <c r="C1111" s="23" t="s">
        <v>359</v>
      </c>
      <c r="D1111" s="24" t="s">
        <v>359</v>
      </c>
      <c r="E1111" s="25" t="s">
        <v>100</v>
      </c>
      <c r="F1111" s="26">
        <v>1815000305</v>
      </c>
      <c r="G1111" s="27">
        <v>42333</v>
      </c>
      <c r="H1111" s="28" t="s">
        <v>2334</v>
      </c>
      <c r="I1111" s="29" t="s">
        <v>2319</v>
      </c>
      <c r="J1111" s="30" t="s">
        <v>2325</v>
      </c>
      <c r="K1111" s="31">
        <v>229028</v>
      </c>
    </row>
    <row r="1112" spans="1:11" s="32" customFormat="1" ht="28.8" x14ac:dyDescent="0.25">
      <c r="A1112" s="22" t="s">
        <v>2293</v>
      </c>
      <c r="B1112" s="22" t="s">
        <v>516</v>
      </c>
      <c r="C1112" s="23" t="s">
        <v>359</v>
      </c>
      <c r="D1112" s="24" t="s">
        <v>359</v>
      </c>
      <c r="E1112" s="25" t="s">
        <v>100</v>
      </c>
      <c r="F1112" s="26">
        <v>1815000306</v>
      </c>
      <c r="G1112" s="27">
        <v>42334</v>
      </c>
      <c r="H1112" s="28" t="s">
        <v>2335</v>
      </c>
      <c r="I1112" s="29" t="s">
        <v>2319</v>
      </c>
      <c r="J1112" s="30" t="s">
        <v>2325</v>
      </c>
      <c r="K1112" s="31">
        <v>21000</v>
      </c>
    </row>
    <row r="1113" spans="1:11" s="32" customFormat="1" ht="28.8" x14ac:dyDescent="0.25">
      <c r="A1113" s="22" t="s">
        <v>2293</v>
      </c>
      <c r="B1113" s="22" t="s">
        <v>516</v>
      </c>
      <c r="C1113" s="23" t="s">
        <v>359</v>
      </c>
      <c r="D1113" s="24" t="s">
        <v>359</v>
      </c>
      <c r="E1113" s="25" t="s">
        <v>100</v>
      </c>
      <c r="F1113" s="26">
        <v>1815000307</v>
      </c>
      <c r="G1113" s="27">
        <v>42338</v>
      </c>
      <c r="H1113" s="28" t="s">
        <v>2336</v>
      </c>
      <c r="I1113" s="29" t="s">
        <v>2319</v>
      </c>
      <c r="J1113" s="30" t="s">
        <v>2325</v>
      </c>
      <c r="K1113" s="31">
        <v>167648</v>
      </c>
    </row>
    <row r="1114" spans="1:11" s="32" customFormat="1" ht="28.8" x14ac:dyDescent="0.25">
      <c r="A1114" s="22" t="s">
        <v>2293</v>
      </c>
      <c r="B1114" s="22" t="s">
        <v>516</v>
      </c>
      <c r="C1114" s="23" t="s">
        <v>359</v>
      </c>
      <c r="D1114" s="24" t="s">
        <v>75</v>
      </c>
      <c r="E1114" s="25" t="s">
        <v>100</v>
      </c>
      <c r="F1114" s="26">
        <v>1815000309</v>
      </c>
      <c r="G1114" s="27">
        <v>42338</v>
      </c>
      <c r="H1114" s="28" t="s">
        <v>2337</v>
      </c>
      <c r="I1114" s="29" t="s">
        <v>2319</v>
      </c>
      <c r="J1114" s="30" t="s">
        <v>2325</v>
      </c>
      <c r="K1114" s="31">
        <v>271343</v>
      </c>
    </row>
    <row r="1115" spans="1:11" s="32" customFormat="1" ht="28.8" x14ac:dyDescent="0.25">
      <c r="A1115" s="22" t="s">
        <v>2402</v>
      </c>
      <c r="B1115" s="22" t="s">
        <v>330</v>
      </c>
      <c r="C1115" s="23" t="s">
        <v>2338</v>
      </c>
      <c r="D1115" s="24">
        <v>40857</v>
      </c>
      <c r="E1115" s="25" t="s">
        <v>100</v>
      </c>
      <c r="F1115" s="26">
        <v>1915000290</v>
      </c>
      <c r="G1115" s="27">
        <v>42311</v>
      </c>
      <c r="H1115" s="28" t="s">
        <v>2339</v>
      </c>
      <c r="I1115" s="29" t="s">
        <v>332</v>
      </c>
      <c r="J1115" s="30" t="s">
        <v>333</v>
      </c>
      <c r="K1115" s="31">
        <v>197302</v>
      </c>
    </row>
    <row r="1116" spans="1:11" s="32" customFormat="1" ht="28.8" x14ac:dyDescent="0.25">
      <c r="A1116" s="22" t="s">
        <v>2402</v>
      </c>
      <c r="B1116" s="22" t="s">
        <v>330</v>
      </c>
      <c r="C1116" s="23" t="s">
        <v>2338</v>
      </c>
      <c r="D1116" s="24">
        <v>40857</v>
      </c>
      <c r="E1116" s="25" t="s">
        <v>100</v>
      </c>
      <c r="F1116" s="26">
        <v>1915000291</v>
      </c>
      <c r="G1116" s="27">
        <v>42311</v>
      </c>
      <c r="H1116" s="28" t="s">
        <v>2339</v>
      </c>
      <c r="I1116" s="29" t="s">
        <v>332</v>
      </c>
      <c r="J1116" s="30" t="s">
        <v>333</v>
      </c>
      <c r="K1116" s="31">
        <v>143802</v>
      </c>
    </row>
    <row r="1117" spans="1:11" s="32" customFormat="1" ht="14.4" x14ac:dyDescent="0.25">
      <c r="A1117" s="22" t="s">
        <v>2402</v>
      </c>
      <c r="B1117" s="22" t="s">
        <v>31</v>
      </c>
      <c r="C1117" s="23" t="s">
        <v>75</v>
      </c>
      <c r="D1117" s="24" t="s">
        <v>75</v>
      </c>
      <c r="E1117" s="25" t="s">
        <v>360</v>
      </c>
      <c r="F1117" s="26">
        <v>459734</v>
      </c>
      <c r="G1117" s="27">
        <v>42311</v>
      </c>
      <c r="H1117" s="28" t="s">
        <v>2340</v>
      </c>
      <c r="I1117" s="29" t="s">
        <v>2341</v>
      </c>
      <c r="J1117" s="30" t="s">
        <v>2342</v>
      </c>
      <c r="K1117" s="31">
        <v>37100</v>
      </c>
    </row>
    <row r="1118" spans="1:11" s="32" customFormat="1" ht="28.8" x14ac:dyDescent="0.25">
      <c r="A1118" s="22" t="s">
        <v>2402</v>
      </c>
      <c r="B1118" s="22" t="s">
        <v>335</v>
      </c>
      <c r="C1118" s="23" t="s">
        <v>75</v>
      </c>
      <c r="D1118" s="24" t="s">
        <v>75</v>
      </c>
      <c r="E1118" s="25" t="s">
        <v>100</v>
      </c>
      <c r="F1118" s="26">
        <v>1915000292</v>
      </c>
      <c r="G1118" s="27">
        <v>42312</v>
      </c>
      <c r="H1118" s="28" t="s">
        <v>2343</v>
      </c>
      <c r="I1118" s="29" t="s">
        <v>2344</v>
      </c>
      <c r="J1118" s="30" t="s">
        <v>1260</v>
      </c>
      <c r="K1118" s="31">
        <v>575400</v>
      </c>
    </row>
    <row r="1119" spans="1:11" s="32" customFormat="1" ht="28.8" x14ac:dyDescent="0.25">
      <c r="A1119" s="22" t="s">
        <v>2402</v>
      </c>
      <c r="B1119" s="22" t="s">
        <v>11</v>
      </c>
      <c r="C1119" s="23" t="s">
        <v>75</v>
      </c>
      <c r="D1119" s="24" t="s">
        <v>75</v>
      </c>
      <c r="E1119" s="25" t="s">
        <v>373</v>
      </c>
      <c r="F1119" s="26">
        <v>1915000068</v>
      </c>
      <c r="G1119" s="27">
        <v>42313</v>
      </c>
      <c r="H1119" s="28" t="s">
        <v>2345</v>
      </c>
      <c r="I1119" s="29" t="s">
        <v>2346</v>
      </c>
      <c r="J1119" s="30" t="s">
        <v>79</v>
      </c>
      <c r="K1119" s="31">
        <v>394042</v>
      </c>
    </row>
    <row r="1120" spans="1:11" s="32" customFormat="1" ht="28.8" x14ac:dyDescent="0.25">
      <c r="A1120" s="22" t="s">
        <v>2402</v>
      </c>
      <c r="B1120" s="22" t="s">
        <v>674</v>
      </c>
      <c r="C1120" s="23" t="s">
        <v>2347</v>
      </c>
      <c r="D1120" s="24" t="s">
        <v>75</v>
      </c>
      <c r="E1120" s="25" t="s">
        <v>76</v>
      </c>
      <c r="F1120" s="26">
        <v>1915000069</v>
      </c>
      <c r="G1120" s="27">
        <v>42313</v>
      </c>
      <c r="H1120" s="28" t="s">
        <v>2348</v>
      </c>
      <c r="I1120" s="29" t="s">
        <v>2349</v>
      </c>
      <c r="J1120" s="30" t="s">
        <v>2350</v>
      </c>
      <c r="K1120" s="31">
        <v>206601</v>
      </c>
    </row>
    <row r="1121" spans="1:11" s="32" customFormat="1" ht="28.8" x14ac:dyDescent="0.25">
      <c r="A1121" s="22" t="s">
        <v>2402</v>
      </c>
      <c r="B1121" s="22" t="s">
        <v>11</v>
      </c>
      <c r="C1121" s="23" t="s">
        <v>75</v>
      </c>
      <c r="D1121" s="24" t="s">
        <v>75</v>
      </c>
      <c r="E1121" s="25" t="s">
        <v>100</v>
      </c>
      <c r="F1121" s="26">
        <v>1915000293</v>
      </c>
      <c r="G1121" s="27">
        <v>42313</v>
      </c>
      <c r="H1121" s="28" t="s">
        <v>2351</v>
      </c>
      <c r="I1121" s="29" t="s">
        <v>2352</v>
      </c>
      <c r="J1121" s="30" t="s">
        <v>2353</v>
      </c>
      <c r="K1121" s="31">
        <v>300000</v>
      </c>
    </row>
    <row r="1122" spans="1:11" s="32" customFormat="1" ht="28.8" x14ac:dyDescent="0.25">
      <c r="A1122" s="22" t="s">
        <v>2402</v>
      </c>
      <c r="B1122" s="22" t="s">
        <v>11</v>
      </c>
      <c r="C1122" s="23" t="s">
        <v>75</v>
      </c>
      <c r="D1122" s="24" t="s">
        <v>75</v>
      </c>
      <c r="E1122" s="25" t="s">
        <v>373</v>
      </c>
      <c r="F1122" s="26">
        <v>1915000070</v>
      </c>
      <c r="G1122" s="27">
        <v>42317</v>
      </c>
      <c r="H1122" s="28" t="s">
        <v>2354</v>
      </c>
      <c r="I1122" s="29" t="s">
        <v>2355</v>
      </c>
      <c r="J1122" s="30" t="s">
        <v>2356</v>
      </c>
      <c r="K1122" s="31">
        <v>43111</v>
      </c>
    </row>
    <row r="1123" spans="1:11" s="32" customFormat="1" ht="14.4" x14ac:dyDescent="0.25">
      <c r="A1123" s="22" t="s">
        <v>2402</v>
      </c>
      <c r="B1123" s="22" t="s">
        <v>31</v>
      </c>
      <c r="C1123" s="23" t="s">
        <v>75</v>
      </c>
      <c r="D1123" s="24" t="s">
        <v>75</v>
      </c>
      <c r="E1123" s="25" t="s">
        <v>360</v>
      </c>
      <c r="F1123" s="26">
        <v>471963</v>
      </c>
      <c r="G1123" s="27">
        <v>42318</v>
      </c>
      <c r="H1123" s="28" t="s">
        <v>2357</v>
      </c>
      <c r="I1123" s="29" t="s">
        <v>2341</v>
      </c>
      <c r="J1123" s="30" t="s">
        <v>2342</v>
      </c>
      <c r="K1123" s="31">
        <v>47700</v>
      </c>
    </row>
    <row r="1124" spans="1:11" s="32" customFormat="1" ht="28.8" x14ac:dyDescent="0.25">
      <c r="A1124" s="22" t="s">
        <v>2402</v>
      </c>
      <c r="B1124" s="22" t="s">
        <v>11</v>
      </c>
      <c r="C1124" s="23" t="s">
        <v>75</v>
      </c>
      <c r="D1124" s="24" t="s">
        <v>75</v>
      </c>
      <c r="E1124" s="25" t="s">
        <v>373</v>
      </c>
      <c r="F1124" s="26">
        <v>1915000071</v>
      </c>
      <c r="G1124" s="27">
        <v>42318</v>
      </c>
      <c r="H1124" s="28" t="s">
        <v>2358</v>
      </c>
      <c r="I1124" s="29" t="s">
        <v>2359</v>
      </c>
      <c r="J1124" s="30" t="s">
        <v>2360</v>
      </c>
      <c r="K1124" s="31">
        <v>88400</v>
      </c>
    </row>
    <row r="1125" spans="1:11" s="32" customFormat="1" ht="28.8" x14ac:dyDescent="0.25">
      <c r="A1125" s="22" t="s">
        <v>2402</v>
      </c>
      <c r="B1125" s="22" t="s">
        <v>11</v>
      </c>
      <c r="C1125" s="23" t="s">
        <v>75</v>
      </c>
      <c r="D1125" s="24" t="s">
        <v>75</v>
      </c>
      <c r="E1125" s="25" t="s">
        <v>100</v>
      </c>
      <c r="F1125" s="26">
        <v>1915000294</v>
      </c>
      <c r="G1125" s="27">
        <v>42319</v>
      </c>
      <c r="H1125" s="28" t="s">
        <v>2361</v>
      </c>
      <c r="I1125" s="29" t="s">
        <v>2362</v>
      </c>
      <c r="J1125" s="30" t="s">
        <v>2363</v>
      </c>
      <c r="K1125" s="31">
        <v>262500</v>
      </c>
    </row>
    <row r="1126" spans="1:11" s="32" customFormat="1" ht="28.8" x14ac:dyDescent="0.25">
      <c r="A1126" s="22" t="s">
        <v>2402</v>
      </c>
      <c r="B1126" s="22" t="s">
        <v>31</v>
      </c>
      <c r="C1126" s="23" t="s">
        <v>75</v>
      </c>
      <c r="D1126" s="24" t="s">
        <v>75</v>
      </c>
      <c r="E1126" s="25" t="s">
        <v>104</v>
      </c>
      <c r="F1126" s="26" t="s">
        <v>2364</v>
      </c>
      <c r="G1126" s="27">
        <v>42320</v>
      </c>
      <c r="H1126" s="28" t="s">
        <v>2365</v>
      </c>
      <c r="I1126" s="29" t="s">
        <v>2366</v>
      </c>
      <c r="J1126" s="30" t="s">
        <v>1173</v>
      </c>
      <c r="K1126" s="31">
        <v>303179</v>
      </c>
    </row>
    <row r="1127" spans="1:11" s="32" customFormat="1" ht="28.8" x14ac:dyDescent="0.25">
      <c r="A1127" s="22" t="s">
        <v>2402</v>
      </c>
      <c r="B1127" s="22" t="s">
        <v>31</v>
      </c>
      <c r="C1127" s="23" t="s">
        <v>75</v>
      </c>
      <c r="D1127" s="24" t="s">
        <v>75</v>
      </c>
      <c r="E1127" s="25" t="s">
        <v>104</v>
      </c>
      <c r="F1127" s="26">
        <v>3895220.3899633</v>
      </c>
      <c r="G1127" s="27">
        <v>42320</v>
      </c>
      <c r="H1127" s="28" t="s">
        <v>2367</v>
      </c>
      <c r="I1127" s="29" t="s">
        <v>2366</v>
      </c>
      <c r="J1127" s="30" t="s">
        <v>1173</v>
      </c>
      <c r="K1127" s="31">
        <v>507656</v>
      </c>
    </row>
    <row r="1128" spans="1:11" s="32" customFormat="1" ht="28.8" x14ac:dyDescent="0.25">
      <c r="A1128" s="22" t="s">
        <v>2402</v>
      </c>
      <c r="B1128" s="22" t="s">
        <v>330</v>
      </c>
      <c r="C1128" s="23" t="s">
        <v>2338</v>
      </c>
      <c r="D1128" s="24">
        <v>40857</v>
      </c>
      <c r="E1128" s="25" t="s">
        <v>100</v>
      </c>
      <c r="F1128" s="26">
        <v>1915000297</v>
      </c>
      <c r="G1128" s="27">
        <v>42321</v>
      </c>
      <c r="H1128" s="28" t="s">
        <v>2339</v>
      </c>
      <c r="I1128" s="29" t="s">
        <v>332</v>
      </c>
      <c r="J1128" s="30" t="s">
        <v>333</v>
      </c>
      <c r="K1128" s="31">
        <v>33338</v>
      </c>
    </row>
    <row r="1129" spans="1:11" s="32" customFormat="1" ht="28.8" x14ac:dyDescent="0.25">
      <c r="A1129" s="22" t="s">
        <v>2402</v>
      </c>
      <c r="B1129" s="22" t="s">
        <v>963</v>
      </c>
      <c r="C1129" s="23" t="s">
        <v>2368</v>
      </c>
      <c r="D1129" s="24">
        <v>42318</v>
      </c>
      <c r="E1129" s="25" t="s">
        <v>100</v>
      </c>
      <c r="F1129" s="26">
        <v>1915000299</v>
      </c>
      <c r="G1129" s="27">
        <v>42324</v>
      </c>
      <c r="H1129" s="28" t="s">
        <v>2369</v>
      </c>
      <c r="I1129" s="29" t="s">
        <v>950</v>
      </c>
      <c r="J1129" s="30" t="s">
        <v>951</v>
      </c>
      <c r="K1129" s="31">
        <v>12504328</v>
      </c>
    </row>
    <row r="1130" spans="1:11" s="32" customFormat="1" ht="28.8" x14ac:dyDescent="0.25">
      <c r="A1130" s="22" t="s">
        <v>2402</v>
      </c>
      <c r="B1130" s="22" t="s">
        <v>330</v>
      </c>
      <c r="C1130" s="23" t="s">
        <v>2338</v>
      </c>
      <c r="D1130" s="24">
        <v>40857</v>
      </c>
      <c r="E1130" s="25" t="s">
        <v>100</v>
      </c>
      <c r="F1130" s="26">
        <v>1915000301</v>
      </c>
      <c r="G1130" s="27">
        <v>42325</v>
      </c>
      <c r="H1130" s="28" t="s">
        <v>2339</v>
      </c>
      <c r="I1130" s="29" t="s">
        <v>332</v>
      </c>
      <c r="J1130" s="30" t="s">
        <v>333</v>
      </c>
      <c r="K1130" s="31">
        <v>12516</v>
      </c>
    </row>
    <row r="1131" spans="1:11" s="32" customFormat="1" ht="28.8" x14ac:dyDescent="0.25">
      <c r="A1131" s="22" t="s">
        <v>2402</v>
      </c>
      <c r="B1131" s="22" t="s">
        <v>11</v>
      </c>
      <c r="C1131" s="23" t="s">
        <v>75</v>
      </c>
      <c r="D1131" s="24" t="s">
        <v>75</v>
      </c>
      <c r="E1131" s="25" t="s">
        <v>100</v>
      </c>
      <c r="F1131" s="26">
        <v>1915000303</v>
      </c>
      <c r="G1131" s="27">
        <v>42326</v>
      </c>
      <c r="H1131" s="28" t="s">
        <v>2358</v>
      </c>
      <c r="I1131" s="29" t="s">
        <v>2359</v>
      </c>
      <c r="J1131" s="30" t="s">
        <v>2360</v>
      </c>
      <c r="K1131" s="31">
        <v>41000</v>
      </c>
    </row>
    <row r="1132" spans="1:11" s="32" customFormat="1" ht="28.8" x14ac:dyDescent="0.25">
      <c r="A1132" s="22" t="s">
        <v>2402</v>
      </c>
      <c r="B1132" s="22" t="s">
        <v>31</v>
      </c>
      <c r="C1132" s="23" t="s">
        <v>75</v>
      </c>
      <c r="D1132" s="24" t="s">
        <v>75</v>
      </c>
      <c r="E1132" s="25" t="s">
        <v>104</v>
      </c>
      <c r="F1132" s="26">
        <v>3907659</v>
      </c>
      <c r="G1132" s="27">
        <v>42327</v>
      </c>
      <c r="H1132" s="28" t="s">
        <v>2370</v>
      </c>
      <c r="I1132" s="29" t="s">
        <v>2366</v>
      </c>
      <c r="J1132" s="30" t="s">
        <v>1173</v>
      </c>
      <c r="K1132" s="31">
        <v>161529</v>
      </c>
    </row>
    <row r="1133" spans="1:11" s="32" customFormat="1" ht="28.8" x14ac:dyDescent="0.25">
      <c r="A1133" s="22" t="s">
        <v>2402</v>
      </c>
      <c r="B1133" s="22" t="s">
        <v>330</v>
      </c>
      <c r="C1133" s="23" t="s">
        <v>2338</v>
      </c>
      <c r="D1133" s="24">
        <v>40857</v>
      </c>
      <c r="E1133" s="25" t="s">
        <v>100</v>
      </c>
      <c r="F1133" s="26">
        <v>1915000305</v>
      </c>
      <c r="G1133" s="27">
        <v>42328</v>
      </c>
      <c r="H1133" s="28" t="s">
        <v>2339</v>
      </c>
      <c r="I1133" s="29" t="s">
        <v>332</v>
      </c>
      <c r="J1133" s="30" t="s">
        <v>333</v>
      </c>
      <c r="K1133" s="31">
        <v>179430</v>
      </c>
    </row>
    <row r="1134" spans="1:11" s="32" customFormat="1" ht="28.8" x14ac:dyDescent="0.25">
      <c r="A1134" s="22" t="s">
        <v>2402</v>
      </c>
      <c r="B1134" s="22" t="s">
        <v>330</v>
      </c>
      <c r="C1134" s="23" t="s">
        <v>2338</v>
      </c>
      <c r="D1134" s="24">
        <v>40857</v>
      </c>
      <c r="E1134" s="25" t="s">
        <v>100</v>
      </c>
      <c r="F1134" s="26">
        <v>1915000305</v>
      </c>
      <c r="G1134" s="27">
        <v>42328</v>
      </c>
      <c r="H1134" s="28" t="s">
        <v>2371</v>
      </c>
      <c r="I1134" s="29" t="s">
        <v>332</v>
      </c>
      <c r="J1134" s="30" t="s">
        <v>333</v>
      </c>
      <c r="K1134" s="31">
        <v>60213</v>
      </c>
    </row>
    <row r="1135" spans="1:11" s="32" customFormat="1" ht="28.8" x14ac:dyDescent="0.25">
      <c r="A1135" s="22" t="s">
        <v>2402</v>
      </c>
      <c r="B1135" s="22" t="s">
        <v>31</v>
      </c>
      <c r="C1135" s="23" t="s">
        <v>75</v>
      </c>
      <c r="D1135" s="24" t="s">
        <v>75</v>
      </c>
      <c r="E1135" s="25" t="s">
        <v>104</v>
      </c>
      <c r="F1135" s="26">
        <v>3911045</v>
      </c>
      <c r="G1135" s="27">
        <v>42331</v>
      </c>
      <c r="H1135" s="28" t="s">
        <v>2372</v>
      </c>
      <c r="I1135" s="29" t="s">
        <v>2366</v>
      </c>
      <c r="J1135" s="30" t="s">
        <v>1173</v>
      </c>
      <c r="K1135" s="31">
        <v>703474</v>
      </c>
    </row>
    <row r="1136" spans="1:11" s="32" customFormat="1" ht="28.8" x14ac:dyDescent="0.25">
      <c r="A1136" s="22" t="s">
        <v>2402</v>
      </c>
      <c r="B1136" s="22" t="s">
        <v>11</v>
      </c>
      <c r="C1136" s="23" t="s">
        <v>75</v>
      </c>
      <c r="D1136" s="24" t="s">
        <v>75</v>
      </c>
      <c r="E1136" s="25" t="s">
        <v>373</v>
      </c>
      <c r="F1136" s="26">
        <v>1915000075</v>
      </c>
      <c r="G1136" s="27">
        <v>42332</v>
      </c>
      <c r="H1136" s="28" t="s">
        <v>2373</v>
      </c>
      <c r="I1136" s="29" t="s">
        <v>2374</v>
      </c>
      <c r="J1136" s="30" t="s">
        <v>2375</v>
      </c>
      <c r="K1136" s="31">
        <v>71043</v>
      </c>
    </row>
    <row r="1137" spans="1:11" s="32" customFormat="1" ht="14.4" x14ac:dyDescent="0.25">
      <c r="A1137" s="22" t="s">
        <v>2402</v>
      </c>
      <c r="B1137" s="22" t="s">
        <v>31</v>
      </c>
      <c r="C1137" s="23" t="s">
        <v>75</v>
      </c>
      <c r="D1137" s="24" t="s">
        <v>75</v>
      </c>
      <c r="E1137" s="25" t="s">
        <v>104</v>
      </c>
      <c r="F1137" s="26">
        <v>8510610</v>
      </c>
      <c r="G1137" s="27">
        <v>42332</v>
      </c>
      <c r="H1137" s="28" t="s">
        <v>2376</v>
      </c>
      <c r="I1137" s="29" t="s">
        <v>950</v>
      </c>
      <c r="J1137" s="30" t="s">
        <v>951</v>
      </c>
      <c r="K1137" s="31">
        <v>44691</v>
      </c>
    </row>
    <row r="1138" spans="1:11" s="32" customFormat="1" ht="28.8" x14ac:dyDescent="0.25">
      <c r="A1138" s="22" t="s">
        <v>2402</v>
      </c>
      <c r="B1138" s="22" t="s">
        <v>11</v>
      </c>
      <c r="C1138" s="23" t="s">
        <v>75</v>
      </c>
      <c r="D1138" s="24" t="s">
        <v>75</v>
      </c>
      <c r="E1138" s="25" t="s">
        <v>373</v>
      </c>
      <c r="F1138" s="26">
        <v>1915000076</v>
      </c>
      <c r="G1138" s="27">
        <v>42332</v>
      </c>
      <c r="H1138" s="28" t="s">
        <v>2377</v>
      </c>
      <c r="I1138" s="29" t="s">
        <v>2378</v>
      </c>
      <c r="J1138" s="30" t="s">
        <v>947</v>
      </c>
      <c r="K1138" s="31">
        <v>399980</v>
      </c>
    </row>
    <row r="1139" spans="1:11" s="32" customFormat="1" ht="28.8" x14ac:dyDescent="0.25">
      <c r="A1139" s="22" t="s">
        <v>2402</v>
      </c>
      <c r="B1139" s="22" t="s">
        <v>335</v>
      </c>
      <c r="C1139" s="23" t="s">
        <v>75</v>
      </c>
      <c r="D1139" s="24" t="s">
        <v>75</v>
      </c>
      <c r="E1139" s="25" t="s">
        <v>373</v>
      </c>
      <c r="F1139" s="26">
        <v>1915000077</v>
      </c>
      <c r="G1139" s="27">
        <v>42333</v>
      </c>
      <c r="H1139" s="28" t="s">
        <v>2379</v>
      </c>
      <c r="I1139" s="29" t="s">
        <v>2380</v>
      </c>
      <c r="J1139" s="30" t="s">
        <v>69</v>
      </c>
      <c r="K1139" s="31">
        <v>1500000</v>
      </c>
    </row>
    <row r="1140" spans="1:11" s="32" customFormat="1" ht="28.8" x14ac:dyDescent="0.25">
      <c r="A1140" s="22" t="s">
        <v>2402</v>
      </c>
      <c r="B1140" s="22" t="s">
        <v>330</v>
      </c>
      <c r="C1140" s="23" t="s">
        <v>2338</v>
      </c>
      <c r="D1140" s="24">
        <v>40857</v>
      </c>
      <c r="E1140" s="25" t="s">
        <v>100</v>
      </c>
      <c r="F1140" s="26">
        <v>1915000309</v>
      </c>
      <c r="G1140" s="27">
        <v>42333</v>
      </c>
      <c r="H1140" s="28" t="s">
        <v>2339</v>
      </c>
      <c r="I1140" s="29" t="s">
        <v>332</v>
      </c>
      <c r="J1140" s="30" t="s">
        <v>333</v>
      </c>
      <c r="K1140" s="31">
        <v>501525</v>
      </c>
    </row>
    <row r="1141" spans="1:11" s="32" customFormat="1" ht="28.8" x14ac:dyDescent="0.25">
      <c r="A1141" s="22" t="s">
        <v>2402</v>
      </c>
      <c r="B1141" s="22" t="s">
        <v>330</v>
      </c>
      <c r="C1141" s="23" t="s">
        <v>2338</v>
      </c>
      <c r="D1141" s="24">
        <v>40857</v>
      </c>
      <c r="E1141" s="25" t="s">
        <v>100</v>
      </c>
      <c r="F1141" s="26">
        <v>1915000310</v>
      </c>
      <c r="G1141" s="27">
        <v>42333</v>
      </c>
      <c r="H1141" s="28" t="s">
        <v>2339</v>
      </c>
      <c r="I1141" s="29" t="s">
        <v>332</v>
      </c>
      <c r="J1141" s="30" t="s">
        <v>333</v>
      </c>
      <c r="K1141" s="31">
        <v>212921</v>
      </c>
    </row>
    <row r="1142" spans="1:11" s="32" customFormat="1" ht="28.8" x14ac:dyDescent="0.25">
      <c r="A1142" s="22" t="s">
        <v>2402</v>
      </c>
      <c r="B1142" s="22" t="s">
        <v>11</v>
      </c>
      <c r="C1142" s="23" t="s">
        <v>75</v>
      </c>
      <c r="D1142" s="24" t="s">
        <v>75</v>
      </c>
      <c r="E1142" s="25" t="s">
        <v>100</v>
      </c>
      <c r="F1142" s="26">
        <v>1915000312</v>
      </c>
      <c r="G1142" s="27">
        <v>42334</v>
      </c>
      <c r="H1142" s="28" t="s">
        <v>2381</v>
      </c>
      <c r="I1142" s="29" t="s">
        <v>2382</v>
      </c>
      <c r="J1142" s="30" t="s">
        <v>2383</v>
      </c>
      <c r="K1142" s="31">
        <v>240000</v>
      </c>
    </row>
    <row r="1143" spans="1:11" s="32" customFormat="1" ht="28.8" x14ac:dyDescent="0.25">
      <c r="A1143" s="22" t="s">
        <v>2402</v>
      </c>
      <c r="B1143" s="22" t="s">
        <v>11</v>
      </c>
      <c r="C1143" s="23" t="s">
        <v>75</v>
      </c>
      <c r="D1143" s="24" t="s">
        <v>75</v>
      </c>
      <c r="E1143" s="25" t="s">
        <v>100</v>
      </c>
      <c r="F1143" s="26">
        <v>1915000313</v>
      </c>
      <c r="G1143" s="27">
        <v>42334</v>
      </c>
      <c r="H1143" s="28" t="s">
        <v>2384</v>
      </c>
      <c r="I1143" s="29" t="s">
        <v>2385</v>
      </c>
      <c r="J1143" s="30" t="s">
        <v>2386</v>
      </c>
      <c r="K1143" s="31">
        <v>307020</v>
      </c>
    </row>
    <row r="1144" spans="1:11" s="32" customFormat="1" ht="28.8" x14ac:dyDescent="0.25">
      <c r="A1144" s="22" t="s">
        <v>2402</v>
      </c>
      <c r="B1144" s="22" t="s">
        <v>963</v>
      </c>
      <c r="C1144" s="23" t="s">
        <v>2387</v>
      </c>
      <c r="D1144" s="24">
        <v>42331</v>
      </c>
      <c r="E1144" s="25" t="s">
        <v>100</v>
      </c>
      <c r="F1144" s="26">
        <v>1915000314</v>
      </c>
      <c r="G1144" s="27">
        <v>42334</v>
      </c>
      <c r="H1144" s="28" t="s">
        <v>2388</v>
      </c>
      <c r="I1144" s="29" t="s">
        <v>2389</v>
      </c>
      <c r="J1144" s="30" t="s">
        <v>2390</v>
      </c>
      <c r="K1144" s="31">
        <v>1266160</v>
      </c>
    </row>
    <row r="1145" spans="1:11" s="32" customFormat="1" ht="28.8" x14ac:dyDescent="0.25">
      <c r="A1145" s="22" t="s">
        <v>2402</v>
      </c>
      <c r="B1145" s="22" t="s">
        <v>330</v>
      </c>
      <c r="C1145" s="23" t="s">
        <v>2338</v>
      </c>
      <c r="D1145" s="24">
        <v>40857</v>
      </c>
      <c r="E1145" s="25" t="s">
        <v>100</v>
      </c>
      <c r="F1145" s="26">
        <v>1915000315</v>
      </c>
      <c r="G1145" s="27">
        <v>42335</v>
      </c>
      <c r="H1145" s="28" t="s">
        <v>2339</v>
      </c>
      <c r="I1145" s="29" t="s">
        <v>332</v>
      </c>
      <c r="J1145" s="30" t="s">
        <v>333</v>
      </c>
      <c r="K1145" s="31">
        <v>264421</v>
      </c>
    </row>
    <row r="1146" spans="1:11" s="32" customFormat="1" ht="28.8" x14ac:dyDescent="0.25">
      <c r="A1146" s="22" t="s">
        <v>2402</v>
      </c>
      <c r="B1146" s="22" t="s">
        <v>11</v>
      </c>
      <c r="C1146" s="23" t="s">
        <v>75</v>
      </c>
      <c r="D1146" s="24" t="s">
        <v>75</v>
      </c>
      <c r="E1146" s="25" t="s">
        <v>373</v>
      </c>
      <c r="F1146" s="26">
        <v>1915000079</v>
      </c>
      <c r="G1146" s="27">
        <v>42338</v>
      </c>
      <c r="H1146" s="28" t="s">
        <v>2391</v>
      </c>
      <c r="I1146" s="29" t="s">
        <v>2392</v>
      </c>
      <c r="J1146" s="30" t="s">
        <v>2393</v>
      </c>
      <c r="K1146" s="31">
        <v>31990</v>
      </c>
    </row>
    <row r="1147" spans="1:11" s="32" customFormat="1" ht="28.8" x14ac:dyDescent="0.25">
      <c r="A1147" s="22" t="s">
        <v>2402</v>
      </c>
      <c r="B1147" s="22" t="s">
        <v>330</v>
      </c>
      <c r="C1147" s="23" t="s">
        <v>2394</v>
      </c>
      <c r="D1147" s="24">
        <v>42279</v>
      </c>
      <c r="E1147" s="25" t="s">
        <v>100</v>
      </c>
      <c r="F1147" s="26">
        <v>1915000316</v>
      </c>
      <c r="G1147" s="27">
        <v>42338</v>
      </c>
      <c r="H1147" s="28" t="s">
        <v>2395</v>
      </c>
      <c r="I1147" s="29" t="s">
        <v>2396</v>
      </c>
      <c r="J1147" s="30" t="s">
        <v>2397</v>
      </c>
      <c r="K1147" s="31">
        <v>153588</v>
      </c>
    </row>
    <row r="1148" spans="1:11" s="32" customFormat="1" ht="28.8" x14ac:dyDescent="0.25">
      <c r="A1148" s="22" t="s">
        <v>2402</v>
      </c>
      <c r="B1148" s="22" t="s">
        <v>11</v>
      </c>
      <c r="C1148" s="23" t="s">
        <v>75</v>
      </c>
      <c r="D1148" s="24" t="s">
        <v>75</v>
      </c>
      <c r="E1148" s="25" t="s">
        <v>100</v>
      </c>
      <c r="F1148" s="26">
        <v>1915000317</v>
      </c>
      <c r="G1148" s="27">
        <v>42338</v>
      </c>
      <c r="H1148" s="28" t="s">
        <v>2398</v>
      </c>
      <c r="I1148" s="29" t="s">
        <v>2399</v>
      </c>
      <c r="J1148" s="30" t="s">
        <v>2400</v>
      </c>
      <c r="K1148" s="31">
        <v>20000</v>
      </c>
    </row>
    <row r="1149" spans="1:11" s="32" customFormat="1" ht="28.8" x14ac:dyDescent="0.25">
      <c r="A1149" s="22" t="s">
        <v>2402</v>
      </c>
      <c r="B1149" s="22" t="s">
        <v>11</v>
      </c>
      <c r="C1149" s="23" t="s">
        <v>75</v>
      </c>
      <c r="D1149" s="24" t="s">
        <v>75</v>
      </c>
      <c r="E1149" s="25" t="s">
        <v>373</v>
      </c>
      <c r="F1149" s="26">
        <v>1915000080</v>
      </c>
      <c r="G1149" s="27">
        <v>42338</v>
      </c>
      <c r="H1149" s="28" t="s">
        <v>2401</v>
      </c>
      <c r="I1149" s="29" t="s">
        <v>1653</v>
      </c>
      <c r="J1149" s="30" t="s">
        <v>962</v>
      </c>
      <c r="K1149" s="31">
        <v>31490</v>
      </c>
    </row>
  </sheetData>
  <autoFilter ref="A4:K1149"/>
  <mergeCells count="1">
    <mergeCell ref="A1:J1"/>
  </mergeCells>
  <phoneticPr fontId="5" type="noConversion"/>
  <dataValidations xWindow="70" yWindow="481" count="57">
    <dataValidation type="list" allowBlank="1" showInputMessage="1" showErrorMessage="1" sqref="B2">
      <formula1>#REF!</formula1>
    </dataValidation>
    <dataValidation type="list" allowBlank="1" showInputMessage="1" showErrorMessage="1" sqref="A5:A28 B162:B163 IX162:IX163 ST162:ST163 ACP162:ACP163 AML162:AML163 AWH162:AWH163 BGD162:BGD163 BPZ162:BPZ163 BZV162:BZV163 CJR162:CJR163 CTN162:CTN163 DDJ162:DDJ163 DNF162:DNF163 DXB162:DXB163 EGX162:EGX163 EQT162:EQT163 FAP162:FAP163 FKL162:FKL163 FUH162:FUH163 GED162:GED163 GNZ162:GNZ163 GXV162:GXV163 HHR162:HHR163 HRN162:HRN163 IBJ162:IBJ163 ILF162:ILF163 IVB162:IVB163 JEX162:JEX163 JOT162:JOT163 JYP162:JYP163 KIL162:KIL163 KSH162:KSH163 LCD162:LCD163 LLZ162:LLZ163 LVV162:LVV163 MFR162:MFR163 MPN162:MPN163 MZJ162:MZJ163 NJF162:NJF163 NTB162:NTB163 OCX162:OCX163 OMT162:OMT163 OWP162:OWP163 PGL162:PGL163 PQH162:PQH163 QAD162:QAD163 QJZ162:QJZ163 QTV162:QTV163 RDR162:RDR163 RNN162:RNN163 RXJ162:RXJ163 SHF162:SHF163 SRB162:SRB163 TAX162:TAX163 TKT162:TKT163 TUP162:TUP163 UEL162:UEL163 UOH162:UOH163 UYD162:UYD163 VHZ162:VHZ163 VRV162:VRV163 WBR162:WBR163 WLN162:WLN163 WVJ162:WVJ163 B160 IX160 ST160 ACP160 AML160 AWH160 BGD160 BPZ160 BZV160 CJR160 CTN160 DDJ160 DNF160 DXB160 EGX160 EQT160 FAP160 FKL160 FUH160 GED160 GNZ160 GXV160 HHR160 HRN160 IBJ160 ILF160 IVB160 JEX160 JOT160 JYP160 KIL160 KSH160 LCD160 LLZ160 LVV160 MFR160 MPN160 MZJ160 NJF160 NTB160 OCX160 OMT160 OWP160 PGL160 PQH160 QAD160 QJZ160 QTV160 RDR160 RNN160 RXJ160 SHF160 SRB160 TAX160 TKT160 TUP160 UEL160 UOH160 UYD160 VHZ160 VRV160 WBR160 WLN160 WVJ160 IT26:IU28 SP26:SQ28 ACL26:ACM28 AMH26:AMI28 AWD26:AWE28 BFZ26:BGA28 BPV26:BPW28 BZR26:BZS28 CJN26:CJO28 CTJ26:CTK28 DDF26:DDG28 DNB26:DNC28 DWX26:DWY28 EGT26:EGU28 EQP26:EQQ28 FAL26:FAM28 FKH26:FKI28 FUD26:FUE28 GDZ26:GEA28 GNV26:GNW28 GXR26:GXS28 HHN26:HHO28 HRJ26:HRK28 IBF26:IBG28 ILB26:ILC28 IUX26:IUY28 JET26:JEU28 JOP26:JOQ28 JYL26:JYM28 KIH26:KII28 KSD26:KSE28 LBZ26:LCA28 LLV26:LLW28 LVR26:LVS28 MFN26:MFO28 MPJ26:MPK28 MZF26:MZG28 NJB26:NJC28 NSX26:NSY28 OCT26:OCU28 OMP26:OMQ28 OWL26:OWM28 PGH26:PGI28 PQD26:PQE28 PZZ26:QAA28 QJV26:QJW28 QTR26:QTS28 RDN26:RDO28 RNJ26:RNK28 RXF26:RXG28 SHB26:SHC28 SQX26:SQY28 TAT26:TAU28 TKP26:TKQ28 TUL26:TUM28 UEH26:UEI28 UOD26:UOE28 UXZ26:UYA28 VHV26:VHW28 WBN26:WBO28 WLJ26:WLK28 IU5:IU12 SQ5:SQ12 ACM5:ACM12 AMI5:AMI12 AWE5:AWE12 BGA5:BGA12 BPW5:BPW12 BZS5:BZS12 CJO5:CJO12 CTK5:CTK12 DDG5:DDG12 DNC5:DNC12 DWY5:DWY12 EGU5:EGU12 EQQ5:EQQ12 FAM5:FAM12 FKI5:FKI12 FUE5:FUE12 GEA5:GEA12 GNW5:GNW12 GXS5:GXS12 HHO5:HHO12 HRK5:HRK12 IBG5:IBG12 ILC5:ILC12 IUY5:IUY12 JEU5:JEU12 JOQ5:JOQ12 JYM5:JYM12 KII5:KII12 KSE5:KSE12 LCA5:LCA12 LLW5:LLW12 LVS5:LVS12 MFO5:MFO12 MPK5:MPK12 MZG5:MZG12 NJC5:NJC12 NSY5:NSY12 OCU5:OCU12 OMQ5:OMQ12 OWM5:OWM12 PGI5:PGI12 PQE5:PQE12 QAA5:QAA12 QJW5:QJW12 QTS5:QTS12 RDO5:RDO12 RNK5:RNK12 RXG5:RXG12 SHC5:SHC12 SQY5:SQY12 TAU5:TAU12 TKQ5:TKQ12 TUM5:TUM12 UEI5:UEI12 UOE5:UOE12 UYA5:UYA12 VHW5:VHW12 VRS5:VRS12 WBO5:WBO12 WLK5:WLK12 WVG5:WVG12 E5:E28 IX5:IX28 ST5:ST28 ACP5:ACP28 AML5:AML28 AWH5:AWH28 BGD5:BGD28 BPZ5:BPZ28 BZV5:BZV28 CJR5:CJR28 CTN5:CTN28 DDJ5:DDJ28 DNF5:DNF28 DXB5:DXB28 EGX5:EGX28 EQT5:EQT28 FAP5:FAP28 FKL5:FKL28 FUH5:FUH28 GED5:GED28 GNZ5:GNZ28 GXV5:GXV28 HHR5:HHR28 HRN5:HRN28 IBJ5:IBJ28 ILF5:ILF28 IVB5:IVB28 JEX5:JEX28 JOT5:JOT28 JYP5:JYP28 KIL5:KIL28 KSH5:KSH28 LCD5:LCD28 LLZ5:LLZ28 LVV5:LVV28 MFR5:MFR28 MPN5:MPN28 MZJ5:MZJ28 NJF5:NJF28 NTB5:NTB28 OCX5:OCX28 OMT5:OMT28 OWP5:OWP28 PGL5:PGL28 PQH5:PQH28 QAD5:QAD28 QJZ5:QJZ28 QTV5:QTV28 RDR5:RDR28 RNN5:RNN28 RXJ5:RXJ28 SHF5:SHF28 SRB5:SRB28 TAX5:TAX28 TKT5:TKT28 TUP5:TUP28 UEL5:UEL28 UOH5:UOH28 UYD5:UYD28 VHZ5:VHZ28 VRV5:VRV28 WBR5:WBR28 WLN5:WLN28 WVJ5:WVJ28 B14:B28 IU14:IU25 SQ14:SQ25 ACM14:ACM25 AMI14:AMI25 AWE14:AWE25 BGA14:BGA25 BPW14:BPW25 BZS14:BZS25 CJO14:CJO25 CTK14:CTK25 DDG14:DDG25 DNC14:DNC25 DWY14:DWY25 EGU14:EGU25 EQQ14:EQQ25 FAM14:FAM25 FKI14:FKI25 FUE14:FUE25 GEA14:GEA25 GNW14:GNW25 GXS14:GXS25 HHO14:HHO25 HRK14:HRK25 IBG14:IBG25 ILC14:ILC25 IUY14:IUY25 JEU14:JEU25 JOQ14:JOQ25 JYM14:JYM25 KII14:KII25 KSE14:KSE25 LCA14:LCA25 LLW14:LLW25 LVS14:LVS25 MFO14:MFO25 MPK14:MPK25 MZG14:MZG25 NJC14:NJC25 NSY14:NSY25 OCU14:OCU25 OMQ14:OMQ25 OWM14:OWM25 PGI14:PGI25 PQE14:PQE25 QAA14:QAA25 QJW14:QJW25 QTS14:QTS25 RDO14:RDO25 RNK14:RNK25 RXG14:RXG25 SHC14:SHC25 SQY14:SQY25 TAU14:TAU25 TKQ14:TKQ25 TUM14:TUM25 UEI14:UEI25 UOE14:UOE25 UYA14:UYA25 VHW14:VHW25 WBO14:WBO25 WLK14:WLK25 B5:B12 WVF5:WVF13 VRR5:VRR13 VRR14:VRS28 WBN5:WBN25 WVF14:WVG28 WLJ5:WLJ25 IT5:IT25 SP5:SP25 ACL5:ACL25 AMH5:AMH25 AWD5:AWD25 BFZ5:BFZ25 BPV5:BPV25 BZR5:BZR25 CJN5:CJN25 CTJ5:CTJ25 DDF5:DDF25 DNB5:DNB25 DWX5:DWX25 EGT5:EGT25 EQP5:EQP25 FAL5:FAL25 FKH5:FKH25 FUD5:FUD25 GDZ5:GDZ25 GNV5:GNV25 GXR5:GXR25 HHN5:HHN25 HRJ5:HRJ25 IBF5:IBF25 ILB5:ILB25 IUX5:IUX25 JET5:JET25 JOP5:JOP25 JYL5:JYL25 KIH5:KIH25 KSD5:KSD25 LBZ5:LBZ25 LLV5:LLV25 LVR5:LVR25 MFN5:MFN25 MPJ5:MPJ25 MZF5:MZF25 NJB5:NJB25 NSX5:NSX25 OCT5:OCT25 OMP5:OMP25 OWL5:OWL25 PGH5:PGH25 PQD5:PQD25 PZZ5:PZZ25 QJV5:QJV25 QTR5:QTR25 RDN5:RDN25 RNJ5:RNJ25 RXF5:RXF25 SHB5:SHB25 SQX5:SQX25 TAT5:TAT25 TKP5:TKP25 TUL5:TUL25 UEH5:UEH25 UOD5:UOD25 UXZ5:UXZ25 VHV5:VHV25">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IV5:IW28 SR5:SS28 ACN5:ACO28 AMJ5:AMK28 AWF5:AWG28 BGB5:BGC28 BPX5:BPY28 BZT5:BZU28 CJP5:CJQ28 CTL5:CTM28 DDH5:DDI28 DND5:DNE28 DWZ5:DXA28 EGV5:EGW28 EQR5:EQS28 FAN5:FAO28 FKJ5:FKK28 FUF5:FUG28 GEB5:GEC28 GNX5:GNY28 GXT5:GXU28 HHP5:HHQ28 HRL5:HRM28 IBH5:IBI28 ILD5:ILE28 IUZ5:IVA28 JEV5:JEW28 JOR5:JOS28 JYN5:JYO28 KIJ5:KIK28 KSF5:KSG28 LCB5:LCC28 LLX5:LLY28 LVT5:LVU28 MFP5:MFQ28 MPL5:MPM28 MZH5:MZI28 NJD5:NJE28 NSZ5:NTA28 OCV5:OCW28 OMR5:OMS28 OWN5:OWO28 PGJ5:PGK28 PQF5:PQG28 QAB5:QAC28 QJX5:QJY28 QTT5:QTU28 RDP5:RDQ28 RNL5:RNM28 RXH5:RXI28 SHD5:SHE28 SQZ5:SRA28 TAV5:TAW28 TKR5:TKS28 TUN5:TUO28 UEJ5:UEK28 UOF5:UOG28 UYB5:UYC28 VHX5:VHY28 VRT5:VRU28 WBP5:WBQ28 WLL5:WLM28 WVH5:WVI28 C5:D28 C47:C48 IV47:IV48 SR47:SR48 ACN47:ACN48 AMJ47:AMJ48 AWF47:AWF48 BGB47:BGB48 BPX47:BPX48 BZT47:BZT48 CJP47:CJP48 CTL47:CTL48 DDH47:DDH48 DND47:DND48 DWZ47:DWZ48 EGV47:EGV48 EQR47:EQR48 FAN47:FAN48 FKJ47:FKJ48 FUF47:FUF48 GEB47:GEB48 GNX47:GNX48 GXT47:GXT48 HHP47:HHP48 HRL47:HRL48 IBH47:IBH48 ILD47:ILD48 IUZ47:IUZ48 JEV47:JEV48 JOR47:JOR48 JYN47:JYN48 KIJ47:KIJ48 KSF47:KSF48 LCB47:LCB48 LLX47:LLX48 LVT47:LVT48 MFP47:MFP48 MPL47:MPL48 MZH47:MZH48 NJD47:NJD48 NSZ47:NSZ48 OCV47:OCV48 OMR47:OMR48 OWN47:OWN48 PGJ47:PGJ48 PQF47:PQF48 QAB47:QAB48 QJX47:QJX48 QTT47:QTT48 RDP47:RDP48 RNL47:RNL48 RXH47:RXH48 SHD47:SHD48 SQZ47:SQZ48 TAV47:TAV48 TKR47:TKR48 TUN47:TUN48 UEJ47:UEJ48 UOF47:UOF48 UYB47:UYB48 VHX47:VHX48 VRT47:VRT48 WBP47:WBP48 WLL47:WLL48 WVH47:WVH48 C52 IV52 SR52 ACN52 AMJ52 AWF52 BGB52 BPX52 BZT52 CJP52 CTL52 DDH52 DND52 DWZ52 EGV52 EQR52 FAN52 FKJ52 FUF52 GEB52 GNX52 GXT52 HHP52 HRL52 IBH52 ILD52 IUZ52 JEV52 JOR52 JYN52 KIJ52 KSF52 LCB52 LLX52 LVT52 MFP52 MPL52 MZH52 NJD52 NSZ52 OCV52 OMR52 OWN52 PGJ52 PQF52 QAB52 QJX52 QTT52 RDP52 RNL52 RXH52 SHD52 SQZ52 TAV52 TKR52 TUN52 UEJ52 UOF52 UYB52 VHX52 VRT52 WBP52 WLL52 WVH52 C54:C83 IV54:IV83 SR54:SR83 ACN54:ACN83 AMJ54:AMJ83 AWF54:AWF83 BGB54:BGB83 BPX54:BPX83 BZT54:BZT83 CJP54:CJP83 CTL54:CTL83 DDH54:DDH83 DND54:DND83 DWZ54:DWZ83 EGV54:EGV83 EQR54:EQR83 FAN54:FAN83 FKJ54:FKJ83 FUF54:FUF83 GEB54:GEB83 GNX54:GNX83 GXT54:GXT83 HHP54:HHP83 HRL54:HRL83 IBH54:IBH83 ILD54:ILD83 IUZ54:IUZ83 JEV54:JEV83 JOR54:JOR83 JYN54:JYN83 KIJ54:KIJ83 KSF54:KSF83 LCB54:LCB83 LLX54:LLX83 LVT54:LVT83 MFP54:MFP83 MPL54:MPL83 MZH54:MZH83 NJD54:NJD83 NSZ54:NSZ83 OCV54:OCV83 OMR54:OMR83 OWN54:OWN83 PGJ54:PGJ83 PQF54:PQF83 QAB54:QAB83 QJX54:QJX83 QTT54:QTT83 RDP54:RDP83 RNL54:RNL83 RXH54:RXH83 SHD54:SHD83 SQZ54:SQZ83 TAV54:TAV83 TKR54:TKR83 TUN54:TUN83 UEJ54:UEJ83 UOF54:UOF83 UYB54:UYB83 VHX54:VHX83 VRT54:VRT83 WBP54:WBP83 WLL54:WLL83 WVH54:WVH83 D29:D83 IW29:IW83 SS29:SS83 ACO29:ACO83 AMK29:AMK83 AWG29:AWG83 BGC29:BGC83 BPY29:BPY83 BZU29:BZU83 CJQ29:CJQ83 CTM29:CTM83 DDI29:DDI83 DNE29:DNE83 DXA29:DXA83 EGW29:EGW83 EQS29:EQS83 FAO29:FAO83 FKK29:FKK83 FUG29:FUG83 GEC29:GEC83 GNY29:GNY83 GXU29:GXU83 HHQ29:HHQ83 HRM29:HRM83 IBI29:IBI83 ILE29:ILE83 IVA29:IVA83 JEW29:JEW83 JOS29:JOS83 JYO29:JYO83 KIK29:KIK83 KSG29:KSG83 LCC29:LCC83 LLY29:LLY83 LVU29:LVU83 MFQ29:MFQ83 MPM29:MPM83 MZI29:MZI83 NJE29:NJE83 NTA29:NTA83 OCW29:OCW83 OMS29:OMS83 OWO29:OWO83 PGK29:PGK83 PQG29:PQG83 QAC29:QAC83 QJY29:QJY83 QTU29:QTU83 RDQ29:RDQ83 RNM29:RNM83 RXI29:RXI83 SHE29:SHE83 SRA29:SRA83 TAW29:TAW83 TKS29:TKS83 TUO29:TUO83 UEK29:UEK83 UOG29:UOG83 UYC29:UYC83 VHY29:VHY83 VRU29:VRU83 WBQ29:WBQ83 WLM29:WLM83 WVI29:WVI83 C29:C45 IV29:IV45 SR29:SR45 ACN29:ACN45 AMJ29:AMJ45 AWF29:AWF45 BGB29:BGB45 BPX29:BPX45 BZT29:BZT45 CJP29:CJP45 CTL29:CTL45 DDH29:DDH45 DND29:DND45 DWZ29:DWZ45 EGV29:EGV45 EQR29:EQR45 FAN29:FAN45 FKJ29:FKJ45 FUF29:FUF45 GEB29:GEB45 GNX29:GNX45 GXT29:GXT45 HHP29:HHP45 HRL29:HRL45 IBH29:IBH45 ILD29:ILD45 IUZ29:IUZ45 JEV29:JEV45 JOR29:JOR45 JYN29:JYN45 KIJ29:KIJ45 KSF29:KSF45 LCB29:LCB45 LLX29:LLX45 LVT29:LVT45 MFP29:MFP45 MPL29:MPL45 MZH29:MZH45 NJD29:NJD45 NSZ29:NSZ45 OCV29:OCV45 OMR29:OMR45 OWN29:OWN45 PGJ29:PGJ45 PQF29:PQF45 QAB29:QAB45 QJX29:QJX45 QTT29:QTT45 RDP29:RDP45 RNL29:RNL45 RXH29:RXH45 SHD29:SHD45 SQZ29:SQZ45 TAV29:TAV45 TKR29:TKR45 TUN29:TUN45 UEJ29:UEJ45 UOF29:UOF45 UYB29:UYB45 VHX29:VHX45 VRT29:VRT45 WBP29:WBP45 WLL29:WLL45 WVH29:WVH45 C160:C163 IY160:IY163 SU160:SU163 ACQ160:ACQ163 AMM160:AMM163 AWI160:AWI163 BGE160:BGE163 BQA160:BQA163 BZW160:BZW163 CJS160:CJS163 CTO160:CTO163 DDK160:DDK163 DNG160:DNG163 DXC160:DXC163 EGY160:EGY163 EQU160:EQU163 FAQ160:FAQ163 FKM160:FKM163 FUI160:FUI163 GEE160:GEE163 GOA160:GOA163 GXW160:GXW163 HHS160:HHS163 HRO160:HRO163 IBK160:IBK163 ILG160:ILG163 IVC160:IVC163 JEY160:JEY163 JOU160:JOU163 JYQ160:JYQ163 KIM160:KIM163 KSI160:KSI163 LCE160:LCE163 LMA160:LMA163 LVW160:LVW163 MFS160:MFS163 MPO160:MPO163 MZK160:MZK163 NJG160:NJG163 NTC160:NTC163 OCY160:OCY163 OMU160:OMU163 OWQ160:OWQ163 PGM160:PGM163 PQI160:PQI163 QAE160:QAE163 QKA160:QKA163 QTW160:QTW163 RDS160:RDS163 RNO160:RNO163 RXK160:RXK163 SHG160:SHG163 SRC160:SRC163 TAY160:TAY163 TKU160:TKU163 TUQ160:TUQ163 UEM160:UEM163 UOI160:UOI163 UYE160:UYE163 VIA160:VIA163 VRW160:VRW163 WBS160:WBS163 WLO160:WLO163 WVK160:WVK163 C167:C170 IY167:IY170 SU167:SU170 ACQ167:ACQ170 AMM167:AMM170 AWI167:AWI170 BGE167:BGE170 BQA167:BQA170 BZW167:BZW170 CJS167:CJS170 CTO167:CTO170 DDK167:DDK170 DNG167:DNG170 DXC167:DXC170 EGY167:EGY170 EQU167:EQU170 FAQ167:FAQ170 FKM167:FKM170 FUI167:FUI170 GEE167:GEE170 GOA167:GOA170 GXW167:GXW170 HHS167:HHS170 HRO167:HRO170 IBK167:IBK170 ILG167:ILG170 IVC167:IVC170 JEY167:JEY170 JOU167:JOU170 JYQ167:JYQ170 KIM167:KIM170 KSI167:KSI170 LCE167:LCE170 LMA167:LMA170 LVW167:LVW170 MFS167:MFS170 MPO167:MPO170 MZK167:MZK170 NJG167:NJG170 NTC167:NTC170 OCY167:OCY170 OMU167:OMU170 OWQ167:OWQ170 PGM167:PGM170 PQI167:PQI170 QAE167:QAE170 QKA167:QKA170 QTW167:QTW170 RDS167:RDS170 RNO167:RNO170 RXK167:RXK170 SHG167:SHG170 SRC167:SRC170 TAY167:TAY170 TKU167:TKU170 TUQ167:TUQ170 UEM167:UEM170 UOI167:UOI170 UYE167:UYE170 VIA167:VIA170 VRW167:VRW170 WBS167:WBS170 WLO167:WLO170 WVK167:WVK170 C148:C157 IY148:IY157 SU148:SU157 ACQ148:ACQ157 AMM148:AMM157 AWI148:AWI157 BGE148:BGE157 BQA148:BQA157 BZW148:BZW157 CJS148:CJS157 CTO148:CTO157 DDK148:DDK157 DNG148:DNG157 DXC148:DXC157 EGY148:EGY157 EQU148:EQU157 FAQ148:FAQ157 FKM148:FKM157 FUI148:FUI157 GEE148:GEE157 GOA148:GOA157 GXW148:GXW157 HHS148:HHS157 HRO148:HRO157 IBK148:IBK157 ILG148:ILG157 IVC148:IVC157 JEY148:JEY157 JOU148:JOU157 JYQ148:JYQ157 KIM148:KIM157 KSI148:KSI157 LCE148:LCE157 LMA148:LMA157 LVW148:LVW157 MFS148:MFS157 MPO148:MPO157 MZK148:MZK157 NJG148:NJG157 NTC148:NTC157 OCY148:OCY157 OMU148:OMU157 OWQ148:OWQ157 PGM148:PGM157 PQI148:PQI157 QAE148:QAE157 QKA148:QKA157 QTW148:QTW157 RDS148:RDS157 RNO148:RNO157 RXK148:RXK157 SHG148:SHG157 SRC148:SRC157 TAY148:TAY157 TKU148:TKU157 TUQ148:TUQ157 UEM148:UEM157 UOI148:UOI157 UYE148:UYE157 VIA148:VIA157 VRW148:VRW157 WBS148:WBS157 WLO148:WLO157 WVK148:WVK157 E148 JA148 SW148 ACS148 AMO148 AWK148 BGG148 BQC148 BZY148 CJU148 CTQ148 DDM148 DNI148 DXE148 EHA148 EQW148 FAS148 FKO148 FUK148 GEG148 GOC148 GXY148 HHU148 HRQ148 IBM148 ILI148 IVE148 JFA148 JOW148 JYS148 KIO148 KSK148 LCG148 LMC148 LVY148 MFU148 MPQ148 MZM148 NJI148 NTE148 ODA148 OMW148 OWS148 PGO148 PQK148 QAG148 QKC148 QTY148 RDU148 RNQ148 RXM148 SHI148 SRE148 TBA148 TKW148 TUS148 UEO148 UOK148 UYG148 VIC148 VRY148 WBU148 WLQ148 WVM148 C187:C198 D187:D197 C171:D186 C199:D267 C323:C380 C403:D403 C405:D412 C435:D440 C416:D433 C442:D450 D453:D454 D1128:D1129 E782:G782 G722:G781 C722:D799 C813:C814 C803 C806:C810 C819:C820 C824:C826 C981 C959:C966 C969:C973 D1103:D1113 D1095:D1100 C1095:C1114 C1120:D1120 D1123 D1133:D1135 D1144 D1115:D1116 D1146:D1149 C1146 C1148:C1149 G1115:G1149 C558:C601 C609:C617 C619:C620 C626 C628:C672"/>
    <dataValidation type="list" allowBlank="1" showInputMessage="1" showErrorMessage="1" sqref="WLN158:WLN159 IX164:IX166 ST164:ST166 ACP164:ACP166 AML164:AML166 AWH164:AWH166 BGD164:BGD166 BPZ164:BPZ166 BZV164:BZV166 CJR164:CJR166 CTN164:CTN166 DDJ164:DDJ166 DNF164:DNF166 DXB164:DXB166 EGX164:EGX166 EQT164:EQT166 FAP164:FAP166 FKL164:FKL166 FUH164:FUH166 GED164:GED166 GNZ164:GNZ166 GXV164:GXV166 HHR164:HHR166 HRN164:HRN166 IBJ164:IBJ166 ILF164:ILF166 IVB164:IVB166 JEX164:JEX166 JOT164:JOT166 JYP164:JYP166 KIL164:KIL166 KSH164:KSH166 LCD164:LCD166 LLZ164:LLZ166 LVV164:LVV166 MFR164:MFR166 MPN164:MPN166 MZJ164:MZJ166 NJF164:NJF166 NTB164:NTB166 OCX164:OCX166 OMT164:OMT166 OWP164:OWP166 PGL164:PGL166 PQH164:PQH166 QAD164:QAD166 QJZ164:QJZ166 QTV164:QTV166 RDR164:RDR166 RNN164:RNN166 RXJ164:RXJ166 SHF164:SHF166 SRB164:SRB166 TAX164:TAX166 TKT164:TKT166 TUP164:TUP166 UEL164:UEL166 UOH164:UOH166 UYD164:UYD166 VHZ164:VHZ166 VRV164:VRV166 WBR164:WBR166 WLN164:WLN166 WVJ164:WVJ166 WVJ158:WVJ159 IX158:IX159 ST158:ST159 ACP158:ACP159 AML158:AML159 AWH158:AWH159 BGD158:BGD159 BPZ158:BPZ159 BZV158:BZV159 CJR158:CJR159 CTN158:CTN159 DDJ158:DDJ159 DNF158:DNF159 DXB158:DXB159 EGX158:EGX159 EQT158:EQT159 FAP158:FAP159 FKL158:FKL159 FUH158:FUH159 GED158:GED159 GNZ158:GNZ159 GXV158:GXV159 HHR158:HHR159 HRN158:HRN159 IBJ158:IBJ159 ILF158:ILF159 IVB158:IVB159 JEX158:JEX159 JOT158:JOT159 JYP158:JYP159 KIL158:KIL159 KSH158:KSH159 LCD158:LCD159 LLZ158:LLZ159 LVV158:LVV159 MFR158:MFR159 MPN158:MPN159 MZJ158:MZJ159 NJF158:NJF159 NTB158:NTB159 OCX158:OCX159 OMT158:OMT159 OWP158:OWP159 PGL158:PGL159 PQH158:PQH159 QAD158:QAD159 QJZ158:QJZ159 QTV158:QTV159 RDR158:RDR159 RNN158:RNN159 RXJ158:RXJ159 SHF158:SHF159 SRB158:SRB159 TAX158:TAX159 TKT158:TKT159 TUP158:TUP159 UEL158:UEL159 UOH158:UOH159 UYD158:UYD159 VHZ158:VHZ159 VRV158:VRV159 WBR158:WBR159">
      <formula1>$B$1:$B$30</formula1>
    </dataValidation>
    <dataValidation type="list" allowBlank="1" showInputMessage="1" showErrorMessage="1" sqref="E198">
      <formula1>$II$65012:$II$65016</formula1>
    </dataValidation>
    <dataValidation type="list" allowBlank="1" showInputMessage="1" showErrorMessage="1" sqref="B198">
      <formula1>$IH$65012:$IH$65020</formula1>
    </dataValidation>
    <dataValidation type="list" allowBlank="1" showInputMessage="1" showErrorMessage="1" sqref="A268:A322">
      <formula1>$IO$64313:$IO$64333</formula1>
    </dataValidation>
    <dataValidation type="list" allowBlank="1" showInputMessage="1" showErrorMessage="1" sqref="A253:A267">
      <formula1>$IO$63989:$IO$64009</formula1>
    </dataValidation>
    <dataValidation type="list" allowBlank="1" showInputMessage="1" showErrorMessage="1" sqref="E253:E254">
      <formula1>$IQ$63989:$IQ$63993</formula1>
    </dataValidation>
    <dataValidation type="list" allowBlank="1" showInputMessage="1" showErrorMessage="1" sqref="E265:E266 E255:E262">
      <formula1>$IQ$64031:$IQ$64035</formula1>
    </dataValidation>
    <dataValidation type="list" allowBlank="1" showInputMessage="1" showErrorMessage="1" sqref="B265:B266 B255:B262">
      <formula1>$IP$64031:$IP$64041</formula1>
    </dataValidation>
    <dataValidation type="list" allowBlank="1" showInputMessage="1" showErrorMessage="1" sqref="B253:B254 B263:B264 B267:B273 B275:B288 B290:B322">
      <formula1>$B$2:$B$7</formula1>
    </dataValidation>
    <dataValidation type="list" allowBlank="1" showInputMessage="1" showErrorMessage="1" sqref="B324 B330:B334 B326:B328">
      <formula1>$IP$54980:$IP$54990</formula1>
    </dataValidation>
    <dataValidation type="list" allowBlank="1" showInputMessage="1" showErrorMessage="1" sqref="B323 B329 B335:B380 B325">
      <formula1>$IP$54984:$IP$54994</formula1>
    </dataValidation>
    <dataValidation type="list" allowBlank="1" showInputMessage="1" showErrorMessage="1" sqref="E381:E401">
      <formula1>$IQ$55002:$IQ$55007</formula1>
    </dataValidation>
    <dataValidation type="list" allowBlank="1" showInputMessage="1" showErrorMessage="1" sqref="A402:A454">
      <formula1>$HK$62842:$HK$65533</formula1>
    </dataValidation>
    <dataValidation type="list" allowBlank="1" showInputMessage="1" showErrorMessage="1" sqref="A558:A672">
      <formula1>$IO$65207:$IO$65227</formula1>
    </dataValidation>
    <dataValidation type="list" allowBlank="1" showInputMessage="1" showErrorMessage="1" sqref="B558:B601 B609:B617 B619:B620 B626 B628:B659">
      <formula1>$IP$65207:$IP$65217</formula1>
    </dataValidation>
    <dataValidation type="list" allowBlank="1" showInputMessage="1" showErrorMessage="1" sqref="E558:E672">
      <formula1>$IQ$65207:$IQ$65211</formula1>
    </dataValidation>
    <dataValidation type="list" allowBlank="1" showInputMessage="1" showErrorMessage="1" sqref="B660:B672">
      <formula1>$IP$65207:$IP$65216</formula1>
    </dataValidation>
    <dataValidation type="list" allowBlank="1" showInputMessage="1" showErrorMessage="1" sqref="A698">
      <formula1>$P$6:$P$269</formula1>
    </dataValidation>
    <dataValidation type="list" allowBlank="1" showInputMessage="1" showErrorMessage="1" sqref="E673:E675 E695:E697 E705:E706 E709:E710 E713:E716 E718">
      <formula1>$T$6:$T$16</formula1>
    </dataValidation>
    <dataValidation type="list" allowBlank="1" showInputMessage="1" showErrorMessage="1" sqref="B673:B675 B713:B719 B721 B682:B683 B703:B708">
      <formula1>$Q$6:$Q$18</formula1>
    </dataValidation>
    <dataValidation type="list" allowBlank="1" showInputMessage="1" showErrorMessage="1" sqref="A713 A697">
      <formula1>$P$6:$P$371</formula1>
    </dataValidation>
    <dataValidation type="list" allowBlank="1" showInputMessage="1" showErrorMessage="1" sqref="A703:A704 A721">
      <formula1>$P$6:$P$372</formula1>
    </dataValidation>
    <dataValidation type="list" allowBlank="1" showInputMessage="1" showErrorMessage="1" sqref="A686 A694:A695 A689">
      <formula1>$P$6:$P$359</formula1>
    </dataValidation>
    <dataValidation type="list" allowBlank="1" showInputMessage="1" showErrorMessage="1" sqref="A676:A677 A687:A688">
      <formula1>$P$6:$P$366</formula1>
    </dataValidation>
    <dataValidation type="list" allowBlank="1" showInputMessage="1" showErrorMessage="1" sqref="A712 A678:A679 A681:A685">
      <formula1>$P$6:$P$368</formula1>
    </dataValidation>
    <dataValidation type="list" allowBlank="1" showInputMessage="1" showErrorMessage="1" sqref="A715">
      <formula1>$P$6:$P$357</formula1>
    </dataValidation>
    <dataValidation type="list" allowBlank="1" showInputMessage="1" showErrorMessage="1" sqref="A717">
      <formula1>$P$6:$P$354</formula1>
    </dataValidation>
    <dataValidation type="list" allowBlank="1" showInputMessage="1" showErrorMessage="1" sqref="B684:B702 B676:B681 B720 B709:B712">
      <formula1>$Q$6:$Q$17</formula1>
    </dataValidation>
    <dataValidation type="list" allowBlank="1" showInputMessage="1" showErrorMessage="1" sqref="A690 A673 A680">
      <formula1>$P$6:$P$363</formula1>
    </dataValidation>
    <dataValidation type="list" allowBlank="1" showInputMessage="1" showErrorMessage="1" sqref="A714 A700 A720 A705:A711">
      <formula1>$P$6:$P$365</formula1>
    </dataValidation>
    <dataValidation type="list" allowBlank="1" showInputMessage="1" showErrorMessage="1" sqref="A691 A675 A716">
      <formula1>$P$6:$P$364</formula1>
    </dataValidation>
    <dataValidation type="list" allowBlank="1" showInputMessage="1" showErrorMessage="1" sqref="A699 A701:A702 A693 A696 A718">
      <formula1>$P$6:$P$362</formula1>
    </dataValidation>
    <dataValidation type="list" allowBlank="1" showInputMessage="1" showErrorMessage="1" sqref="A692">
      <formula1>$P$6:$P$360</formula1>
    </dataValidation>
    <dataValidation type="list" allowBlank="1" showInputMessage="1" showErrorMessage="1" sqref="A719 A674">
      <formula1>$P$6:$P$345</formula1>
    </dataValidation>
    <dataValidation type="list" allowBlank="1" showInputMessage="1" showErrorMessage="1" sqref="E686 E676:E679">
      <formula1>$T$6:$T$15</formula1>
    </dataValidation>
    <dataValidation type="list" allowBlank="1" showInputMessage="1" showErrorMessage="1" sqref="E687:E694 E680:E685 E698:E704 E719:E721 E711:E712 E717 E707:E708">
      <formula1>$T$6:$T$14</formula1>
    </dataValidation>
    <dataValidation type="list" allowBlank="1" showInputMessage="1" showErrorMessage="1" sqref="A722:A799">
      <formula1>$W$6:$W$10</formula1>
    </dataValidation>
    <dataValidation type="list" allowBlank="1" showInputMessage="1" showErrorMessage="1" sqref="B722:B799">
      <formula1>$X$6:$X$10</formula1>
    </dataValidation>
    <dataValidation type="list" allowBlank="1" showInputMessage="1" showErrorMessage="1" sqref="E787:E788 E792:E795 E797:E799">
      <formula1>$HQ$65023:$HQ$65027</formula1>
    </dataValidation>
    <dataValidation type="list" allowBlank="1" showInputMessage="1" showErrorMessage="1" sqref="E796 E789:E791 F725:F742 E783:E786 E722:E781">
      <formula1>$Y$6:$Y$10</formula1>
    </dataValidation>
    <dataValidation type="list" allowBlank="1" showInputMessage="1" showErrorMessage="1" sqref="E800:E831">
      <formula1>$C$51:$C$55</formula1>
    </dataValidation>
    <dataValidation type="list" allowBlank="1" showInputMessage="1" showErrorMessage="1" sqref="B800:B802 B811:B812 B815:B818 B821:B822 B804:B805 B827 B831">
      <formula1>$B$51:$B$64</formula1>
    </dataValidation>
    <dataValidation type="list" allowBlank="1" showInputMessage="1" showErrorMessage="1" sqref="B823">
      <formula1>$B$32:$B$36</formula1>
    </dataValidation>
    <dataValidation type="list" allowBlank="1" showInputMessage="1" showErrorMessage="1" sqref="B803 B828:B830 B824:B826 B819:B820 B813:B814 B806:B810">
      <formula1>$B$37:$B$38</formula1>
    </dataValidation>
    <dataValidation type="list" allowBlank="1" showInputMessage="1" showErrorMessage="1" sqref="A838:A904">
      <formula1>#REF!</formula1>
    </dataValidation>
    <dataValidation showInputMessage="1" showErrorMessage="1" sqref="C838:D882"/>
    <dataValidation type="list" allowBlank="1" showInputMessage="1" showErrorMessage="1" sqref="B883:C904">
      <formula1>#REF!</formula1>
    </dataValidation>
    <dataValidation type="list" allowBlank="1" showInputMessage="1" showErrorMessage="1" sqref="E883:E904">
      <formula1>$M$5:$M$28</formula1>
    </dataValidation>
    <dataValidation type="list" allowBlank="1" showInputMessage="1" showErrorMessage="1" sqref="E959:E993">
      <formula1>$IR$65197:$IR$65202</formula1>
    </dataValidation>
    <dataValidation type="list" allowBlank="1" showInputMessage="1" showErrorMessage="1" sqref="A959:A993">
      <formula1>$IO$65053:$IO$65073</formula1>
    </dataValidation>
    <dataValidation type="list" allowBlank="1" showInputMessage="1" showErrorMessage="1" sqref="B959:B979 B981:B993">
      <formula1>$IQ$65197:$IQ$65209</formula1>
    </dataValidation>
    <dataValidation type="list" allowBlank="1" showInputMessage="1" showErrorMessage="1" sqref="A1095:A1114">
      <formula1>$IO$65378:$IO$65398</formula1>
    </dataValidation>
    <dataValidation type="list" allowBlank="1" showInputMessage="1" showErrorMessage="1" sqref="E1095:E1114">
      <formula1>$IQ$65378:$IQ$65382</formula1>
    </dataValidation>
    <dataValidation type="list" allowBlank="1" showInputMessage="1" showErrorMessage="1" sqref="B1095:B1100 B1103:B1113">
      <formula1>$IP$65378:$IP$65386</formula1>
    </dataValidation>
  </dataValidations>
  <pageMargins left="0.75" right="0.75" top="1" bottom="1" header="0" footer="0"/>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5"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3.2" x14ac:dyDescent="0.25"/>
  <sheetData/>
  <phoneticPr fontId="5"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Carlos Soto Barrientos</cp:lastModifiedBy>
  <cp:lastPrinted>2015-08-02T22:26:45Z</cp:lastPrinted>
  <dcterms:created xsi:type="dcterms:W3CDTF">2010-10-12T11:43:50Z</dcterms:created>
  <dcterms:modified xsi:type="dcterms:W3CDTF">2016-02-12T04:20:19Z</dcterms:modified>
</cp:coreProperties>
</file>