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90" windowWidth="11580" windowHeight="6330"/>
  </bookViews>
  <sheets>
    <sheet name="Transparencia Noviembre 2014" sheetId="1" r:id="rId1"/>
  </sheets>
  <definedNames>
    <definedName name="_xlnm._FilterDatabase" localSheetId="0" hidden="1">'Transparencia Noviembre 2014'!$A$5:$K$1198</definedName>
    <definedName name="_xlnm.Print_Area" localSheetId="0">'Transparencia Noviembre 2014'!$A$5:$K$5</definedName>
  </definedNames>
  <calcPr calcId="124519"/>
</workbook>
</file>

<file path=xl/calcChain.xml><?xml version="1.0" encoding="utf-8"?>
<calcChain xmlns="http://schemas.openxmlformats.org/spreadsheetml/2006/main">
  <c r="D1140" i="1"/>
  <c r="K627"/>
  <c r="K626"/>
  <c r="K624"/>
  <c r="K618"/>
  <c r="D617"/>
  <c r="K610"/>
  <c r="D606"/>
  <c r="D605"/>
  <c r="D604"/>
  <c r="D603"/>
  <c r="K602"/>
  <c r="K434"/>
  <c r="K428"/>
  <c r="K426"/>
  <c r="K424"/>
  <c r="K415"/>
  <c r="D323"/>
  <c r="D322"/>
  <c r="D321"/>
  <c r="D320"/>
  <c r="D319"/>
  <c r="D318"/>
  <c r="D317"/>
  <c r="D316"/>
  <c r="D308"/>
  <c r="D307"/>
  <c r="D306"/>
  <c r="D299"/>
  <c r="D293"/>
  <c r="D292"/>
  <c r="D291"/>
  <c r="D290"/>
  <c r="D289"/>
  <c r="D288"/>
  <c r="D287"/>
  <c r="D286"/>
  <c r="D285"/>
  <c r="D284"/>
  <c r="D283"/>
  <c r="D281"/>
  <c r="D280"/>
  <c r="D270"/>
  <c r="D269"/>
  <c r="D268"/>
  <c r="D267"/>
  <c r="D266"/>
  <c r="D265"/>
  <c r="D264"/>
  <c r="D262"/>
  <c r="K105" l="1"/>
  <c r="K80"/>
  <c r="K73"/>
  <c r="K71"/>
  <c r="K69"/>
  <c r="K66"/>
  <c r="K63"/>
  <c r="K62"/>
  <c r="K47"/>
  <c r="K46"/>
  <c r="K45"/>
  <c r="K42"/>
  <c r="K40"/>
  <c r="K39"/>
</calcChain>
</file>

<file path=xl/sharedStrings.xml><?xml version="1.0" encoding="utf-8"?>
<sst xmlns="http://schemas.openxmlformats.org/spreadsheetml/2006/main" count="9509" uniqueCount="2449">
  <si>
    <t>Centro Financiero</t>
  </si>
  <si>
    <t>Mecanismo de Compra</t>
  </si>
  <si>
    <t>Tipo y N° de Resolución</t>
  </si>
  <si>
    <t>Fecha de Resolución</t>
  </si>
  <si>
    <t>Documento de Compra</t>
  </si>
  <si>
    <t>N° Documento</t>
  </si>
  <si>
    <t>Fecha Documento de Compra</t>
  </si>
  <si>
    <t>Descripción de la Compra</t>
  </si>
  <si>
    <t>Razón Social Proveedor</t>
  </si>
  <si>
    <t>R.U.T. N° Proveedor</t>
  </si>
  <si>
    <t>Monto contratado o a contratar (impuesto incluido) indicar moneda: $, UF, US$ u otro</t>
  </si>
  <si>
    <t>T DOC</t>
  </si>
  <si>
    <t xml:space="preserve">Tipo </t>
  </si>
  <si>
    <t>Licitación Privada Menor</t>
  </si>
  <si>
    <t>Orden de Compra XXX</t>
  </si>
  <si>
    <t>Orden de Servicio XXX</t>
  </si>
  <si>
    <t>Servicio Básico</t>
  </si>
  <si>
    <t>Otro</t>
  </si>
  <si>
    <t>No Hay</t>
  </si>
  <si>
    <t>89.862.200-2</t>
  </si>
  <si>
    <t>99.561.010-8</t>
  </si>
  <si>
    <t>EMPRESA DE CORREOS DE CHILE</t>
  </si>
  <si>
    <t>60.503.000-9</t>
  </si>
  <si>
    <t>Franqueo convenido Fiscalía Regional</t>
  </si>
  <si>
    <t>AGUAS DEL ALTIPLANO S.A.</t>
  </si>
  <si>
    <t>LATAM AIRLINES S.A.</t>
  </si>
  <si>
    <t>Consumo de agua potable Fiscalía Local de Alto Hospicio</t>
  </si>
  <si>
    <t>01 Tarapacá</t>
  </si>
  <si>
    <t>Contratación Directa (Exceptuada Aplicación Regl. Compras)</t>
  </si>
  <si>
    <t>SKY AIRLINE S.A.</t>
  </si>
  <si>
    <t>88.417.000-1</t>
  </si>
  <si>
    <t xml:space="preserve">DISTRIBUIDORA NENE LTDA. </t>
  </si>
  <si>
    <t>76.067.436-2</t>
  </si>
  <si>
    <t>Consumo de agua potable Fiscalía Regional</t>
  </si>
  <si>
    <t>Consumo de agua potable URAVIT</t>
  </si>
  <si>
    <t>Consumo de agua potable Fiscalía Local de Iquique</t>
  </si>
  <si>
    <t>Consumo de agua potable Fiscalía Local de Pozo Almonte</t>
  </si>
  <si>
    <t>Consumo de electricidad Fiscalía Regional</t>
  </si>
  <si>
    <t>ELIQSA</t>
  </si>
  <si>
    <t>96.541.870-9</t>
  </si>
  <si>
    <t>Consumo de electricidad URAVIT</t>
  </si>
  <si>
    <t>Consumo de electricidad Fiscalía Local de Iquique</t>
  </si>
  <si>
    <t>Consumo de electricidad Fiscalía Local de Alto Hospicio</t>
  </si>
  <si>
    <t>Consumo de electricidad Fiscalía Local de Pozo Almonte</t>
  </si>
  <si>
    <t>SOC. COM. SANCHEZ LABARCA LTDA.</t>
  </si>
  <si>
    <t>77.687.190-7</t>
  </si>
  <si>
    <t>Materiales de oficina para Fiscalía Regional</t>
  </si>
  <si>
    <t>13.761.710-2</t>
  </si>
  <si>
    <t>Tarjetas de presentación</t>
  </si>
  <si>
    <t>76.228.039-6</t>
  </si>
  <si>
    <t>15 pasajes aéreos nacionales gestionados durante la 2da quincena de Octubre de 2014</t>
  </si>
  <si>
    <t>Reparaciones en inmueble de Fiscalía Regional (soldadura en portones, reja y arreglo de pasamano)</t>
  </si>
  <si>
    <t xml:space="preserve">JOSE MARIA SILVA SPENCER </t>
  </si>
  <si>
    <t>7.953.592-3</t>
  </si>
  <si>
    <t>07//11/2014</t>
  </si>
  <si>
    <t>DANIELA ALFARO FIGUEROA</t>
  </si>
  <si>
    <t xml:space="preserve">Desintalación de equipo de aire acondicioando y provisión e instalación de nuevo equipo 12000 BTU/Hr para Fiscalía Local de Pozo Almonte </t>
  </si>
  <si>
    <t>500 tarjetas de Navidad</t>
  </si>
  <si>
    <t>PROVIDENCIA S.A.</t>
  </si>
  <si>
    <t>96.665.690-5</t>
  </si>
  <si>
    <t xml:space="preserve">Contenedor 20' Dry STD </t>
  </si>
  <si>
    <t xml:space="preserve">AGENCIAS UNIVERSALES S.A. </t>
  </si>
  <si>
    <t>96.566.940-K</t>
  </si>
  <si>
    <t xml:space="preserve">HOTELERA Y TURISMO OCEANO LTDA. </t>
  </si>
  <si>
    <t>78.512.450-2</t>
  </si>
  <si>
    <t>Impresión de logo y pie de firma en tarjetas de navidad</t>
  </si>
  <si>
    <t xml:space="preserve">IMPRENTA M Y F LTDA. </t>
  </si>
  <si>
    <t>78.205.260-8</t>
  </si>
  <si>
    <t xml:space="preserve">Galvano </t>
  </si>
  <si>
    <t>JUAN ENRIQUE DASTRES ZELADA</t>
  </si>
  <si>
    <t>5.163.399-7</t>
  </si>
  <si>
    <t>Materiales de oficina para Fiscalía Local de Alto Hospicio</t>
  </si>
  <si>
    <t>Materiales de oficina para Fiscalía Local de Pozo Almonte</t>
  </si>
  <si>
    <t>Materiales de aseo para Fiscalía Local de Pozo Almonte</t>
  </si>
  <si>
    <t>Desinstalación y reinstalación de panel en inmueble de Fiscalía Regional</t>
  </si>
  <si>
    <t xml:space="preserve">ISAIAS SAAVEDRA PARRA </t>
  </si>
  <si>
    <t>12.441.870-4</t>
  </si>
  <si>
    <t xml:space="preserve">Reparación de puerta principal en inmueble de Fiscalía Local de Iquique </t>
  </si>
  <si>
    <t>Traslado de contenedor de 20' vacío desde depósito en Bajo Molle hasta Fiscaía Regional y manipulación hasta ubicación final</t>
  </si>
  <si>
    <t>5 pasajes aéreos nacionales</t>
  </si>
  <si>
    <t>2 grabadoras Sony</t>
  </si>
  <si>
    <t>IMPORTADORA SATGURU LTDA.</t>
  </si>
  <si>
    <t>78.506.240-K</t>
  </si>
  <si>
    <t xml:space="preserve">CRISTIAN GARRIDO MATAMALA </t>
  </si>
  <si>
    <t>10.839.029-8</t>
  </si>
  <si>
    <t>SOCIEDAD COMERCIAL IMAGINA LTDA.</t>
  </si>
  <si>
    <t>10 pasajes aéreos nacionales gestionados durante la 1ra quincena de Noviembre de 2014</t>
  </si>
  <si>
    <t>INFORME MENSUAL DE COMPRAS Y CONTRATACIONES (LEY DE TRANSPARENCIA) MINISTERIO PÚBLICO - NOVIEMBRE DE 2014</t>
  </si>
  <si>
    <t>Arriendo de salón y servicio de coffee breaks para Jornada de trabajo</t>
  </si>
  <si>
    <t xml:space="preserve">Mano de obra para pintura de contenedor de 20' </t>
  </si>
  <si>
    <t>No Aplica</t>
  </si>
  <si>
    <t>Orden de Servicio</t>
  </si>
  <si>
    <t xml:space="preserve">Servicio cafetería para Jornada de Trabajo </t>
  </si>
  <si>
    <t>NEVENKA MARLA SANDOVAL RESTOVIC</t>
  </si>
  <si>
    <t>15.695.173-0</t>
  </si>
  <si>
    <t>Orden de Compra</t>
  </si>
  <si>
    <t>Compra zapatos de seguridad</t>
  </si>
  <si>
    <t>JAIME CELUME Y CIA. LTDA.</t>
  </si>
  <si>
    <t>79.653.750-7</t>
  </si>
  <si>
    <t>Otros</t>
  </si>
  <si>
    <t>s/n</t>
  </si>
  <si>
    <t>COMPAÑÍA DE PETRÓLEOS DE CHILE COPEC S.A.</t>
  </si>
  <si>
    <t>99.520.000-7</t>
  </si>
  <si>
    <t>Compra tarjetas navideñas</t>
  </si>
  <si>
    <t>FUNDACIÓN COANIQUEM</t>
  </si>
  <si>
    <t>72.095.000-6</t>
  </si>
  <si>
    <t xml:space="preserve">Tacos Calendarios 2015 </t>
  </si>
  <si>
    <t>COMERCIAL RED OFFICE NORTE LIMITADA</t>
  </si>
  <si>
    <t>77.630.820-k</t>
  </si>
  <si>
    <t>Tacos calendario 2015 y visores porta leyenda</t>
  </si>
  <si>
    <t xml:space="preserve">Material Oficina </t>
  </si>
  <si>
    <t>Compra agendas 2015</t>
  </si>
  <si>
    <t>SOC. COMERCIAL EL SALITRE LTDA.</t>
  </si>
  <si>
    <t>79.638.870-6</t>
  </si>
  <si>
    <t>Compra bolígrafos para F.Regional y F.Locales</t>
  </si>
  <si>
    <t>SUCESIÓN FRANCISCO GÓMEZ SÁEZ Y CIA LTDA</t>
  </si>
  <si>
    <t>80.414.200-2</t>
  </si>
  <si>
    <t>Licitación Privada Mayor</t>
  </si>
  <si>
    <t>02-FR Nº 890</t>
  </si>
  <si>
    <t>Carpetas Institucionales no TCMC para F.Locales de la Región</t>
  </si>
  <si>
    <t>TALLERES GRÁFICOS SMIRNOW S.A..</t>
  </si>
  <si>
    <t>93.002.000-1</t>
  </si>
  <si>
    <t>Compra materiales oficina para Fiscalía Local  Taltal (ChileCompra)</t>
  </si>
  <si>
    <t>PROVEEDORES INTEGRALES PRISA S.A.</t>
  </si>
  <si>
    <t>96.556.940-5</t>
  </si>
  <si>
    <t>Compra materiales oficina para Fiscalía Regional (ChileCompra)</t>
  </si>
  <si>
    <t>Compra materiales oficina para Fiscalía Local  Calama (ChileCompra)</t>
  </si>
  <si>
    <t>Compra materiales oficina para Fiscalía Local  Tocopilla (ChileCompra)</t>
  </si>
  <si>
    <t>Compra materiales oficina para Fiscalía Local  Antofagasta (ChileCompra)</t>
  </si>
  <si>
    <t>DIMERC S.A.</t>
  </si>
  <si>
    <t>96.670.840-9</t>
  </si>
  <si>
    <t>Compra material de aseo - Fiscalía Local Taltal (ChileCompra)</t>
  </si>
  <si>
    <t>Compra material de aseo - Fiscalía Regional (ChileCompra)</t>
  </si>
  <si>
    <t>Compra material de aseo - Fiscalía Local Tocopilla (ChileCompra)</t>
  </si>
  <si>
    <t>Compra material de aseo - Fiscalía Local Antofagasta (ChileCompra)</t>
  </si>
  <si>
    <t>Compra material de aseo - Fiscalía Local Calama (ChileCompra)</t>
  </si>
  <si>
    <t>VIVIANA GUZMÁN GONZÁLEZ</t>
  </si>
  <si>
    <t>16.867.957-2</t>
  </si>
  <si>
    <t>Mantenciones varias Fiscalía Local Antofagasta y Bodega Fiscalía Regional</t>
  </si>
  <si>
    <t>JORGE HALLE LAVIN</t>
  </si>
  <si>
    <t>4.765.843-8</t>
  </si>
  <si>
    <t xml:space="preserve">Licitación Privada </t>
  </si>
  <si>
    <t>02-FR Nº 837</t>
  </si>
  <si>
    <t>Res.837</t>
  </si>
  <si>
    <t>Licitación Privada - "Habilitación Sistema de Ventilación Fi</t>
  </si>
  <si>
    <t>AURELIO VARAS ARAYA</t>
  </si>
  <si>
    <t>5.398.534-3</t>
  </si>
  <si>
    <t>Provisión e instalación de persianas Fiscalía Local de Tocopilla</t>
  </si>
  <si>
    <t>EDUARDO ENRIQUE HERRERA CASTILLO</t>
  </si>
  <si>
    <t>7.637.307-8</t>
  </si>
  <si>
    <t>02-FR Nº 811</t>
  </si>
  <si>
    <t>Mantención Preventiva de Aire Acondicionado</t>
  </si>
  <si>
    <t>CRISTIAN MILLA CHEPILLO</t>
  </si>
  <si>
    <t>12.801.643-0</t>
  </si>
  <si>
    <t>Pintura y reparaciones menores - Fiscalía Local Calama</t>
  </si>
  <si>
    <t>SERV. EDWIN EXEQUIEL OLIVARES CRUZ E IRL</t>
  </si>
  <si>
    <t>76.039.195-6</t>
  </si>
  <si>
    <t>Revestimiento muro fachada</t>
  </si>
  <si>
    <t>Mantención sistema circuito cerrado de TV - Fiscalía Local Antofagasta</t>
  </si>
  <si>
    <t>C Y S SOLUCIONES TECNOLÓGICAS E INTEGRAL</t>
  </si>
  <si>
    <t>76.133.443-3</t>
  </si>
  <si>
    <t>Mantención fachada Fiscalía Local Antofagasta</t>
  </si>
  <si>
    <t>GLOBALSER LTDA</t>
  </si>
  <si>
    <t>76.316.903-0</t>
  </si>
  <si>
    <t>Pintura de fachada Fiscalía Regional</t>
  </si>
  <si>
    <t>Provisión e instalación de lector de proximidad y accesorios Fiscalía Local Calama</t>
  </si>
  <si>
    <t>TECNOR INDUSTRIAL LIMITADA</t>
  </si>
  <si>
    <t>77.650.720-2</t>
  </si>
  <si>
    <t>Mantención sistema de alarmas FL Afta y FL Calama</t>
  </si>
  <si>
    <t>ELECTROSUR SERVICIOS Y VIGILANCIA LTDA.</t>
  </si>
  <si>
    <t>77.835.620-1</t>
  </si>
  <si>
    <t>Publicación aviso concurso público cargo administrativo para Fiscalía Local Antofagasta</t>
  </si>
  <si>
    <t>EMPRESA PERIODÍSTICA EL NORTE S.A.</t>
  </si>
  <si>
    <t>84.295.700-1</t>
  </si>
  <si>
    <t>Publicación aviso cargo profesional Uravit - Calama</t>
  </si>
  <si>
    <t>EMPRESA PERIODÍSTICA EL NORTE S.A</t>
  </si>
  <si>
    <t>Factura</t>
  </si>
  <si>
    <t>Pasaje terrestre para funcionarios en comisión de servicio</t>
  </si>
  <si>
    <t>LUIS GUILLERMO CAMUS CALDERÓN</t>
  </si>
  <si>
    <t>2.275.184-0</t>
  </si>
  <si>
    <t>Pasaje aéreo para funcionarios en comisión de servicio</t>
  </si>
  <si>
    <t>SKY AIRLINE S A</t>
  </si>
  <si>
    <t>LATAM AIRLINES GROUP S.A.</t>
  </si>
  <si>
    <t>Renovación suscripción Diario Oficial año 2015</t>
  </si>
  <si>
    <t>INFO UPDATE LTDA.</t>
  </si>
  <si>
    <t>76.023.530-k</t>
  </si>
  <si>
    <t>Arriendo instalaciones - Programa Preventivo Drogas</t>
  </si>
  <si>
    <t>ASOCIACIÓN CRISTIANA DE JÓVENES ANTOFAGASTA</t>
  </si>
  <si>
    <t>70.416.400-9</t>
  </si>
  <si>
    <t>Servicio Instructor Fitness- Programa preventivo de drogas</t>
  </si>
  <si>
    <t>KAREN ALEJANDRA PINO CAAMAÑO</t>
  </si>
  <si>
    <t>14.210.077-0</t>
  </si>
  <si>
    <t>Servicio de alojamiento y alimentación para perito</t>
  </si>
  <si>
    <t>MARÍA VIRGINIA ENCALADA GONZÁLEZ</t>
  </si>
  <si>
    <t>7.134.314-6</t>
  </si>
  <si>
    <t>Licitación Publica</t>
  </si>
  <si>
    <t>FN Nº 1506/2012</t>
  </si>
  <si>
    <t>Boleta Honorario</t>
  </si>
  <si>
    <t>Pericia psicológica - Victima</t>
  </si>
  <si>
    <t>PAULINA SPAUDO VALENZUELA</t>
  </si>
  <si>
    <t>9.088.642-8</t>
  </si>
  <si>
    <t>EVELYN CAROLINA MIRANDA CARVAJAL</t>
  </si>
  <si>
    <t>14.597.795-9</t>
  </si>
  <si>
    <t>Compra caja de seguridad para Fiscalías Locales</t>
  </si>
  <si>
    <t>SODIMAC S. A.</t>
  </si>
  <si>
    <t>96.792.430-k</t>
  </si>
  <si>
    <t>Servicios Básicos</t>
  </si>
  <si>
    <t>Servicio eléctrico periodo Septiembre-Octubre  2014  - Fiscalía Regional y Local Antofagasta, Calama y Taltal</t>
  </si>
  <si>
    <t>EMPRESA ELÉCTRICA DE ANTOFAGASTA S.A..</t>
  </si>
  <si>
    <t>96.541.920-9</t>
  </si>
  <si>
    <t>Consumo agua potable Agosto-Septiembre 2014 - Fiscalía Regional y Locales de Antofagasta, Calama y Taltal</t>
  </si>
  <si>
    <t>99.540.870-8</t>
  </si>
  <si>
    <t>02 Antofagasta</t>
  </si>
  <si>
    <t>Carga combustible Cupón Electrónico COPEC</t>
  </si>
  <si>
    <t>Convenio Marco (ChileCompra)</t>
  </si>
  <si>
    <t xml:space="preserve">Insumo para coffe - Programa prevención de drogas </t>
  </si>
  <si>
    <t>Arriendo de recinto y servicio alimentación comité actividades prevención consumo de drogas</t>
  </si>
  <si>
    <t>AGUAS DE ANTOFAGASTA S.A.</t>
  </si>
  <si>
    <t>Pago de consumo de electricidad NIC 3838367, Fiscalía Local de Freirina periodo del 10/10/2014 95.270 KW al 12/11/2014 96.063 KW, cantidad de consumo en 793 KW.</t>
  </si>
  <si>
    <t>EMELAT S.A.</t>
  </si>
  <si>
    <t>87.601.500-5</t>
  </si>
  <si>
    <t>Pago de consumo de electricidad Nic 3851084, Fiscalía Local de Diego de Almagro, periodo del 16/10/2014 (Lec 125.605 KW) hasta 18/11/2014 (Lec 125.982 KW), (377 kw).</t>
  </si>
  <si>
    <t>Pago de consumo de electricidad Nic 3827166, Fiscalía Local de Chañaral periodo del 09/10/2014 (56.776 KW) al 11/11/2014 (57.464 KW), cantidad de consumo en 688 KW.</t>
  </si>
  <si>
    <t>Rentas Telefonía enlace y  fija de telecomunicaciones periodo Octubre 2014,  Contrato de plataforma integral de comunicaciones del Ministerio Publico, III Región.</t>
  </si>
  <si>
    <t>ENTEL TELEFONÍA LOCAL S.A.</t>
  </si>
  <si>
    <t>96.697.410-9</t>
  </si>
  <si>
    <t>Pago de Compromisos de Consumo de Cargos Fijos de teléfono Nº 214789 (TOP) para la Fiscalía Regional-  mes de Noviembre 2014.</t>
  </si>
  <si>
    <t>TELEFÓNICA CHILE S.A.</t>
  </si>
  <si>
    <t>90.635.000-9</t>
  </si>
  <si>
    <t>Pago de agua Nº de servicio 609623-9, Fiscalía Local de Caldera para el periodo del 30/09/2014 anterior 1331 m3 al 30/10/2014 actual 1357 m3 , Lec 26 M3.</t>
  </si>
  <si>
    <t>AGUAS CHAÑAR S.A..</t>
  </si>
  <si>
    <t>99.542.570-K</t>
  </si>
  <si>
    <t>Pago de agua Nº de servicio 182525-9, Fiscalía Regional de Atacama, para el periodo del 07/10/2014 Lec 3.995 al 05/11/2014 Lec 4.016, (21 m3).</t>
  </si>
  <si>
    <t>Pago de agua Nº de servicio 129472-5, Fiscalía Local de Vallenar para el periodo del 09/10/2014 ant 750 m3 al 07/11/2014 actual 766 m3, cantidad 16 m3.</t>
  </si>
  <si>
    <t>Pago de agua Nº de servicio 151767-8, Fiscalía Local de Freirina para el periodo del 06/10/2014 anterior 2521 m3 al 04/11/2014 actual 2550 m3, Lec 29 m3.</t>
  </si>
  <si>
    <t>Pago de agua Nº de servicio 318353-K, Fiscalía Local de Chañaral para el periodo del 15/10/2014 Lec 1824 hasta 14/14/2014 Lec 1831  (7 m3).</t>
  </si>
  <si>
    <t>Pago de agua Nº de servicio 58128-3, Fiscalía Local de Copiapó para el periodo del 08/10/2014 anterior 7944 m3 al 06/11/2014 actual 7991 m3 , Lec 47 m3.</t>
  </si>
  <si>
    <t>Pago de Compromisos de Consumo de Valija Comercial y Franqueo convenido para la Fiscalía Local de Caldera,  Octubre 2014, (224 cartas) , Resol. Nº 4 y Nº 185 del 19/01/2001 y 13/08/2001.</t>
  </si>
  <si>
    <t>Pago de Compromisos de Consumo de Valija Comercial y Franqueo convenido para la Fiscalía Local de Chañaral,  Octubre 2014, (15 cartas) , Resol. Nº 4 y Nº 185 del 19/01/2001 y 13/08/2001.</t>
  </si>
  <si>
    <t>Pago de Compromisos de Consumo de Valija Comercial y Franqueo convenido para la Fiscalía Local de Chañaral,  Octubre 2014, (42 cartas) , Resol. Nº 4 y Nº 185 del 19/01/2001 y 13/08/2001.</t>
  </si>
  <si>
    <t>Pago de Compromisos de Consumo de Valija Comercial y Franqueo convenido para la Fiscalía Regional, mes de Octubre de 2014,  (76 cartas) , Resol. Nº 4 y Nº 185 del 19/01/2001 y 13/08/2001.</t>
  </si>
  <si>
    <t>Pago de Compromisos de Consumo de Valija Comercial y Franqueo convenido para la Fiscalía Local de Diego de Almagro, mes de Octubre de 2014,  (43 cartas), Resol. Nº 4 y Nº 185 del 19/01/2001 y 13/08/2001.</t>
  </si>
  <si>
    <t>Pago de Compromisos de Consumo de Valija Comercial y Franqueo convenido para la Fiscalía Local de Freirina, Octubre 2014, (74 cartas) , Resol. Nº 4 y Nº 185 del 19/01/2001 y 13/08/2001.</t>
  </si>
  <si>
    <t>Pago de Compromisos de Consumo de Valija Comercial y Franqueo convenido para la Fiscalía Local de Vallenar, mes de Octubre de 2014,  (142 cartas) , Resol. Nº 4 y Nº 185 del 19/01/2001 y 13/08/2001.</t>
  </si>
  <si>
    <t>Pago de Compromisos de Consumo de Valija Comercial y Franqueo convenido para la Fiscalía Local de Caldera, mes de Octubre 2014,  15 Courrier Nacional, Resol. Nº 4 y Nº 185 del 19/01/2001 y 13/08/2001.</t>
  </si>
  <si>
    <t>Pago de Compromisos de Consumo de Valija Comercial y Franqueo convenido para la Fiscalía Local de Chañaral,  Octubre 2014, 1 Courrier Nacional , Resol. Nº 4 y Nº 185 del 19/01/2001 y 13/08/2001.</t>
  </si>
  <si>
    <t>Pago de Compromisos de Consumo de Valija Comercial y Franqueo convenido para la Fiscalía Local de Chañaral,  Octubre 2014, 19 Courrier Nacional , Resol. Nº 4 y Nº 185 del 19/01/2001 y 13/08/2001.</t>
  </si>
  <si>
    <t>Pago de Compromisos de Consumo de Valija Comercial y Franqueo convenido para la Fiscalía Regional, mes de Octubre de 2014,  (01 Courrier ) , Resol. Nº 4 y Nº 185 del 19/01/2001 y 13/08/2001.</t>
  </si>
  <si>
    <t>Pago de Compromisos de Consumo de Valija Comercial y Franqueo convenido para la Fiscalía Local de Diego de Almagro, mes de Octubre de 2014,  11 Courrier , Resol. Nº 4 y Nº 185 del 19/01/2001 y 13/08/2001.</t>
  </si>
  <si>
    <t>Pago de Compromisos de Consumo de Valija Comercial y Franqueo convenido para la Fiscalía Local de Freirina, mes de Octubre de 2014,  12 Courrier , Resol. Nº 4 y Nº 185 del 19/01/2001 y 13/08/2001.</t>
  </si>
  <si>
    <t>Pago de Compromisos de Consumo de Valija Comercial y Franqueo convenido para la Fiscalía Local de Vallenar, mes de Octubre de 2014,  17 courrier nacional, Resol. Nº 4 y Nº 185 del 19/01/2001 y 13/08/2001.</t>
  </si>
  <si>
    <t xml:space="preserve">Orden de Servicio </t>
  </si>
  <si>
    <t>Carlos Juarez, participación como relator interno en jornada de capacitación "Mejoramiento Continuo" a realizarse los días 12 y 13 de noviembre en la ciudad de Antofagasta.(395).</t>
  </si>
  <si>
    <t>ANGELA GISELA KUHNOW FAJARDO</t>
  </si>
  <si>
    <t>5.044.709-K</t>
  </si>
  <si>
    <t>Héctor Mella - Gabriel Meza, pasajes aéreos por participación en capacitación en técnicas de comunicación Media Training a desarrollada el día 7 de noviembre en Santiago.</t>
  </si>
  <si>
    <t>Marcia Acosta - Rosa Robles, participación en "Capacitación Integración Call Center -SIAU" a ejecutado los días 18 y 19 de noviembre en la ciudad de Santiago.</t>
  </si>
  <si>
    <t>Alejandro Vergara - Verónica Diaz, participación en "Curso de Gestión de Especies y Valores Incautados"  a realizado los días 19 y 20 de Nov. en Puerto Varas.</t>
  </si>
  <si>
    <t>Héctor Mella Farias, asiste a la cuarta sesión ordinaria del Consejo General de Fiscales a realizarse los días 10 y 11 de diciembre en la ciudad de Santiago.</t>
  </si>
  <si>
    <t>Neylan Valdivia, asiste a jornada de Directores Ejecutivos Regionales a realizado los días 27 y 28 de noviembre en la ciudad de Santiago (397)</t>
  </si>
  <si>
    <t>Rebeca Varas-Roberto Robledo-Luis Zepeda, participación en capacitación "Jornada Nacional de Responsabilidad Penal Adolescente" a realizado el día 20 de noviembre en Santiago.(395)</t>
  </si>
  <si>
    <t>Nilton Araya, participación en capacitación  "Gestión Operativa Ley de Lobby en el Ministerio Publico" a efectuarse el día 3 de diciembre en dependencias de la Fiscalía Nacional. (397)</t>
  </si>
  <si>
    <t>Cocktail para las cuentas publicas 2014 de las Fiscalias Locales de Copiapó y Vallenar.</t>
  </si>
  <si>
    <t>MANUEL EMILIO MIRANDA OSSANDON</t>
  </si>
  <si>
    <t>6.323.939-9</t>
  </si>
  <si>
    <t>Monitor actividad "Calidad de Vida Junto al Deporte: Familia y Funcionarios de la Fiscalía de Atacama" en el marco del PROGRAMA PREVENTIVO DE DROGAS 2014, a ejecutardo el día 22 de Nov. efectuando visita a la cordillera.</t>
  </si>
  <si>
    <t>BRIAN WILLIAM CAMERON GALVEZ</t>
  </si>
  <si>
    <t>10.744.270-7</t>
  </si>
  <si>
    <t>Renovación Servicio por 8 suscripciones de Diario Chañarcillo,  FL Copiapó, Vallenar, Freirina, Caldera, FR, DER, URAVIT y Periodista, fechas de caducidad todas ellas 31/12/2015.</t>
  </si>
  <si>
    <t>SOC. EDITORA Y PERIOD. EL CHAÑAR LTDA.</t>
  </si>
  <si>
    <t>78.177.490-1</t>
  </si>
  <si>
    <t>Renovación suscripción anual Diario el Atacama, periodo 2015, Fiscalía Regional (2), F.L. de Copiapó (1) y F.L. Chañaral (1) .</t>
  </si>
  <si>
    <t>EMPRESA PERIODISTICA EL NORTE S.A</t>
  </si>
  <si>
    <t>Renovación suscripción DIARIO EL MERCURIO, para la Fiscalía Regional y Locales de Copiapó, Freirina, Vallenar y Caldera, por el periodo 2015.</t>
  </si>
  <si>
    <t>EMPRESA EL MERCURIO S.A.P.</t>
  </si>
  <si>
    <t>90.193.000-7</t>
  </si>
  <si>
    <t>Servicio por suscripciones a Diario La Tercera para el Fiscal Regional, periodo 2014 - 2015.</t>
  </si>
  <si>
    <t>PROMOSERVICE S.A.</t>
  </si>
  <si>
    <t>96.669.790-3</t>
  </si>
  <si>
    <t>Compra de petróleo diesel para el centro de costo 10 Fiscalía Regional.</t>
  </si>
  <si>
    <t>COMPAÑIA DE PETROLEOS DE CHILE COPEC S.A</t>
  </si>
  <si>
    <t>Pago de Contribuciones de bienes Raíces del edificio de la Fiscalía Regional de Atacama, ROL 140-037 correspondiente a 4ª cuota Noviembre 2014.</t>
  </si>
  <si>
    <t>TESORERIA GENERAL DE LA REPUBLICA</t>
  </si>
  <si>
    <t>60.805.000-0</t>
  </si>
  <si>
    <t>Insumos de papelería para la Fiscalía Regional de Atacama primer cuatrimestre 2015.</t>
  </si>
  <si>
    <t>SCA CHILE S.A.</t>
  </si>
  <si>
    <t>94.282.000-3</t>
  </si>
  <si>
    <t>Insumos de papelería para la Fiscalía Local de Copiapó para el primer Cuatrimestre del 2015.</t>
  </si>
  <si>
    <t>Insumos de papelería para la Fiscalía Local de Freirina, primer cuatrimestre 2015.</t>
  </si>
  <si>
    <t>Insumos de papelería para la Fiscalía Local de Chañaral, primer cuatrimestre 2015.</t>
  </si>
  <si>
    <t>Insumos de papelería para la Fiscalía Local de Vallenar, primer cuatrimestre 2015.</t>
  </si>
  <si>
    <t>Insumos de papelería para la Fiscalía Local de Caldera, para el primer cuatrimestre 2015.</t>
  </si>
  <si>
    <t>Insumos de papelería para la Fiscalía Local de Diego de Almagro, primer cuatrimestre 2015.</t>
  </si>
  <si>
    <t>Resmas de oficio y carta para la fiscalía local de Copiapó.</t>
  </si>
  <si>
    <t>PROVEEDORES INTEGRALES PRISA S.A</t>
  </si>
  <si>
    <t>Mouse PAD y desodorantes ambientales solicitos por Adm. y Finanzas y Asesoria Jurídica.</t>
  </si>
  <si>
    <t>Etiquetas autoadhesivas solicitadas por administrador de la Fiscalía Local de Copiapó.</t>
  </si>
  <si>
    <t>Adquisición de tarjetas de navidad para uso de la Fiscalía Regional y Fiscalias Locales de la región de Atacama.</t>
  </si>
  <si>
    <t>FUNDACION COANIQUEM</t>
  </si>
  <si>
    <t>Carro tres bandejas, para el traslado de carpetas, solicitado por Martín Olivares, administrador de la Fiscalía Local de Copiapó.</t>
  </si>
  <si>
    <t>COMERCIAL SALCOM LIMITADA</t>
  </si>
  <si>
    <t>76.134.412-9</t>
  </si>
  <si>
    <t>Resmas de papel tamaño oficio para la Fiscalía Regional de Atacama, para el primer cuatrimestre 2015.</t>
  </si>
  <si>
    <t>SURTI VENTAS LIMITADA</t>
  </si>
  <si>
    <t>76.462.500-5</t>
  </si>
  <si>
    <t>Resmas de papel tamaño oficio para la Fiscalía Local de Vallenar, para el primer cuatrimestre 2015.</t>
  </si>
  <si>
    <t>Resmas de papel  tamaño oficio para la Fiscalía Local de Copiapó, para el primer cuatrimestre 2015.</t>
  </si>
  <si>
    <t>Resmas de papel  tamaño oficio para la Fiscalía Local de Caldera, para el primer cuatrimestre 2015.</t>
  </si>
  <si>
    <t>Etiquetas autoadhesivas para la Fiscalía Regional de Atacama y sus Fiscalías Locales.</t>
  </si>
  <si>
    <t>COMERCIAL RED OFFICE LIMITADA</t>
  </si>
  <si>
    <t>77.012.870-6</t>
  </si>
  <si>
    <t>Contratación Directa</t>
  </si>
  <si>
    <t>Opalina para la secretaria del Sr. Fiscal Regional.</t>
  </si>
  <si>
    <t>Manteles solicitados por la administradora de la Fiscalía Local de Vallenar, para ceremonia de cuenta publica.</t>
  </si>
  <si>
    <t>FALABELLA RETAIL S.A.</t>
  </si>
  <si>
    <t>77.261.280-K</t>
  </si>
  <si>
    <t>3-DER Nº 17</t>
  </si>
  <si>
    <t>Adquisición de Carpetas de Causas Institucionales para la Fiscalía Regional de Atacama.</t>
  </si>
  <si>
    <t>TALLERES GRAFICOS SMIRNOW S.A.</t>
  </si>
  <si>
    <t>Servicio de ratificación en JO , Fiscalía Local de Copiapó. Fiscal Christian González.</t>
  </si>
  <si>
    <t>KATIA MARABOLI GALLMEYER</t>
  </si>
  <si>
    <t>15.830.232-2</t>
  </si>
  <si>
    <t>3-DER Nº 18</t>
  </si>
  <si>
    <t>Mejoramiento sistema Acceso Controlado de la Fiscalía Local de Copiapó.</t>
  </si>
  <si>
    <t>3KNETWORKING LTDA</t>
  </si>
  <si>
    <t>76.171.348-5</t>
  </si>
  <si>
    <t>03 Atacama</t>
  </si>
  <si>
    <t xml:space="preserve">Solicitud N° </t>
  </si>
  <si>
    <t>Gasto en Electricidad, consumo del 26/09/2014 al 23/10/2014 de FL  de Los Vilos.</t>
  </si>
  <si>
    <t>CIA.NACIONAL DE FUERZA ELÉCTRICA S.A.</t>
  </si>
  <si>
    <t>91.143.000-2</t>
  </si>
  <si>
    <t>Gasto en Electricidad, consumo del 30/09/2014 al 27/10/2014 de Fiscalía Regional.</t>
  </si>
  <si>
    <t>Gasto en Electricidad, consumo del 30/09/2014 al 27/10/2014 de FL de La Serena.</t>
  </si>
  <si>
    <t>Gasto en Electricidad, consumo del 27/09/2014 al 27/10/2014 de FL  de Ovalle.</t>
  </si>
  <si>
    <t>Gasto en Electricidad, consumo del 30/09/2014 al 27/10/2014 de FL de Coquimbo.</t>
  </si>
  <si>
    <t>Gasto en Electricidad, consumo del 30/09/2014 al 27/10/2014 de FL de Vicuña.</t>
  </si>
  <si>
    <t>Licitación Pública</t>
  </si>
  <si>
    <t>04-FR Nº 576</t>
  </si>
  <si>
    <t>-</t>
  </si>
  <si>
    <t>Servicio de Radiotaxi para el traslado de victimas y testigos, fiscales y funcionarios de las Fiscalías de la IV Región, período de vigencia un año hasta Noviembre 2015. Valor Estimado Mensual $4.000.000.-</t>
  </si>
  <si>
    <t>DIÓGENES BARRAZA CARRIZO</t>
  </si>
  <si>
    <t>9.429.956-K</t>
  </si>
  <si>
    <t>Gasto en Agua Potable, consumo del 25/09/2014 al 24/10/2014 de FL Coquimbo.</t>
  </si>
  <si>
    <t>AGUAS DEL VALLE S.A.</t>
  </si>
  <si>
    <t>99.541.380-9</t>
  </si>
  <si>
    <t>Gasto en Electricidad, consumo del 02/10/2014 al 03/11/2014 de FL de Illapel.</t>
  </si>
  <si>
    <t>Gasto en Electricidad, consumo del 03/10/2014 al 04/11/2014 de FL de Andacollo.</t>
  </si>
  <si>
    <t>Gasto en Electricidad, consumo del 02/10/2014 al 03/11/2014 de Fiscalía Local de Combarbalá.</t>
  </si>
  <si>
    <t>Gasto  Agua Potable, consumo del 25/09/2014 al 24/10/2014 de FL Andacollo.</t>
  </si>
  <si>
    <t>Gasto en Agua Potable, consumo del 26/09/2014 al 27/10/2014 de FL. Vicuña.</t>
  </si>
  <si>
    <t>Gasto en Agua Potable, consumo del 27/09/2014 al 28/10/2014 de Fiscalía Regional.</t>
  </si>
  <si>
    <t>Gasto en Telefonía Fija de FL de Combarbalá, consumo mes de Octubre 2014.</t>
  </si>
  <si>
    <t>Gasto en Telefonía Fija de FL de Vicuña, consumo mes de Octubre 2014.</t>
  </si>
  <si>
    <t>Gasto en Telefonía Fija de FL de Ovalle y Tribunal, consumo mes de Octubre 2014.</t>
  </si>
  <si>
    <t>Gasto en Telefonía Fija de FL de Los Vilos, consumo mes de Octubre 2014.</t>
  </si>
  <si>
    <t>Gasto en Telefonía Fija de Tribunal y FR, consumo mes de Octubre 2014.</t>
  </si>
  <si>
    <t>Gasto en Telefonía Fija de FL de Illapel, consumo mes de Octubre 2014.</t>
  </si>
  <si>
    <t>Gasto en Telefonía Fija de FL de Coquimbo, consumo mes de Octubre 2014.</t>
  </si>
  <si>
    <t>Gasto en Telefonía Fija de FL de Andacollo, consumo mes de Octubre 2014.</t>
  </si>
  <si>
    <t>Gasto en Agua Potable, consumo del 02/10/2014 al 03/11/2014 de FL de Illapel.</t>
  </si>
  <si>
    <t>Gasto en Agua Potable, consumo del 30/09/2014 al 27/10/2014 de FL Ovalle.</t>
  </si>
  <si>
    <t>Gasto en Agua Potable, consumo del 04/10/2014 al 05/11/2014 de FL Combarbalá.</t>
  </si>
  <si>
    <t>Gasto en Agua Potable, consumo del 08/10/2014 al 08/11/2014 de FL Los Vilos.</t>
  </si>
  <si>
    <t>O/Compra</t>
  </si>
  <si>
    <t>Compra de Galvano base acrílico para General de Carabineros</t>
  </si>
  <si>
    <t>PUBLIFOTO LIMITADA</t>
  </si>
  <si>
    <t>76.179.804-9</t>
  </si>
  <si>
    <t>O/Servicio</t>
  </si>
  <si>
    <t>Servicio de Transporte de Valija F. Regional del mes de Octubre 2014.</t>
  </si>
  <si>
    <t>SOC. DISTRIB. CANJE Y MENSAJERÍA LIMITADA</t>
  </si>
  <si>
    <t>77.262.170-1</t>
  </si>
  <si>
    <t>17-FN Nº 1506</t>
  </si>
  <si>
    <t>Informe Pericial Psicológico, Fiscalía Local de La Serena.</t>
  </si>
  <si>
    <t>PABLO OBREGÓN MONTOYA</t>
  </si>
  <si>
    <t>12.263.186-9</t>
  </si>
  <si>
    <t>Informe Pericial Psicológico, Fiscalía Local de Ovalle</t>
  </si>
  <si>
    <t>Ratificación de Informe en Juicio Oral, Fiscalía Local de Coquimbo</t>
  </si>
  <si>
    <t>JAIME RIVERA RIVAS</t>
  </si>
  <si>
    <t>10.571.666-4</t>
  </si>
  <si>
    <t>Pasaje Aéreo La Serena - Santiago - La Serena para Director Ejecutivo Regional, quien asiste a Jornada de DER´s.</t>
  </si>
  <si>
    <t>Envío de  Encomiendas del mes de Octubre 2014.</t>
  </si>
  <si>
    <t>CHILEXPRESS S.A.</t>
  </si>
  <si>
    <t>96.756.430-3</t>
  </si>
  <si>
    <t>Compra de 5.000 Carpetas de Causas (amarillas) para Stock de las Fiscalías de la IV Región.</t>
  </si>
  <si>
    <t>SALVADOR BARRA ARANCIBIA</t>
  </si>
  <si>
    <t>3.270.724-6</t>
  </si>
  <si>
    <t>Compra de Insumos de Aseo para stock de las Fiscalías de la IV Región.</t>
  </si>
  <si>
    <t>Compra de Artículos de Escritorio para stock de las Fiscalías de la IV Región.</t>
  </si>
  <si>
    <t xml:space="preserve">Mantención de Luminarias y cambio de 9 ampolletas, suministro e instalación de luminarias para cielo falso en sala de tablero eléctrico, Fiscalía Local de Los Vilos. </t>
  </si>
  <si>
    <t>MARCELINO FLORES ZAMORA</t>
  </si>
  <si>
    <t>80.518.819-6</t>
  </si>
  <si>
    <t>Convenio Marco (Chilecompra)</t>
  </si>
  <si>
    <t>Publicación Llamado a Licitación Pública de Trabajos Domiciliarios para el Domingo 16 de Noviembre de 2014.</t>
  </si>
  <si>
    <t>ANTONIO PUGA Y CIA.LTDA.</t>
  </si>
  <si>
    <t>80.764.900-0</t>
  </si>
  <si>
    <t>Cambio de Horario de pasaje de regreso de Santiago - La Serena para Director Ejecutivo Regional.</t>
  </si>
  <si>
    <t>Pasaje Aéreo La Serena - Santiago - La Serena para Abogado de Gestión, Profesional Informática, Auxiliar Administrativo de UGI, quienes asisten a Jornada de Capacitación para la Integración Call Center - SIAU.</t>
  </si>
  <si>
    <t>04-DER Nº 250</t>
  </si>
  <si>
    <t>Servicio de Radiotaxi del mes de Octubre de 2014, Fiscalía Local de Ovalle.</t>
  </si>
  <si>
    <t>OSCAR ALFREDO OLATE OLATE</t>
  </si>
  <si>
    <t>7.922.238-0</t>
  </si>
  <si>
    <t>04-DER Nº 563</t>
  </si>
  <si>
    <t>ARMANDO MILLAR DÍAZ</t>
  </si>
  <si>
    <t>10.538.833-0</t>
  </si>
  <si>
    <t>Servicio de Radiotaxi  hasta el 07/11/2014, Fiscalía Local de Ovalle.</t>
  </si>
  <si>
    <t>Pasaje Aéreo La Serena - Santiago - La Serena para Técnico Digitador de causa de la Fiscalía Local de Coquimbo, quien asiste a Jornada CGI modelamiento de Procesos 2014.</t>
  </si>
  <si>
    <t>Pasaje Aéreo La Serena - Santiago - La Serena para Fiscal Jefe de Andacollo, quien asiste a Jornada de Capacitación Lavado de Dinero.</t>
  </si>
  <si>
    <t>Pasaje Aéreo La Serena - Santiago - La Serena para Fiscal Jefe de La Serena, quien asiste a Jornada de Capacitación Anticorrupción.</t>
  </si>
  <si>
    <t>Pasaje Aéreo La Serena - Santiago - La Serena para Técnico Custodio de La Serena, quien asiste a Jornada de CGI Modelamiento de Procesos.</t>
  </si>
  <si>
    <t>Pasaje Aéreo La Serena - Santiago - La Serena para Abogado Asesor de Fiscalía Regional quien asiste a Jornada de Capacitación RPA.</t>
  </si>
  <si>
    <t>Servicio de correspondencia del mes de Octubre de 2014, de las Fiscalías de la IV Región.</t>
  </si>
  <si>
    <t>CORREOS DE CHILE</t>
  </si>
  <si>
    <t>60.503.300-9</t>
  </si>
  <si>
    <t>Insumos de cafetería (stock) para atención de autoridades Fiscalía Regional.</t>
  </si>
  <si>
    <t>DIMERC CORP.</t>
  </si>
  <si>
    <t>76.307.759-4</t>
  </si>
  <si>
    <t xml:space="preserve">Compra de Galvano base de nogal de 27x33 cms. para reconocimiento institucional a labor de funcionario PDI. </t>
  </si>
  <si>
    <t>Contratación directa</t>
  </si>
  <si>
    <t>04-FR Nº 585</t>
  </si>
  <si>
    <t>Servicio de Interpretación simultanea Alemán - Español de declaración de víctima.</t>
  </si>
  <si>
    <t>PEDRO ANTONIO SANTELICES MARTÍNEZ</t>
  </si>
  <si>
    <t>98.620.062-1</t>
  </si>
  <si>
    <t>Suministro e Instalación de 3 vidrios laminados Eclipse Evergreen, para la Fiscalía Local de Vicuña.</t>
  </si>
  <si>
    <t>ALUMINIOS Y VIDRIOS LIMITADA</t>
  </si>
  <si>
    <t>79.692.470-5</t>
  </si>
  <si>
    <t>17-FN Nº 1726</t>
  </si>
  <si>
    <t>Traslado de cajas hacia las bodegas de Storbox desde la Fiscalía Regional de Coquimbo.</t>
  </si>
  <si>
    <t>STORBOX S.A.</t>
  </si>
  <si>
    <t>96.700.620-3</t>
  </si>
  <si>
    <t>04-FR Nº 594</t>
  </si>
  <si>
    <t>Informe Pericial Psicológico, Fiscalía Local de Coquimbo.</t>
  </si>
  <si>
    <t>MARÍA ALEJANDRA MENARES</t>
  </si>
  <si>
    <t>12.487.072-0</t>
  </si>
  <si>
    <t>Insumos de Aseo para stock de las Fiscalías de la IV Región.</t>
  </si>
  <si>
    <t>Artículos de Escritorio para stock de las Fiscalías de la IV Región.</t>
  </si>
  <si>
    <t>Compra de un Extintor PQS de 10 kilos y dos gabinetes de Policarbonato para Fiscalía Local de Andacollo.</t>
  </si>
  <si>
    <t>ARTÍCULOS DE SEGURIDAD WILUG LIMITADA</t>
  </si>
  <si>
    <t>79.894.400-2</t>
  </si>
  <si>
    <t>Compra de Insumos de Informática para stock de las Fiscalías de la IV Región.</t>
  </si>
  <si>
    <t>Compra de 50 talonarios de Radiotaxi impresos a un color de 50x2.</t>
  </si>
  <si>
    <t>SOC.DE IMPRES.INTEGRALES MULTIPROPÓSITO LTDA.</t>
  </si>
  <si>
    <t>76.022.196-1</t>
  </si>
  <si>
    <t>Recarga de combustible petróleo diesel para camionetas arrendadas y  Gasolina 97 Octanos para vehículo Fiscalía Regional.</t>
  </si>
  <si>
    <t>Compra de mueble de cocina para  Fiscalía Regional.</t>
  </si>
  <si>
    <t>DISTRIBUIDORA INDUSTRIAS NACIONALES S.A.</t>
  </si>
  <si>
    <t>82.982.300-4</t>
  </si>
  <si>
    <t>Compra de 3 relojes de control de asistencia biométricos Serpuntual modelo x628, incluye UPS, gabinete, Software y licencia.</t>
  </si>
  <si>
    <t>COMERCIAL TOTALPACK LIMITADA</t>
  </si>
  <si>
    <t>79.948.840-K</t>
  </si>
  <si>
    <t>Flete por traslado de compra de Mueble de cocina para Fiscalía Regional.</t>
  </si>
  <si>
    <t>Suministro e Instalación de un vidrio laminados Eclipse Evergreen, para la Fiscalía Local de Coquimbo.</t>
  </si>
  <si>
    <t>Compra de 452 tarjetas de navidad Impresas en papel fotográfico.</t>
  </si>
  <si>
    <t>Informe Pericial Psicológico, Fiscalía Local de Los Vilos.</t>
  </si>
  <si>
    <t>FRANCISCO CABALLERO ZEPEDA</t>
  </si>
  <si>
    <t>12.804.779-4</t>
  </si>
  <si>
    <t>Pasaje Aéreo La Serena - Santiago - La Serena para Asesor Comunicacional quien asiste a Jornada de  Capacitación Operación Ley de Lobby.</t>
  </si>
  <si>
    <t>17-FN Nº 1485</t>
  </si>
  <si>
    <t>Ratificación de Informe en Juicio Oral, Fiscalía Local de Ovalle</t>
  </si>
  <si>
    <t>LORETO IBARRA BUGUEÑO</t>
  </si>
  <si>
    <t>11.931.971-4</t>
  </si>
  <si>
    <t>Reembolso de gastos por entrevista de Informe Pericial Psicológico, Fiscalía La Serena.</t>
  </si>
  <si>
    <t>Reembolso de gastos a perito por asistencia a Juicio Oral, Fiscalía Local de Ovalle.</t>
  </si>
  <si>
    <t>Compra de 7 cojines lumbares Memory Foam Kensigton.</t>
  </si>
  <si>
    <t>Compra de 151 tacos Calendario año 2015 para las Fiscalías de la IV Región.</t>
  </si>
  <si>
    <t>04-FR Nº 028</t>
  </si>
  <si>
    <t>Mantención de extintores de la Fiscalía Local de La Serena.</t>
  </si>
  <si>
    <t>17-FN Nº 1826</t>
  </si>
  <si>
    <t xml:space="preserve">Trabajos de mantención y reparación de sistemas de Aire Acondicionado en  Fiscalía Regional y Fiscalías Locales de La Serena y  Coquimbo. </t>
  </si>
  <si>
    <t>TOMAS CERDA YAÑEZ CONSTRUCCIONES E.I.R.L.</t>
  </si>
  <si>
    <t>76.143.387-3</t>
  </si>
  <si>
    <t>04-FR Nº 580</t>
  </si>
  <si>
    <t>Suministro e instalación de sistemas de control de accesos para Fiscalías Locales de Coquimbo y Ovalle.</t>
  </si>
  <si>
    <t>ASISTEL LIMITADA.</t>
  </si>
  <si>
    <t>76.071.269-8</t>
  </si>
  <si>
    <t>Ratificación de Informe pericial en Juicio Oral, Fiscalía Local de Vicuña</t>
  </si>
  <si>
    <t>04 Coquimbo</t>
  </si>
  <si>
    <t>4.000.000 mensuales</t>
  </si>
  <si>
    <t>Actividad Recreativa Familiar para Funcionarios y Fiscales de la IV Región de Coquimbo (Programa Prevención Consumo de Drogas).</t>
  </si>
  <si>
    <t>No aplica</t>
  </si>
  <si>
    <t xml:space="preserve">Consumo de Agua de Fiscalía Local de Los Andes, periodo desde 12/09/2014 al 14/10/2014 </t>
  </si>
  <si>
    <t>ESVAL S.A.</t>
  </si>
  <si>
    <t>76.000.739-0</t>
  </si>
  <si>
    <t>05-DER Nº 31</t>
  </si>
  <si>
    <t>Contrato</t>
  </si>
  <si>
    <t>Mantenimiento de Pinturas en Fiscalía Local de Isla de Pascua</t>
  </si>
  <si>
    <t>IOVANI TEAVE HEY</t>
  </si>
  <si>
    <t>6.332.228-8</t>
  </si>
  <si>
    <t>Boleta</t>
  </si>
  <si>
    <t>Consumo de electricidad de Fiscalía Local de Limache, periodo 25/09/2014 al 23/10/2014</t>
  </si>
  <si>
    <t>CHILQUINTA ENERGIA S.A.</t>
  </si>
  <si>
    <t>96.813.520-1</t>
  </si>
  <si>
    <t xml:space="preserve">Consumo de electricidad de Fiscalía Local de La Calera, periodo 23/09/2014 al 22/10/2014. </t>
  </si>
  <si>
    <t>Consumo de electricidad de Fiscalía Local de San Antonio, periodo 25/09/2014 al 23/10/2014</t>
  </si>
  <si>
    <t xml:space="preserve">Consumo de electricidad de Fiscalía Local de Los Andes, periodo desde 23/09/2014 al 22/10/2014. </t>
  </si>
  <si>
    <t>Consumo de agua de Fiscalía Local de Viña del Mar,  periodo 18/09/2014 al 15/10/2014.</t>
  </si>
  <si>
    <t>Servicio telefonía red fija, Fiscalías Locales  y Fiscalía Regional período 01/10/2014 al 30/10/2014</t>
  </si>
  <si>
    <t>CIA. DE TELECOMUNICACIONES DE CHILE S.A.</t>
  </si>
  <si>
    <t>Servicio de RDSI utilizado por U.A.V.T. (para conexión desde Quillota, Los Andes, San Felipe, San Antonio, Viña del Mar y Fiscalia Regional), 01/10/2014 al 30/10/2014</t>
  </si>
  <si>
    <t>Orden de servicios</t>
  </si>
  <si>
    <t>Contratación de servicio de flete por traslado de documentos ( Valparaíso -Viña del Mar)</t>
  </si>
  <si>
    <t>CARLOS MANUEL SALGADO ACEITUNO</t>
  </si>
  <si>
    <t>6.792,274-3</t>
  </si>
  <si>
    <t>Programa de Capacitación: Contratación de servicio de coffe break ( 25 personas)</t>
  </si>
  <si>
    <t>VERONICA DEL C. PARDO CISTERNAS</t>
  </si>
  <si>
    <t>12.024.614-3</t>
  </si>
  <si>
    <t>Orden de compra</t>
  </si>
  <si>
    <t>Adquisición de materiales de aseo : compra de toallas de papel para Fiscalías Locales y Fiscalía Regional</t>
  </si>
  <si>
    <t>CORDILLERA DEL NORTE SPA</t>
  </si>
  <si>
    <t>76.234.435-1</t>
  </si>
  <si>
    <t>Adquisición de materiales de oficina: compra de resmas de papel tamaño Oficio para Fiscalías Locales y Fiscalía Regional</t>
  </si>
  <si>
    <t>EDIPAC S.A.</t>
  </si>
  <si>
    <t>88.566.900-K</t>
  </si>
  <si>
    <t>Adquisición de menaje para oficina: compra de 2 termos con sifón</t>
  </si>
  <si>
    <t>JUAN VIACAVA E HIJOS LTDA.</t>
  </si>
  <si>
    <t>84.607.200-4</t>
  </si>
  <si>
    <t>Evaluación pericial psicológica</t>
  </si>
  <si>
    <t>PATRICIA EUGENIA PEREIRA AVILA</t>
  </si>
  <si>
    <t>7.988.068-K</t>
  </si>
  <si>
    <t>Programa de Capacitación : Curso de Capacitación "Trabajo en Equipo" para funcionarios y fiscales de la Fiscalia Local de San Antonio</t>
  </si>
  <si>
    <t>CENTRO PROFESIONAL CAHUALA LIMITADA</t>
  </si>
  <si>
    <t>79.939.710-2</t>
  </si>
  <si>
    <t>Programa de Capacitación : Curso de Capacitación "Trabajo en Equipo" para funcionarios y fiscales de la Fiscalia Local de Quillota</t>
  </si>
  <si>
    <t>SOC. DE CAPACITACIONES KAWELLCOACH LTDA</t>
  </si>
  <si>
    <t>76.332.171-1</t>
  </si>
  <si>
    <t xml:space="preserve">Consumo de electricidad de Fiscalía Local de Casablanca, periodo 25/09/2014 al 23/10/2014. </t>
  </si>
  <si>
    <t>ENERGIA DE CASABLANCA</t>
  </si>
  <si>
    <t>96.766.110-4</t>
  </si>
  <si>
    <t xml:space="preserve">Consumo de agua potable Fiscalia Local de Limache, periodo de facturación del 23/09/2014 al 22/10/2014 </t>
  </si>
  <si>
    <t>Contratación de servicio de desratizado para el edificio que alberga a la Fiscalía regional y Fiscalía Local de Valparaíso</t>
  </si>
  <si>
    <t>MAURICIO ARRIOLA OLMOS INGENIERIA EIRL</t>
  </si>
  <si>
    <t>76.260.032-3</t>
  </si>
  <si>
    <t>Consumo de electricidad de Fiscalía Local de Quintero, periodo 26/09/2014 al 24/10/2014 .</t>
  </si>
  <si>
    <t>Consumo de electricidad de Fiscalía Local de Villa Alemana, periodo desde 29/09/2014 al 28/10/2014</t>
  </si>
  <si>
    <t>Consumo de electricidad de Fiscalía Local de Isla de Pascua, periodo 29/09/2014 al 28/10/2015</t>
  </si>
  <si>
    <t>AGRICOLA Y SERVICIOS ISLA DE PASCUA LTDA</t>
  </si>
  <si>
    <t>87.634.600-1</t>
  </si>
  <si>
    <t xml:space="preserve">Consumo de Agua de Fiscalía Local de Quintero, periodo 25/09/2014 al 24/10/2014 </t>
  </si>
  <si>
    <t xml:space="preserve">Consumo de agua potable Fiscalia Local de La Ligua, periodo de facturación del 25/09/2014 al 24/10/2014 </t>
  </si>
  <si>
    <t xml:space="preserve">Consumo de Agua de Fiscalía Local de Quillota, periodo 25/09/2014 al 24/10/2014 </t>
  </si>
  <si>
    <t>Consumo de electricidad de Fiscalía Local de Quillota, periodo desde 02/10/2014 al 03/11/2014</t>
  </si>
  <si>
    <t>Servicio envío de correspondencia, Fiscalía Local de Los Andes y Fiscalía Regional, Octubre 2014.</t>
  </si>
  <si>
    <t>Servicio de telefonía red fija de Fiscalía Local de Isla de Pascua, periodo desde 01/09/2014  al  30/09/2014.</t>
  </si>
  <si>
    <t>ENTEL TELEFONIA LOCAL S.A.</t>
  </si>
  <si>
    <t xml:space="preserve">Consumo de electricidad de Oficina de Atención Petorca,periodo desde 03/10/2014 al 02/11/2014. </t>
  </si>
  <si>
    <t>COMPAÑÍA NACIONAL DE FUERZA ELECTRICA S.A.</t>
  </si>
  <si>
    <t xml:space="preserve">Consumo de electricidad Fiscalia Local de Quilpue.entre el periodo del 06/10/2014 al 06/11/2014, </t>
  </si>
  <si>
    <t>Publicación de aviso llamado a Concurso Público</t>
  </si>
  <si>
    <t>Contratación de servicio de desratizado para el edificio que alberga a la Fiscalía Local de La Calera</t>
  </si>
  <si>
    <t>Adquisición de artículos de oficina: compra de  timbres y tarjetas de visita para Fiscales Adjuntos</t>
  </si>
  <si>
    <t>GLORIA PAOLA SANCHEZ UBILLO</t>
  </si>
  <si>
    <t>10.327.459-1</t>
  </si>
  <si>
    <t>05-FR Nº 130</t>
  </si>
  <si>
    <t>Programa de Prevención de Drogas : Arriendo de instalaciones ( piscina temperada) para funcionarios y fiscales de las Fiscalias Locales de San Felipe y Los Andes</t>
  </si>
  <si>
    <t>INMOB. E INVERS. ALONSO DE ERCILLA LTDA</t>
  </si>
  <si>
    <t>76.200.269-8</t>
  </si>
  <si>
    <t>05-FR Nº 131</t>
  </si>
  <si>
    <t>Programa de Capacitación Regional : Servicio de cofee break para jornada de capacitación para funcionarios y fiscales de la Fiscalía Local de San Antonio</t>
  </si>
  <si>
    <t>LUIS ALBERTO NARANJO BLANCO</t>
  </si>
  <si>
    <t>8.664.826-1</t>
  </si>
  <si>
    <t>Servicio de correos de Fiscalía Regional y Fiscalías Locales, mes de Octubre de 2014</t>
  </si>
  <si>
    <t>ANA MARIA BACIGALUPO FALCON</t>
  </si>
  <si>
    <t>14.282.636-4</t>
  </si>
  <si>
    <t xml:space="preserve">Adquisición de materiales de oficina para la Fiscalía Regional y Fiscalías Locales </t>
  </si>
  <si>
    <t>Contrtación de servicio de reparación de portón eléctrico en la Fiscalia Local de Los Andes</t>
  </si>
  <si>
    <t>MIGUEL  ABARCA CARVAJAL</t>
  </si>
  <si>
    <t>10.802.127-6</t>
  </si>
  <si>
    <t>Contratción de servicio de mantención de equipo de aire acondicionado en 2º piso de la Fiscalía Local San Felipe</t>
  </si>
  <si>
    <t>DANIEL MAURICIO GONZALEZ CERECEDA</t>
  </si>
  <si>
    <t>9.957.086-5</t>
  </si>
  <si>
    <t>Programa de Capacitación: Servicio de coffee break para 14 personas - curso "Trabajo en Equipo" para la Fiscalía Local de La Calera</t>
  </si>
  <si>
    <t>MARGARITA ALFARO CASTRO</t>
  </si>
  <si>
    <t>6.178.005-k</t>
  </si>
  <si>
    <t xml:space="preserve">Consumo de agua potable Fiscalia Local de La Calera, periodo de facturación del 29/09/2014 al 30/10/2014 </t>
  </si>
  <si>
    <t>Consumo de agua de Fiscalía Local de San Felipe, periodo desde 29/09/2014 al 30/10/2014</t>
  </si>
  <si>
    <t>Consumo electricidad  de Fiscalia Regional y Fiscalía Local de Valparaíso, periodo desde el 06/10/2014 al 065/11/2014</t>
  </si>
  <si>
    <t>Contratación de servicio de arriendo de vehículo - cometido funcionario de Fiscal Regional en Fiscalía Local de Isla de Pascua</t>
  </si>
  <si>
    <t>OCEANIC RAPANUI RENTA A CAR LIMITADA</t>
  </si>
  <si>
    <t>76.001.584-9</t>
  </si>
  <si>
    <t>Adquisición de materiales de oficina: confección de tarjetones con sobre, con logo Institucional en cuño seco para invitación a Cuenta Pública</t>
  </si>
  <si>
    <t>SCHULZE Y CIA LTDA</t>
  </si>
  <si>
    <t>80.870.700-4</t>
  </si>
  <si>
    <t>Adquisición de materiales para mantención de inmuebles</t>
  </si>
  <si>
    <t>COOPERATIVA SOCOMADE LTDA.</t>
  </si>
  <si>
    <t>81.482.800-K</t>
  </si>
  <si>
    <t>Adquisición de materiales de aseo: compra de Alcohol Gel para Fiscalías Locales y Fiscalía Regional</t>
  </si>
  <si>
    <t>Adquisición de mobiliario: compra de 2 sillones tipo ejecutivo</t>
  </si>
  <si>
    <t>TALLER GORILAS SPA</t>
  </si>
  <si>
    <t>76.409.778-5</t>
  </si>
  <si>
    <t>Curso "Trabajo en Equipo" para Fiscalía Local La Calera</t>
  </si>
  <si>
    <t>GUILLERMO ABALOS BARROS</t>
  </si>
  <si>
    <t>10.581.849-1</t>
  </si>
  <si>
    <t>05-FR Nº 133</t>
  </si>
  <si>
    <t>Adquisición e Instalación de Cámaras de Seguridad, DVR, UPS y Monitores para las Fiscalías Locales de La Calera y San Felipe</t>
  </si>
  <si>
    <t>INVERSIONES Y SERVICIOS GLOBAL PROTECTION LTDA.</t>
  </si>
  <si>
    <t>76.187.285-0</t>
  </si>
  <si>
    <t xml:space="preserve">Consumo de agua potable Fiscalia Local Casablanca, periodo de facturación del 13/10/2014 al 12/11/2014 </t>
  </si>
  <si>
    <t>Consumo de electricidad de Fiscalía Local Viña del Mar, periodo desde 16/10/2014 al 16/11/2014</t>
  </si>
  <si>
    <t xml:space="preserve">Consumo agua potable Oficina Atención Petorca, periodo desde 09/10/2014 al 10/11/2014.  </t>
  </si>
  <si>
    <t>Consumo de electricidad de Fiscalía Local de San Felipe, periodo desde 17/10/2014 al 17/11/2014.</t>
  </si>
  <si>
    <t>Consumo de agua de Fiscalía Local de Villa Alemana,  periodo desde 09/10/2014 al 10/11/2014.</t>
  </si>
  <si>
    <t>Consumo de Agua de Fiscalía Local de San Antonio, periodo desde 09/10/2014 al 10/11/2014.</t>
  </si>
  <si>
    <t>Consumo de Agua de Fiscalía Local de Valparaiso y Fiscalía Regional, periodo desde 09/10/2014 al 10//11/2014.</t>
  </si>
  <si>
    <t>Consumo de Agua de Fiscalía Local de Quilpué, periodo desde 13/10/2014 al 12/11/2014.</t>
  </si>
  <si>
    <t>Adquisición de materiales de oficina: compra de tarjetas de navidad para Fiscalía Regional y Fiscalías Locales</t>
  </si>
  <si>
    <t>CASTRO COTRONEO LIMITADA</t>
  </si>
  <si>
    <t>78.086.060-k</t>
  </si>
  <si>
    <t>Adquisición de insumos de cafeteria para atención de autoridades</t>
  </si>
  <si>
    <t>Adquisición de materiales de oficina: compra de archivadores carta c/pres. 2 aros color blanco - Unidad de Recursos Humanos</t>
  </si>
  <si>
    <t>Adquisición de insumos de cafeteria para actividades de capacitación - Unidad de Recursos Humanos</t>
  </si>
  <si>
    <t>BACIGALUPO Y CIA. LTDA.</t>
  </si>
  <si>
    <t>80.078.400-K</t>
  </si>
  <si>
    <t>Contratación de servicio de desratizado para el edificio que alberga a la Fiscalía Local de Quilpué</t>
  </si>
  <si>
    <t>Adquisición de combustible para vehículos asigandos a la Fiscalía Regional y Fiscalías Locales</t>
  </si>
  <si>
    <t>Compra de menaje para atención autoridades - Gabinete Fiscalía Regional</t>
  </si>
  <si>
    <t>MULTIMAT  S.A.</t>
  </si>
  <si>
    <t>79.812.670-9</t>
  </si>
  <si>
    <t>Compra de menaje para actividades de capacitación - Unidad de Recursos Humanos</t>
  </si>
  <si>
    <t>MARIA REGINA AGUILAR OLGUIN</t>
  </si>
  <si>
    <t>5.694.706-k</t>
  </si>
  <si>
    <t>05 Valparaíso</t>
  </si>
  <si>
    <t>Nº Servicio 3223650</t>
  </si>
  <si>
    <t>Servicio Eléctrico Fiscalía Local  Pichilemu consumo mes de OCTUBRE</t>
  </si>
  <si>
    <t>CGE DISTRIBUCIÓN S.A.</t>
  </si>
  <si>
    <t>99.513.400-4</t>
  </si>
  <si>
    <t>Nº Servicio 4322732</t>
  </si>
  <si>
    <t>Servicio Eléctrico Fiscalía Local  Santa Cruz consumo mes de OCTUBRE</t>
  </si>
  <si>
    <t>Nº Servicio  1508102, 2786411, 1508114, 2769232, 1508079, 2767337.</t>
  </si>
  <si>
    <t>Servicio Eléctrico Edificio Fiscalía Regional y Local Rancagua consumo mes de   OCTUBRE Y NOVIEMBRE</t>
  </si>
  <si>
    <t>Nº Servicio 1565957</t>
  </si>
  <si>
    <t>Servicio Eléctrico Edificio Fiscalía Local San Vicente consumo mes de OCTUBRE Y NOVIEMBRE</t>
  </si>
  <si>
    <t>Nº Servicio 2787429</t>
  </si>
  <si>
    <t>Servicio Eléctrico Edificio Fiscalía Local San Fernando consumo mes de  OCTUBRE</t>
  </si>
  <si>
    <t>Nº Servicio 2784519</t>
  </si>
  <si>
    <t>Servicio Eléctrico Fiscalía Local  Graneros consumo mes de  OCTUBRE</t>
  </si>
  <si>
    <t>Nº Servicio 4264495-1 
4264502-8 1160294-0</t>
  </si>
  <si>
    <t>Servicio de Agua Potable Fiscalía Local de San Vicente Consumo mes de  OCTUBRE</t>
  </si>
  <si>
    <t>EMPRESA SERVICIOS SANITARIOS ESSBIO S.A</t>
  </si>
  <si>
    <t>76.833.300-9</t>
  </si>
  <si>
    <t xml:space="preserve">Nº Servicio 1492514-7 </t>
  </si>
  <si>
    <t>Servicio de Agua Potable Fiscalía Local de San Fernando Consumo mes de OCTUBRE</t>
  </si>
  <si>
    <t xml:space="preserve">Nº Servicio 2136766-4 </t>
  </si>
  <si>
    <t>Servicio de Agua Potable Fiscalía Local de Graneros Consumo mes de OCTUBRE</t>
  </si>
  <si>
    <t xml:space="preserve">Nº Servicio 1367613-5; 1367620-8; 1367627-5; 1367655-0; 1367662-3; 1367669-0; 1367676-3; 1367606-2; 1367634-8; 1367641-0; 1367648-8; </t>
  </si>
  <si>
    <t>Servicio de Agua Potable Fiscalía Regional y Fiscalía Local de Rancagua Consumo mes de OCTUBRE</t>
  </si>
  <si>
    <t>Nº Servicio 4251999</t>
  </si>
  <si>
    <t>Servicio Eléctrico Oficina Auxiliar Litueche consumo mes de  NOVIEMBRE</t>
  </si>
  <si>
    <t>Nº Servicio 1500452-5</t>
  </si>
  <si>
    <t>Servicio de Agua Potable Fiscalía Local de Santa Cruz Consumo mes de  OCTUBRE</t>
  </si>
  <si>
    <t>Nº Servicio 3207778</t>
  </si>
  <si>
    <t>Servicio Eléctrico Oficina Auxiliar Peralillo consumo mes de   NOVIEMBRE</t>
  </si>
  <si>
    <t>Nº Servicio 2784989, 2785018, 2785024, 2785030, 2785000, 2785006, 2784994, 2785012</t>
  </si>
  <si>
    <t>Servicio Eléctrico Fiscalía Local Rengo consumo mes de NOVIEMBRE</t>
  </si>
  <si>
    <t>Nº Servicio 2000392-8</t>
  </si>
  <si>
    <t>Servicio de Agua Potable Fiscalía Local de Rengo Consumo mes de NOVIEMBRE</t>
  </si>
  <si>
    <t>Nº Servicio 1942551-7</t>
  </si>
  <si>
    <t>Servicio de Agua Potable  Oficina Auxiliar de Peralillo Consumo mes de NOVIEMBRE</t>
  </si>
  <si>
    <t>Adquisición de carpetas para Fiscal Regional</t>
  </si>
  <si>
    <t>Contratación Directa (Exceptuado Aplicación Regl. Compras)</t>
  </si>
  <si>
    <t>Adquisición de videoproyector. Compra realizada a través del portal Chilecompra.</t>
  </si>
  <si>
    <t>AMERICAEXPORT LTDA.</t>
  </si>
  <si>
    <t>76.040.155-2</t>
  </si>
  <si>
    <t>Servicio de traslado de funcionarios de distintas FL de la región con motivo de la actividad.</t>
  </si>
  <si>
    <t>OLIVER QUENO OGAZ SANDOVAL</t>
  </si>
  <si>
    <t>10.121.221-1</t>
  </si>
  <si>
    <t>Jornada de trabajo en equipo 12 y 25 de noviembre. Actividad Comité prevención de drogas Fiscalía Regional.</t>
  </si>
  <si>
    <t>TURISMO AVENTURA PARQUE EN EL AIRE LTDA</t>
  </si>
  <si>
    <t>76.235.977-4</t>
  </si>
  <si>
    <t>Adquisición de materiales de oficina. Compra realizada a través del portal Chilecompra.</t>
  </si>
  <si>
    <t>LIBRERIA REY-SER Y COMPAÑIA LIMITADA</t>
  </si>
  <si>
    <t>89.293.800-8</t>
  </si>
  <si>
    <t>Adquisición de calculadoras. Compra realizada a través del portal Chilecompra.</t>
  </si>
  <si>
    <t>Adquisición de  materiales de oficina. Compra realizada a través del portal Chilecompra.</t>
  </si>
  <si>
    <t>Servicio de arriendo de salón, almuerzos y coffe break para jornada de trabajo.</t>
  </si>
  <si>
    <t>LUIS ANTONIO TAMAYO QUINTANA</t>
  </si>
  <si>
    <t>12.691.315-K</t>
  </si>
  <si>
    <t>Adquisición de materiales de oficina</t>
  </si>
  <si>
    <t>Adquisición de parlantes para PC</t>
  </si>
  <si>
    <t>PC FACTORY S.A.</t>
  </si>
  <si>
    <t>78.885.550-8</t>
  </si>
  <si>
    <t>Servicio de arriendo de salón y coffe break para capacitacion los días 21, 25 y 27 de noviembre.</t>
  </si>
  <si>
    <t>SOC  HOTELERA Y GASTRONOMICA ATENEA LTDA</t>
  </si>
  <si>
    <t>76.035.197-0</t>
  </si>
  <si>
    <t>Reposición de Estanterías bodega de carpetas FL Rengo</t>
  </si>
  <si>
    <t>MAURICIO VALDENEGRO POLANCO</t>
  </si>
  <si>
    <t>8.373.154-0</t>
  </si>
  <si>
    <t xml:space="preserve">Equipamiento de cortinas para edificio Fl Pichilemu. Según especificaciones técnicas y planimetria </t>
  </si>
  <si>
    <t>EMPRESAS INDENOR S.A</t>
  </si>
  <si>
    <t>84.588.900-7</t>
  </si>
  <si>
    <t>Adquisición de bebida para actividad comité de prevención de drogas.</t>
  </si>
  <si>
    <t>NADIEZNA VIRGINIA SALFATE PONCE</t>
  </si>
  <si>
    <t>6.118.769-3</t>
  </si>
  <si>
    <t>Carga de Tarjeta de combustible PD y 95 octanos. Vehículos institucionales.</t>
  </si>
  <si>
    <t>Adquisición de calzado 2014.</t>
  </si>
  <si>
    <t>COMERCIAL MONTE BIANCO LIMITADA</t>
  </si>
  <si>
    <t>78.558.400-7</t>
  </si>
  <si>
    <t>Traslado de funcionarios desde Fl Rancagua a la ciudad del Quisco. Jornada de conversación organizacional.</t>
  </si>
  <si>
    <t>TRANSPORTES L GUZMAN Y CIA LTDA</t>
  </si>
  <si>
    <t>76.391.281-7</t>
  </si>
  <si>
    <t>06-DER Nº 109</t>
  </si>
  <si>
    <t xml:space="preserve">Licitación reparación de cubierta FL de Rengo. </t>
  </si>
  <si>
    <t>CAROCA Y SANCHEZ LTDA.</t>
  </si>
  <si>
    <t>78.833.650-0</t>
  </si>
  <si>
    <t>Adquisición de insumos computacionales. Compra realizada a través del portal Chilecompra.</t>
  </si>
  <si>
    <t>RICARDO RODRIGUEZ Y CIA. LTDA.</t>
  </si>
  <si>
    <t>89.912.300-K</t>
  </si>
  <si>
    <t>Adquisición de televisor para FL Pichilemu. Compra realizada a través del portal Chilecompra.</t>
  </si>
  <si>
    <t>Adquisición de cajas de embalaje. Compra realizada a través del portal Chilecompra.</t>
  </si>
  <si>
    <t>Adquisición de separadores. Compra realizada a través del portal Chilecompra.</t>
  </si>
  <si>
    <t>Adquisición de destacadores color verde. Compra realizada a través del portal Chilecompra.</t>
  </si>
  <si>
    <t>FN Nº 1342</t>
  </si>
  <si>
    <t>Servicio de hotel profesores David Filip y Ricardo Robles, en el marco de su asistencia como relator</t>
  </si>
  <si>
    <t>HOTELERA CHILE S.A.</t>
  </si>
  <si>
    <t>96.897.870-5</t>
  </si>
  <si>
    <t>06-FR Nº 110</t>
  </si>
  <si>
    <t xml:space="preserve">Equipamiento sistema de alarmas FL Pichilemu. </t>
  </si>
  <si>
    <t>GILABERT Y CHAVEZ ALARMAS LTDA.</t>
  </si>
  <si>
    <t>77.979.890-9</t>
  </si>
  <si>
    <t>Servicio de cafetería para Jornada de derecho penal a realizarce el 02/12/2014.</t>
  </si>
  <si>
    <t>PAULA ANDREA ZUNIGA OSORIO</t>
  </si>
  <si>
    <t>14.295.243-2</t>
  </si>
  <si>
    <t>06-FR Nº 107</t>
  </si>
  <si>
    <t xml:space="preserve">Servicio de taller de conversación organizacional en FL Rancagua. </t>
  </si>
  <si>
    <t>CARLOS ALBERTO VERGARA DEL RIO</t>
  </si>
  <si>
    <t>8.948.879-6</t>
  </si>
  <si>
    <t>06-FR Nº 108</t>
  </si>
  <si>
    <t>Taller de herramientas para el manejo del estrés.</t>
  </si>
  <si>
    <t>06-DER Nº 112</t>
  </si>
  <si>
    <t>Confección e instalación de estanterías metálicas en la bodega de especies de la FL Pichilemu.</t>
  </si>
  <si>
    <t>Adquisición de lápices y cuadernos para capacitación.</t>
  </si>
  <si>
    <t>ASISTENCIA PROFESIONAL DE SERVICIOS LTDA</t>
  </si>
  <si>
    <t>77.752.250-7</t>
  </si>
  <si>
    <t>Adquisición de sillas operativas para la FL Pichilemu. Compra realizada a través del portal Chilecompra.</t>
  </si>
  <si>
    <t>ABATTE PRODUCTOS PARA OFICINA S.A.</t>
  </si>
  <si>
    <t>96.909.950-0</t>
  </si>
  <si>
    <t>Compra de mesa de reuniones para la FL Pichilemu. Compra realizada a través del portal Chilecompra.</t>
  </si>
  <si>
    <t>TAZ S.A.</t>
  </si>
  <si>
    <t>96.891.420-0</t>
  </si>
  <si>
    <t>Compra mesa para casino para la FL Pichilemu. Compra realizada a través del portal Chilecompra.</t>
  </si>
  <si>
    <t>ERGOTEC MUEBLES S. A.</t>
  </si>
  <si>
    <t>99.546.270-2</t>
  </si>
  <si>
    <t>Compra sofá 1 cuerpo para la FL Pichilemu. Compra realizada a través del portal Chilecompra.</t>
  </si>
  <si>
    <t>Compra de mesa de centro para la FL Pichilemu. Compra realizada a través del portal Chilecompra.</t>
  </si>
  <si>
    <t>Compra de 2 mesas tipo arrimo para la FL Pichilemu. Compra realizada a través del portal Chilecompra.</t>
  </si>
  <si>
    <t>Equipamiento de 17 cortinas roller screen y 2 cortinas blackout para Fl Pichilemu.</t>
  </si>
  <si>
    <t>Estanteria para archivo centralizado Fl Pichilemu</t>
  </si>
  <si>
    <t>FABRICA DE MUEBLES FLAVIG MAE LTDA.</t>
  </si>
  <si>
    <t>76.227.810-3</t>
  </si>
  <si>
    <t>Compra de mobiliario varios para la FL Pichilemu. Compra realizada a través del portal Chilecompra.</t>
  </si>
  <si>
    <t>FN Nº 1853</t>
  </si>
  <si>
    <t>Servicio de traslado de enlace de telecomunicaciones a la nueva dirección en que se emplazará la FL Pichilemu</t>
  </si>
  <si>
    <t>UF 489</t>
  </si>
  <si>
    <t>Compra de kárdex metalicos 4 cajones para la FL Pichilemu.  Compra realizada a través del portal Chilecompra.</t>
  </si>
  <si>
    <t>FAYMO S.A.</t>
  </si>
  <si>
    <t>76.837.310-8</t>
  </si>
  <si>
    <t>06 Libertador Bernardo O'Higgins</t>
  </si>
  <si>
    <t>Tarjetas de navidad institucionales, F. Regional</t>
  </si>
  <si>
    <t>EDICIONES INFANTILES LIMITADA</t>
  </si>
  <si>
    <t>77446620-7</t>
  </si>
  <si>
    <t>Evaluaciones sicolaborales, F. Regional</t>
  </si>
  <si>
    <t>INVERSIONES EN LINEA LIMITADA</t>
  </si>
  <si>
    <t>76015173-4</t>
  </si>
  <si>
    <t>Pasaje aereo Santiago - Puerto Montt - Santiago, F. Regional, Curico, Talca, Constitucion y Parral</t>
  </si>
  <si>
    <t>TURISMO COCHA S.A.</t>
  </si>
  <si>
    <t>81821100-7</t>
  </si>
  <si>
    <t>Servicio organizacion actividades recreativas, F. Regional</t>
  </si>
  <si>
    <t>EMILIO LEIVA DIAZ</t>
  </si>
  <si>
    <t>12295689-K</t>
  </si>
  <si>
    <t>Materiales de oficina, F. Regional</t>
  </si>
  <si>
    <t>76307759-4</t>
  </si>
  <si>
    <t>Obras menores varias, F.L. Parral</t>
  </si>
  <si>
    <t>CONST. CRISTIAN CARREÑO RIVERA E.I.R.L.</t>
  </si>
  <si>
    <t>76373561-3</t>
  </si>
  <si>
    <t>Suministro e instalacion puerta corredera metalica, F.L. Parral</t>
  </si>
  <si>
    <t>Reparacion equipo de aire acondicionado, F.L. Talca</t>
  </si>
  <si>
    <t>THERMOCOLD LTDA.</t>
  </si>
  <si>
    <t>76030929-K</t>
  </si>
  <si>
    <t>Mantencion 200.000 kms. vehiculo institucional, F. Regional</t>
  </si>
  <si>
    <t>COMERCIAL Y AUTOMOTRIZ CAVAL LTDA.</t>
  </si>
  <si>
    <t>79640960-6</t>
  </si>
  <si>
    <t>Refrigerador y horno microondas, F.L. Curico, Linares, Cauquenes, San Javier</t>
  </si>
  <si>
    <t>CENCOSUD RETAIL S.A.</t>
  </si>
  <si>
    <t>81201000-K</t>
  </si>
  <si>
    <t>Materiales de oficina, F.L. Talca</t>
  </si>
  <si>
    <t>PRISA S.A.</t>
  </si>
  <si>
    <t>96556940-5</t>
  </si>
  <si>
    <t>Flete retiro de cajas de archivo, F. Regional y Locales</t>
  </si>
  <si>
    <t>96700620-3</t>
  </si>
  <si>
    <t>Reparacion vehiculo institucional, F. Regional</t>
  </si>
  <si>
    <t>Distintivo vehiculo uso estatal, F. Regional y Locales</t>
  </si>
  <si>
    <t>CASA DE MONEDA DE CHILE</t>
  </si>
  <si>
    <t>60806000-6</t>
  </si>
  <si>
    <t>FN Nº 1485/2010</t>
  </si>
  <si>
    <t>Peritaje Veracidad de Relato y Daño Emocional, Delito Abuso Sexual  1400792278-9 FL Talca Fiscal  Iv</t>
  </si>
  <si>
    <t>IVANNA MARIA BATTAGLIA ALJARO</t>
  </si>
  <si>
    <t>10676258-9</t>
  </si>
  <si>
    <t>Peritaje Veracidad de Relato y Daño Emocional, Delito Abuso Sexual  1300700717-K FL Parral Nelson Ri</t>
  </si>
  <si>
    <t>Peritaje Veracidad de Relato y Daño Emocional, Delito Abuso Sexual  1400359836-6 FL Talca Ivan Vidal</t>
  </si>
  <si>
    <t>SONIA ANGELICA GUTIERREZ CID</t>
  </si>
  <si>
    <t>10703707-1</t>
  </si>
  <si>
    <t>Arriendo de salon y servicio de coffe break, F. Regional y Locales</t>
  </si>
  <si>
    <t>JUAN LUIS CONSTENLA VELOSO</t>
  </si>
  <si>
    <t>5165733-0</t>
  </si>
  <si>
    <t>9088642-8</t>
  </si>
  <si>
    <t>FR Nº 149/2014</t>
  </si>
  <si>
    <t>Reparacion sistema de alarma, F.L. Licanten</t>
  </si>
  <si>
    <t>CONSULTORIA SERVICIOS Y SEGURIDAD LTDA</t>
  </si>
  <si>
    <t>76050680-K</t>
  </si>
  <si>
    <t>Taller de motivacion y trabajo en equipo, F. Regional</t>
  </si>
  <si>
    <t>CONSULTORA SERH LIMITADA</t>
  </si>
  <si>
    <t>76053147-2</t>
  </si>
  <si>
    <t>Reparacion cortina metalica, F.L. Curico</t>
  </si>
  <si>
    <t>PABLO FIGUEROA MUÑOZ</t>
  </si>
  <si>
    <t>12895207-1</t>
  </si>
  <si>
    <t>Instalacion ISDN Nº 73 2213386, F.L. Cauquenes</t>
  </si>
  <si>
    <t>TELEFONICA CHILE S.A.</t>
  </si>
  <si>
    <t>90635000-9</t>
  </si>
  <si>
    <t>Consumo de energia electrica Octubre 2014, F. L. Linares</t>
  </si>
  <si>
    <t>CGE DISTRIBUCION S.A.</t>
  </si>
  <si>
    <t>Consumo agua Potable Octubre 2014, F. L. Curico</t>
  </si>
  <si>
    <t>AGUAS NUEVO SUR MAULE</t>
  </si>
  <si>
    <t>96.963.440-6</t>
  </si>
  <si>
    <t>Anillados, F. Regional</t>
  </si>
  <si>
    <t>SURGRAFIC S.A.</t>
  </si>
  <si>
    <t>99.514.070-5</t>
  </si>
  <si>
    <t>Consumo agua Potable Octubre 2014, F. L. Constitucion</t>
  </si>
  <si>
    <t>Consumo de energia electrica Octubre 2014, F.L. Constitucion</t>
  </si>
  <si>
    <t>EMELECTRIC</t>
  </si>
  <si>
    <t>96.763.010-1</t>
  </si>
  <si>
    <t>Consumo de energia electrica Octubre 2014, F. L. Molina</t>
  </si>
  <si>
    <t>Consumo de energia electrica Octubre 2014, F.L. Cauquenes</t>
  </si>
  <si>
    <t>Consumo de energia electrica Octubre 2014, F.L. Licanten</t>
  </si>
  <si>
    <t>Consumo agua Potable Octubre 2014, F. L. Licanten</t>
  </si>
  <si>
    <t>Consumo agua Potable Octubre 2014, F. L. Linares</t>
  </si>
  <si>
    <t>Consumo de energia electrica Octubre 2014, F. Regional</t>
  </si>
  <si>
    <t>Consumo de energia electrica Octubre 2014, F. L. Talca</t>
  </si>
  <si>
    <t>Consumo de energia electrica Octubre 2014, F. L. Curico</t>
  </si>
  <si>
    <t>Consumo agua Potable Octubre 2014, F. L. Talca</t>
  </si>
  <si>
    <t>Consumo agua Potable Octubre 2014, F. L. Parral</t>
  </si>
  <si>
    <t>Consumo agua Potable Octubre 2014, F. Regional</t>
  </si>
  <si>
    <t>Consumo agua Potable Octubre 2014, F. L. Cauquenes</t>
  </si>
  <si>
    <t>Consumo agua Potable Octubre 2014, F. L. San Javier</t>
  </si>
  <si>
    <t>Consumo de energia electrica Octubre 2014, F. L. San Javier</t>
  </si>
  <si>
    <t>Consumo de energia electrica Octubre 2014, F.L. Parral</t>
  </si>
  <si>
    <t>07 Maule</t>
  </si>
  <si>
    <t>Peritaje Veracidad de Relato y Daño Emocional, Delito Abuso Sexual  1300976570-5 FL Talca</t>
  </si>
  <si>
    <t>Orden Compra 20140073</t>
  </si>
  <si>
    <t>Colaciones para proyecto cicletada familia y funcionarios Fiscalias Locales.</t>
  </si>
  <si>
    <t>BEATRIZ AGUILERA HAFNER</t>
  </si>
  <si>
    <t>8.604.954-6</t>
  </si>
  <si>
    <t>Orden Servicio 20140179</t>
  </si>
  <si>
    <t xml:space="preserve">Servicio coffe taller técnicas de manejo estres. </t>
  </si>
  <si>
    <t>Orden Servicio 20140186</t>
  </si>
  <si>
    <t xml:space="preserve">Servicio de coffe para funcionarios participantes  capacitación recursos y alegatos en la corte. </t>
  </si>
  <si>
    <t>Orden Servicio 20140190</t>
  </si>
  <si>
    <t>Servicio de coffe funcionarios participantes capacitación Persecución Penal de calidad.</t>
  </si>
  <si>
    <t>Orden Servicio 20140185</t>
  </si>
  <si>
    <t>Reparación de portón eléctrico Fiscalia Los Angeles.</t>
  </si>
  <si>
    <t>MIGUEL FLORES SANDOVAL</t>
  </si>
  <si>
    <t>11.962.999-3</t>
  </si>
  <si>
    <t>Orden Servicio 20140180</t>
  </si>
  <si>
    <t>Reparación y Fabricación de cerco metálico y portón acceso Fiscalia Lebu.</t>
  </si>
  <si>
    <t>MOISES BURGOS CONTRERAS</t>
  </si>
  <si>
    <t>14.288.108-K</t>
  </si>
  <si>
    <t>Orden Servicio 20140189</t>
  </si>
  <si>
    <t>Pintado exterior de Fiscalia Cañete</t>
  </si>
  <si>
    <t>Orden Servicio 20140192</t>
  </si>
  <si>
    <t>Servicio de atención a autoridades cuenta pública Fiscalia Local de Los Angeles.</t>
  </si>
  <si>
    <t>MARIBEL NATALIA ALARCON LEAL</t>
  </si>
  <si>
    <t>15.593.133-7</t>
  </si>
  <si>
    <t>Servicio envíos de Franqueos normales y certificados  mes de Octubre Fiscalia Regional y Fiscalias Locales Región del Bio Bio.</t>
  </si>
  <si>
    <t>Servicio de Courier , Valija mes de  Octubre  Fiscalias Locales y Fiscalia Regional</t>
  </si>
  <si>
    <t>Orden Servicio 20140196</t>
  </si>
  <si>
    <t>Evaluación Psicologica estamento administrativo  Fiscalia Regional.</t>
  </si>
  <si>
    <t>ASOCIACION CHILENA DE SEGURIDAD</t>
  </si>
  <si>
    <t>70.360.100-6</t>
  </si>
  <si>
    <t>Orden Servicio 20140182</t>
  </si>
  <si>
    <t>Evaluación Psicológica estamento Profesional. Abogado Asistente</t>
  </si>
  <si>
    <t>76.015.173-4</t>
  </si>
  <si>
    <t>Orden Servicio 201401975</t>
  </si>
  <si>
    <t>Servicio de poda de araucaria Fiscalia Los Angeles.</t>
  </si>
  <si>
    <t>SERVICIOS FACELEC LIMITADA</t>
  </si>
  <si>
    <t>76.026.116-5</t>
  </si>
  <si>
    <t>Orden Servicio 20140188</t>
  </si>
  <si>
    <t>Provisión e Instalación de film de control solar en Recepción Fiscalia Regional.</t>
  </si>
  <si>
    <t>MAURICIO JARA HIDALGO Y CIA.LTDA.</t>
  </si>
  <si>
    <t>76.033.263-1</t>
  </si>
  <si>
    <t>92162489,921638867,21687076,21748810,21762429,21888628,2858515,2861172,2862796,2866813,2869224,2872972</t>
  </si>
  <si>
    <t>Servicio de consumo energía mes de Septiembre/ Octubre  Fiscalias Locales y Oficinas Atención Ministerio Público - Región del Bio Bio.</t>
  </si>
  <si>
    <t>EMPRESA ELECTRICA DE LA FRONTERA S.A.</t>
  </si>
  <si>
    <t>76.073.164-1</t>
  </si>
  <si>
    <t>Orden Compra 20140075</t>
  </si>
  <si>
    <t>Compra de textos juridicos, Codigo Penal y Procesal Penal. Fiscalia Regional.</t>
  </si>
  <si>
    <t>LIBRERIA VIRTUAL Y DTR.EL ATICO LTDA</t>
  </si>
  <si>
    <t>76.082.908-0</t>
  </si>
  <si>
    <t>RES.DER Nº 43</t>
  </si>
  <si>
    <t xml:space="preserve">Orden Serevicio   53963 </t>
  </si>
  <si>
    <t>Res.Der 43</t>
  </si>
  <si>
    <t>Licitación para la adquisición e instalación de circuito cerrado para Fiscalia Local de Yumbel.</t>
  </si>
  <si>
    <t>XCOM ONLINE SPA</t>
  </si>
  <si>
    <t>76.179.467-1</t>
  </si>
  <si>
    <t>Orden Compra 201400191</t>
  </si>
  <si>
    <t xml:space="preserve">Taller de técnicas de manejo de estres. Programa de Drogas. </t>
  </si>
  <si>
    <t>SERV.PR.NEUROLINGUISTICA PNL WORLD LTDA</t>
  </si>
  <si>
    <t>76.204.670-9</t>
  </si>
  <si>
    <t>Orden Servicio 20140193</t>
  </si>
  <si>
    <t>Servicio de mantención de equipos de aire acondicionado Fiscalia Regional.</t>
  </si>
  <si>
    <t>DANIEL ROSALES CLIMATIZACION E.I.R.L</t>
  </si>
  <si>
    <t>76.244.027-K</t>
  </si>
  <si>
    <t>Servicio de mantención de equipos de aire acondicionado Fiscalia Yumbel.</t>
  </si>
  <si>
    <t>Servicio de mantención de equipos de aire acondicionado Fiscalia Local de Concepción.</t>
  </si>
  <si>
    <t>Orden Servicio 20140194</t>
  </si>
  <si>
    <t>Servicio de mantención de calderas Fiscalia Regional</t>
  </si>
  <si>
    <t>PROCLIMA LIMITADA</t>
  </si>
  <si>
    <t>76.309.643-2</t>
  </si>
  <si>
    <t>Servicio de mantención de calderas Fiscalia Concepción.</t>
  </si>
  <si>
    <t>Servicio de mantención de calderas Fiscalia Yumbel</t>
  </si>
  <si>
    <t>RES.DER Nº 44</t>
  </si>
  <si>
    <t>Orden Servicio  53846</t>
  </si>
  <si>
    <t>Res.Der 44</t>
  </si>
  <si>
    <t>Licitación Privada para ejecución de obras para mejora de infraestructura en dependencias de Fiscalia Regional.</t>
  </si>
  <si>
    <t>GERHUDUSIL E.I.R.L.</t>
  </si>
  <si>
    <t>76.354.320-K</t>
  </si>
  <si>
    <t>Orden Servicio 20140199</t>
  </si>
  <si>
    <t xml:space="preserve">Mnatención sala bombas Fiscalia Regional </t>
  </si>
  <si>
    <t>MADELED S.P.A.</t>
  </si>
  <si>
    <t>76.420.297-K</t>
  </si>
  <si>
    <t>Mnatención sala bombas Fiscalia Local de Concepción.</t>
  </si>
  <si>
    <t>Orden Servicio 20140183</t>
  </si>
  <si>
    <t>Evaluaciones Psicológicas estamento Profesional. Ayudante Fiscal.</t>
  </si>
  <si>
    <t>SOC.MARTA AMESTICA BELMAR Y CIA.LTDA</t>
  </si>
  <si>
    <t>76.662.800-1</t>
  </si>
  <si>
    <t>5668393,5701577,5726156,5757763,5785442,5785479,5808428,5816610,5865102,5865103,6016356,6045028,6045275,6120994,6156348,6156372,6193632,6193776,6374478,6374479,211843,222570,5808428</t>
  </si>
  <si>
    <t>Servicio de consumo agua mes de  Octubre Fiscalias Locales y Oficinas Atención Ministerio Público -Región del Bio Bio.</t>
  </si>
  <si>
    <t>Orden Compra 20140080</t>
  </si>
  <si>
    <t>Compra de 1 Notebook, velocidad procesador 2.1, RAM 8 GB, DD para UGI.</t>
  </si>
  <si>
    <t>Orden Compra 20140084</t>
  </si>
  <si>
    <t>Compra de dos maletas rigidas para traslado carpetas Unidad  Investigación Regional.</t>
  </si>
  <si>
    <t>Orden Servicio 20140184</t>
  </si>
  <si>
    <t>Servicio de arriendo y atención coffe para funcionarios participantes 2º jornada de capacitación y planificación.</t>
  </si>
  <si>
    <t>INVERSIONES CARACOL LIMITADA</t>
  </si>
  <si>
    <t>77.820.030-9</t>
  </si>
  <si>
    <t>Orden Compra 20140079</t>
  </si>
  <si>
    <t>Compra de sillones ejecutivos y sillas visita para  nuevo equipo  de investigación regional</t>
  </si>
  <si>
    <t>MUEBLES TIMAUKEL LIMITADA</t>
  </si>
  <si>
    <t>78.042.830-9</t>
  </si>
  <si>
    <t>Orden Compra 20140074</t>
  </si>
  <si>
    <t>Compra de equipos y tubos fluorescentes para mantención y canalización Fiscalia Bulnes</t>
  </si>
  <si>
    <t>CASA MUSA SOCIEDAD LIMITADA</t>
  </si>
  <si>
    <t>84.210.100-K</t>
  </si>
  <si>
    <t>Orden Compra 20140081</t>
  </si>
  <si>
    <t xml:space="preserve">Compra de servidor para la Unidad Gestión de Fiscalia  Regional, HP Proliant ML10 Xeon, </t>
  </si>
  <si>
    <t>CRECIC S.A.</t>
  </si>
  <si>
    <t>87.019.000-K</t>
  </si>
  <si>
    <t>Orden Servicio 20140181</t>
  </si>
  <si>
    <t>Aviso concurso público para Fiscalia Regional, Arauco y Tome</t>
  </si>
  <si>
    <t>Orden Compra 20140076</t>
  </si>
  <si>
    <t>Compra de 247 vales cupones de gas normal 15 kilos.</t>
  </si>
  <si>
    <t>ABASTIBLE S.A.</t>
  </si>
  <si>
    <t>91.806.000-6</t>
  </si>
  <si>
    <t>RES.DER Nº 45</t>
  </si>
  <si>
    <t>Orden Compra 20140083</t>
  </si>
  <si>
    <t>Licitación de resmas para funcionamiento de Fiscalias Locales.</t>
  </si>
  <si>
    <t xml:space="preserve">Reparación y mantención alarma Fiscalia Arauco. </t>
  </si>
  <si>
    <t>ADT SECURITY SERVICES  S.A.</t>
  </si>
  <si>
    <t>96.719.620-7</t>
  </si>
  <si>
    <t>Reparación y mantención alarma Fiscalia Quirihue. Cambio bateria.</t>
  </si>
  <si>
    <t>Servicio de franqueo certificado mes de octubre Fiscalia Concepción y Fiscalia Regional</t>
  </si>
  <si>
    <t xml:space="preserve">Consumo de gas Fiscalia Local  Concepción. Periodo 06/10 al 06/11, 727 mts  </t>
  </si>
  <si>
    <t>GAS SUR</t>
  </si>
  <si>
    <t>96.853.490-4</t>
  </si>
  <si>
    <t>Orden Compra 20140078</t>
  </si>
  <si>
    <t>Compra de escritorios y muebles para cuatro nuevas estaciones equipo de investigación regional.</t>
  </si>
  <si>
    <t>111804595,115213149,115361792,94753411,5916050,6751870,6752311</t>
  </si>
  <si>
    <t>Servicio de consumo energía mes de  Octubre Fiscalias Locales y Oficinas Atención Ministerio Público - Región del Bio Bio.</t>
  </si>
  <si>
    <t>Orden Compra 20140077</t>
  </si>
  <si>
    <t>Compra de cuatro Gabinetes con Biblioteca para nuevos puestos de trabajo equipo de investigación regional.</t>
  </si>
  <si>
    <t>08 Bío Bío</t>
  </si>
  <si>
    <t>09 Araucanía</t>
  </si>
  <si>
    <t>Servicio de coffe break para asistentes a dos mesas de trabajo durante el mes de noviembre de la Fiscalía de Alta Complejidad</t>
  </si>
  <si>
    <t>Cecilia Leal Gutiérrez</t>
  </si>
  <si>
    <t>10.181.995-7</t>
  </si>
  <si>
    <t>Servicio de coffe break para asistentes a cuenta pública de la Fiscalía Local de Angol</t>
  </si>
  <si>
    <t>Constanza Torres Salvo</t>
  </si>
  <si>
    <t>13.392.724-7</t>
  </si>
  <si>
    <t xml:space="preserve">Servicio de Peritaje Psiquiátrico para causa </t>
  </si>
  <si>
    <t>Evelyn Sepúlveda Martínez</t>
  </si>
  <si>
    <t>10854761-8</t>
  </si>
  <si>
    <t>Servicio de coffe break para actividad Escolares en Justicia</t>
  </si>
  <si>
    <t>Iris Marlene Vidal</t>
  </si>
  <si>
    <t>10909311-4</t>
  </si>
  <si>
    <t>Servicio de coffe break para actividad Plan de Interacción con la comunidad de Lonquimay</t>
  </si>
  <si>
    <t>Jessica Andrea Carcamo Carcamo</t>
  </si>
  <si>
    <t>15234186-5</t>
  </si>
  <si>
    <t>Modificación de accesos a áreas de la Fiscalía Regional y Fiscalía Local de Temuco</t>
  </si>
  <si>
    <t xml:space="preserve">Miguel Angel álvarez </t>
  </si>
  <si>
    <t>9.316.170-K</t>
  </si>
  <si>
    <t>Pasaje aéreo para funcionario en comisión de servicio, trayecto Temuco-Stgo.-Temuco</t>
  </si>
  <si>
    <t>Latam Airlines Group S.A.</t>
  </si>
  <si>
    <t>Pasaje aéreo para fiscal en comisión de servicio, trayecto Temuco-Stgo.-Temuco</t>
  </si>
  <si>
    <t>FR N° 234</t>
  </si>
  <si>
    <t>Arriendo de canchas deportivas en el marco de las actividades del Comité de Prevención de Consumo de Drogas y Alcohol</t>
  </si>
  <si>
    <t>Comercial Food and Fantasy Ltda</t>
  </si>
  <si>
    <t>78.410.310-2</t>
  </si>
  <si>
    <t>Pasaje aéreo para funcionarios en comisión de servicio, trayecto Temuco-Stgo.-Temuco</t>
  </si>
  <si>
    <t>Pasaje aéreo para fiscales en comisión de servicio, trayecto Temuco-Stgo.-Temuco</t>
  </si>
  <si>
    <t>Pasaje aéreo para funcionario  en comisión de servicio, trayecto Temuco-Stgo.-Temuco</t>
  </si>
  <si>
    <t>Cambio de Pasaje aéreo para fiscal en comisión de servicio, trayecto Temuco-Stgo.-Temuco</t>
  </si>
  <si>
    <t>Servicio de tasación comercial del inmueble de la Fiscalía Local de Carahue</t>
  </si>
  <si>
    <t>Mario Benjamin Gutiérrez</t>
  </si>
  <si>
    <t>3.713.326-4</t>
  </si>
  <si>
    <t>Servicio de Peritaje Psiquiátrico para causa</t>
  </si>
  <si>
    <t>10.854.761-8</t>
  </si>
  <si>
    <t>Obras asociadas a la modificación del sentido de apertura de puertas en vías de evacuación de la Fiscalía Local de Carahue</t>
  </si>
  <si>
    <t>Const.y Ar.B y C.Hernán Coronado L.</t>
  </si>
  <si>
    <t>76.183.096-1</t>
  </si>
  <si>
    <t xml:space="preserve">Publicación de aviso de concurso público </t>
  </si>
  <si>
    <t>Sociedad Periodística Araucanía S.A</t>
  </si>
  <si>
    <t>87.778.800-8</t>
  </si>
  <si>
    <t>Cambio de aasaje aéreo para fiscal en comisión de servicio, trayecto Temuco-Stgo.-Temuco</t>
  </si>
  <si>
    <t>Pasaje aéreo para fiscal en comisión de servicio, trayecto Temuco-Serena-Temuco</t>
  </si>
  <si>
    <t>DER N° 88</t>
  </si>
  <si>
    <t>Modificación de los accesos de la Fiscalía Local de Traiguén.</t>
  </si>
  <si>
    <t>Hernán Coronado Lagos</t>
  </si>
  <si>
    <t>10.254.751-9</t>
  </si>
  <si>
    <t>FN/MP N° 410</t>
  </si>
  <si>
    <t>Arriendo de vehículo para el traslado de Fiscal en comisión de servicio a la ciudad de Concepción</t>
  </si>
  <si>
    <t>Autorentas del Pacífico S.A</t>
  </si>
  <si>
    <t>83.547.100-4</t>
  </si>
  <si>
    <t>Servicio de alojamiento para funcionario y fiscal en comisión de servicio</t>
  </si>
  <si>
    <t>Inmobiliaria Beranga Limitada</t>
  </si>
  <si>
    <t>76.293.680-1</t>
  </si>
  <si>
    <t>FR N° 247</t>
  </si>
  <si>
    <t>Servicio de traslado de panel de alarma de la Fiscalía Local de Traiguén</t>
  </si>
  <si>
    <t>Cps y First Security S.A</t>
  </si>
  <si>
    <t>99.528.470-7</t>
  </si>
  <si>
    <t>Cambio de pasaje aéreo para fiscal en comisión de servicio, trayecto Temuco-Stgo.-Temuco</t>
  </si>
  <si>
    <t>DER N° 93</t>
  </si>
  <si>
    <t>Servicio de suministro e instalación de equipos de aire acondicionado para la Fiscalía Local de Carahue</t>
  </si>
  <si>
    <t>Alejandro Varela Zuñiga</t>
  </si>
  <si>
    <t>6.893.676-4</t>
  </si>
  <si>
    <t>DER N° 94</t>
  </si>
  <si>
    <t>Servicio de provisión  e instalación de equipos de aire acondicionado para la Fiscalía Local de Angol</t>
  </si>
  <si>
    <t>Comercial Dosjota Ltda.</t>
  </si>
  <si>
    <t>76.067.324-2</t>
  </si>
  <si>
    <t>Adquisición de cajas de archivo para la Fiscalía Regional y Fiscalía Local de Temuco</t>
  </si>
  <si>
    <t>Prisur Ltda.</t>
  </si>
  <si>
    <t>76.041.579-0</t>
  </si>
  <si>
    <t>Adquisición de focos de iluminación de emergencia para la Fiscalía Regional</t>
  </si>
  <si>
    <t>Sodimac S.A.</t>
  </si>
  <si>
    <t>96.792.430-K</t>
  </si>
  <si>
    <t>Adquisición de presentadores inalámbricos laser para las fiscalías de la región</t>
  </si>
  <si>
    <t>Computación Integral S.A</t>
  </si>
  <si>
    <t>96.689.970-0</t>
  </si>
  <si>
    <t>Adquisición de materiales de aseo para las fiscalías de la región</t>
  </si>
  <si>
    <t>Comercial Muñoz y Compañía Limitada</t>
  </si>
  <si>
    <t>78.906.980-8</t>
  </si>
  <si>
    <t>Adquisición de medallas en el marco de las actividades del Comité de Prevención de Drogas y Alcohol</t>
  </si>
  <si>
    <t>Rodrigo Osorio Kettler</t>
  </si>
  <si>
    <t>6.813.964-3</t>
  </si>
  <si>
    <t>Adquisición de pisos nomad para la Fiscalía Local de Temuco</t>
  </si>
  <si>
    <t>Importadora B.S. S.A.</t>
  </si>
  <si>
    <t>85.146.000-4</t>
  </si>
  <si>
    <t>Adquisición de mobiliario para las Fiscalías Locales de Victoria, Collipulli y Temuco</t>
  </si>
  <si>
    <t>Sociedad de Muebles Santa Ana Ltda.</t>
  </si>
  <si>
    <t>77.624.270-5</t>
  </si>
  <si>
    <t>Adquisición de basureros y portateclados para las Fiscalías Locales de Victoria, Collipulli y Temuco</t>
  </si>
  <si>
    <t>Adquisición de cajas de archivo para las fiscalías locales de la región</t>
  </si>
  <si>
    <t>Adquisición de insumos de computación para la Fiscalía Regional</t>
  </si>
  <si>
    <t>Comercial Sercodata Ltda.</t>
  </si>
  <si>
    <t>77.339.180-7</t>
  </si>
  <si>
    <t>Adquisición de materiales de oficina  para Fiscalía Regional</t>
  </si>
  <si>
    <t>Dimerc S.A</t>
  </si>
  <si>
    <t>Adquisición de insumos de aseo  para las fiscalías de la región</t>
  </si>
  <si>
    <t>Abastecedora del Comercio Ltda.</t>
  </si>
  <si>
    <t>84.348.700-9</t>
  </si>
  <si>
    <t>Adquisición de insumos de aseo para la Fiscalía Regional</t>
  </si>
  <si>
    <t>Comercial Redoffice Sur Ltda.</t>
  </si>
  <si>
    <t>77.806.000-0</t>
  </si>
  <si>
    <t>Comercial Muñoz y Compañía Ltda.</t>
  </si>
  <si>
    <t>Guillermo Alberto González Ltda.</t>
  </si>
  <si>
    <t>76.740.200-7</t>
  </si>
  <si>
    <t>otro</t>
  </si>
  <si>
    <t>Consumo energía eléctrica Fiscalía Local de Villarrica, periodo 01-10-14 al 30/10/2014</t>
  </si>
  <si>
    <t>CGE Distribución S.A</t>
  </si>
  <si>
    <t>Consumo energía eléctrica Fiscalía Regional y Fiscalía Local de Temuco, periodo 30-09-14 al 29/10/2014</t>
  </si>
  <si>
    <t>Consumo energía eléctrica Fiscalía Local de Traiguén, periodo 23-09-14 al 22/10/2014</t>
  </si>
  <si>
    <t>Empresa Eléctrica de la Frontera S.A.</t>
  </si>
  <si>
    <t>Consumo agua potable Fiscalía Local de Angol, periodo del 26-09-14 al 26-10-14</t>
  </si>
  <si>
    <t>Aguas Araucanía S.A.</t>
  </si>
  <si>
    <t>76.215.637-7</t>
  </si>
  <si>
    <t>Consumo agua potable Fiscalía Local de Collipulli, periodo del 27-09-14 al 28-10-14</t>
  </si>
  <si>
    <t>Consumo agua potable Fiscalía Local de Villarrica, periodo del 25-09-14 al 25-10-14</t>
  </si>
  <si>
    <t>Consumo energía eléctrica Fiscalía Local de Angol, periodo 30-09-14 al 31/10/2014</t>
  </si>
  <si>
    <t>Consumo energía eléctrica Fiscalía Local de Pitrufquén, periodo 02-10-14 al 03/11/2014</t>
  </si>
  <si>
    <t>Consumo energía eléctrica Fiscalía Local de Collipulli, periodo 06-10-14 al 05/11/2014</t>
  </si>
  <si>
    <t>Consumo energía eléctrica Fiscalía Local de Nueva Imperial, periodo 08-10-14 al 07/11/2014</t>
  </si>
  <si>
    <t>Consumo agua potable Fiscalía Local de Traiguén, periodo del 04-10-14 al 05-11-14</t>
  </si>
  <si>
    <t>Consumo agua potable Fiscalía Local de Carahue, periodo del 02-10-14 al 03-11-14</t>
  </si>
  <si>
    <t>Franqueo convenido para la Fiscalía Local de Temuco, mes de octubre 2014</t>
  </si>
  <si>
    <t>Empresa de Correos de Chile</t>
  </si>
  <si>
    <t>Franqueo convenido para las Fiscalías de la Región, mes de octubre 2014</t>
  </si>
  <si>
    <t>Consumo agua potable Fiscalía Local de Victoria, periodo del 27-09-14 al 28-10-14</t>
  </si>
  <si>
    <t>Consumo energía eléctrica Fiscalía Local de Curacautin, periodo 08-10-14 al 07/11/2014</t>
  </si>
  <si>
    <t>Consumo energía eléctrica Fiscalía Local de Lautaro, periodo 03-10-14 al 04/11/2014</t>
  </si>
  <si>
    <t>Consumo agua potable Fiscalía Local de Nueva Imperial, periodo del 08-10-14 al 07-11-14</t>
  </si>
  <si>
    <t>Consumo agua potable Fiscalía Regional y Fiscalía Local de Temuco, periodo del 05-11-14 al 04-10-14</t>
  </si>
  <si>
    <t>Consumo agua potable oficina de Atención de Purén, periodo del 03-10-14 al 04-11-14</t>
  </si>
  <si>
    <t>Consumo agua potable Fiscalía Local de Loncoche, periodo del 03-10-14 al 04-11-14</t>
  </si>
  <si>
    <t>Servicio telefónico línea correspondiente a la Fiscalía Local de Villarrica, mes de octubre 2014</t>
  </si>
  <si>
    <t>Telefónica Chile S.A.</t>
  </si>
  <si>
    <t>Servicio de courier para la Fiscalía Local de Angol, mes de septiembre 2014</t>
  </si>
  <si>
    <t>Servicio telefónico línea correspondiente a la Fiscalía Regional, mes de octubre 2014</t>
  </si>
  <si>
    <t>Servicio telefónico línea correspondiente a la Fiscalía Local de Temuco, mes de octubre 2014</t>
  </si>
  <si>
    <t>Servicio telefónico correspondiente a líneas de las alarmas de las Fiscalías de la Región, mes de octubre 2014</t>
  </si>
  <si>
    <t>Consumo agua potable Fiscalía Local de Pitrufquén, periodo del 10-10-14 al 11-11-14</t>
  </si>
  <si>
    <t>Servicio de courier para las Fiscalías de la región, mes de octubre 2014</t>
  </si>
  <si>
    <t>Servicio de courier para la Fiscalía Regional, mes de octubre 2014</t>
  </si>
  <si>
    <t>Consumo agua potable Fiscalía Local de Loncoche, periodo del 15-10-14 al 14-11-14</t>
  </si>
  <si>
    <t>Consumo agua potable Fiscalía Local de Curacautin, periodo del 09-10-14 al 10-11-14</t>
  </si>
  <si>
    <t>Consumo energía eléctrica Fiscalía Local de Victoria, periodo 17-10-14 al 18/11/2014</t>
  </si>
  <si>
    <t>10 Los Lagos</t>
  </si>
  <si>
    <t>no aplica</t>
  </si>
  <si>
    <t>72 bolsas de pellets para calefacción</t>
  </si>
  <si>
    <t>Comercial S Y T Ltda.</t>
  </si>
  <si>
    <t>76.222.439-9</t>
  </si>
  <si>
    <t>20 Pendrive 8 GB</t>
  </si>
  <si>
    <t>Importadora y Com.Real Ltda.</t>
  </si>
  <si>
    <t>78.263.170-5</t>
  </si>
  <si>
    <t>6 kardex 4 cajones, 2 muebles archivador</t>
  </si>
  <si>
    <t>Comercial Ebano Muebles Ltda.</t>
  </si>
  <si>
    <t>76.103.446-4</t>
  </si>
  <si>
    <t>Compra de materiales de oficina</t>
  </si>
  <si>
    <t>Comercial Red Office Sur Ltda.</t>
  </si>
  <si>
    <t>Distribuidora Absa Ltda.</t>
  </si>
  <si>
    <t>79.668.170-5</t>
  </si>
  <si>
    <t>Proveedores Integrales Prisa S.A.</t>
  </si>
  <si>
    <t>Compra de 2 sitiales, 3 sofas, 4 alfombras FL Osorno</t>
  </si>
  <si>
    <t>Comercial Eccsa S.A.</t>
  </si>
  <si>
    <t>83.382.700-6</t>
  </si>
  <si>
    <t>1disco duro</t>
  </si>
  <si>
    <t>Business Information Processing S.A.</t>
  </si>
  <si>
    <t>78.371.600-3</t>
  </si>
  <si>
    <t>1 Letrero institucional  FL Hualaihué</t>
  </si>
  <si>
    <t>Genial Diseño y Publicidad Ltda.</t>
  </si>
  <si>
    <t>78.252.700-2</t>
  </si>
  <si>
    <t>800 resmas de papel oficio Equalit</t>
  </si>
  <si>
    <t>17-FN/MP Nº1839</t>
  </si>
  <si>
    <t>Provisión e instalación de persianas FL Osorno</t>
  </si>
  <si>
    <t>Soc.Comercial Instalpon Ltda.</t>
  </si>
  <si>
    <t>77.309.350-4</t>
  </si>
  <si>
    <t>17-FN/MP Nº1849</t>
  </si>
  <si>
    <t>2 Contenedores FL Maullín</t>
  </si>
  <si>
    <t>Sabinco Soluciones Modulares S.A.</t>
  </si>
  <si>
    <t>76.175.835-7</t>
  </si>
  <si>
    <t>Concurso público 09-11-14 en los diarios Austral de Osorno, El Llanquihue de P.Montt y La Estrella de Chiloé. Cargo Prof.Uravit (S)</t>
  </si>
  <si>
    <t>Sociedad Periodística Araucanía S.A.</t>
  </si>
  <si>
    <t>Reposición cerco pandereta FL Castro</t>
  </si>
  <si>
    <t>Luis Manríquez Esparza</t>
  </si>
  <si>
    <t>6.612.145-3</t>
  </si>
  <si>
    <t>Pasaje aéreo P.Montt-Santiago-P.Montt del 10-11 al 13-11-14</t>
  </si>
  <si>
    <t>Turismo Cocha S.A.</t>
  </si>
  <si>
    <t>81.821.100-7</t>
  </si>
  <si>
    <t>Pasaje aéreo P.Montt-Santiago-P.Montt del 03-11 al 06-11-14</t>
  </si>
  <si>
    <t>Pasaje aéreo P.Montt-Santiago-P.Montt del 11-11 al 14-11-14</t>
  </si>
  <si>
    <t>Pasaje aéreo Osorno-Santiago-Osorno del 19-11 al 23-11-14</t>
  </si>
  <si>
    <t>Pasaje aéreo P.Montt-Santiago-P.Montt del 19-11 al 22-11-14</t>
  </si>
  <si>
    <t>Pasaje aéreo P.Montt-Santiago-P.Montt del 019-11 al 20-11-14</t>
  </si>
  <si>
    <t>Pasaje aéreo P.Montt-Antofagasta-P.Montt del 11-11 al 14-11-14</t>
  </si>
  <si>
    <t>Pasaje aéreo P.Montt-Santiago-Osorno del 10-11 al 12-11-14</t>
  </si>
  <si>
    <t>Pasaje aéreo P.Montt-Santiago-P.Montt del 09-12 al 11-12-14</t>
  </si>
  <si>
    <t>Inst.de soporte y cableado equipo datashow y fijación de telón en sala TOP Castro</t>
  </si>
  <si>
    <t>Consultora y Serv.de Ing.Sináptico Ltda.</t>
  </si>
  <si>
    <t>76.189.498-6</t>
  </si>
  <si>
    <t>Reposición cerco pandereta FL Maullín</t>
  </si>
  <si>
    <t>Toigsep Construcciones Ltda.</t>
  </si>
  <si>
    <t>78.318.500-8</t>
  </si>
  <si>
    <t>Instalación de soporte y cableado equipo datashow en sala TOP Osorno</t>
  </si>
  <si>
    <t>Daniel Malpu Marín</t>
  </si>
  <si>
    <t>14.096.987-7</t>
  </si>
  <si>
    <t>Pasaje aéreo P.Montt-Santiago-P.Montt del 18-11 al 20-11-14</t>
  </si>
  <si>
    <t>Permiso camioneta arrendada viaje por Argentina incluye seguros</t>
  </si>
  <si>
    <t>Cía.De Leasing Tatersall S.A.</t>
  </si>
  <si>
    <t>96.565.580-8</t>
  </si>
  <si>
    <t>Pasaje aéreo P.Montt-Santiago-P.Montt del 26-11 al 28-11-14</t>
  </si>
  <si>
    <t>11 suscripciones diario El Llanquihue, Austral de Osorno y La Estrella de Chiloé</t>
  </si>
  <si>
    <t>Señaléticas leyenda baños y numeración pisos FL Osorno</t>
  </si>
  <si>
    <t>Luminosos Acriluz Ltda.</t>
  </si>
  <si>
    <t>78.137.430-k</t>
  </si>
  <si>
    <t>Pasaje aéreo P.Montt-Santiago-P.Montt del 26-11 al 29-11-14</t>
  </si>
  <si>
    <t>Instalación de cámara y cableado FL P.Montt</t>
  </si>
  <si>
    <t>Combustibles para vehículos</t>
  </si>
  <si>
    <t>Empresas Copec S.A.</t>
  </si>
  <si>
    <t>90.690.000-9</t>
  </si>
  <si>
    <t>Pasaje aéreo P.Montt-Santiago-P.Montt del 02-12 al 04-12-14</t>
  </si>
  <si>
    <t>Instalación y habilitación de contenedores</t>
  </si>
  <si>
    <t>Consumo de electricidad FL Futaleufú</t>
  </si>
  <si>
    <t>Edelaysen S.A.</t>
  </si>
  <si>
    <t>88.272.600-2</t>
  </si>
  <si>
    <t>Consumo de electricidad FL P.Varas</t>
  </si>
  <si>
    <t>Sociedad Austral de Electricidad S.A.</t>
  </si>
  <si>
    <t>76.073.162-5</t>
  </si>
  <si>
    <t>Consumo de electricidad FL Quellón</t>
  </si>
  <si>
    <t>Consumo de electricidad FL Los Muermos</t>
  </si>
  <si>
    <t>Consumo de electricidad F.Regional</t>
  </si>
  <si>
    <t>Consumo de electricidad FL Calbuco</t>
  </si>
  <si>
    <t>Consumo de electricidad FL R.Negro</t>
  </si>
  <si>
    <t>Consumo de electricidad FL Quinchao</t>
  </si>
  <si>
    <t>Consumo de electricidad FL P.Montt</t>
  </si>
  <si>
    <t>Consumo de electricidad FL Castro</t>
  </si>
  <si>
    <t>Consumo de electricidad FL Hualaihué</t>
  </si>
  <si>
    <t>Consumo de electricidad FL Ancud</t>
  </si>
  <si>
    <t>Consumo de electricidad FL Osorno</t>
  </si>
  <si>
    <t>Consumo de agua FL Castro</t>
  </si>
  <si>
    <t>Empresa de Servicios Sanitarios de Los Lagos S.A.</t>
  </si>
  <si>
    <t>96.579.800-5</t>
  </si>
  <si>
    <t>Consumo de agua FL Ancud</t>
  </si>
  <si>
    <t>Consumo de agua FL Calbuco</t>
  </si>
  <si>
    <t>Consumo de agua FL P.Montt</t>
  </si>
  <si>
    <t>Consumo de agua F.Regional</t>
  </si>
  <si>
    <t>Consumo de agua FL Quinchao</t>
  </si>
  <si>
    <t>Consumo de agua FL Los Muermos</t>
  </si>
  <si>
    <t>Consumo de agua FL R.Negro</t>
  </si>
  <si>
    <t>Consumo de agua FL Maullín</t>
  </si>
  <si>
    <t>Consumo de agua FL Hualaihué</t>
  </si>
  <si>
    <t>Comité Agua Potable Rural Río Negro</t>
  </si>
  <si>
    <t>71.385.700-9</t>
  </si>
  <si>
    <t>Consumo de agua FL P.Varas</t>
  </si>
  <si>
    <t>Consumo de agua FL Quellón</t>
  </si>
  <si>
    <t>Consumo de gas FL Castro</t>
  </si>
  <si>
    <t>Abastecedora de Combustible S.A.</t>
  </si>
  <si>
    <t>Consumo de gas FL Osorno</t>
  </si>
  <si>
    <t>Consumo de gas FL Los Muermos</t>
  </si>
  <si>
    <t>Consumo de gas FL Quellón</t>
  </si>
  <si>
    <t>Consumo de gas FL R.Negro</t>
  </si>
  <si>
    <t>Consumo de gas FL Chaitén</t>
  </si>
  <si>
    <t>Consumo de gas FL Quinchao</t>
  </si>
  <si>
    <t>10-FR Nº 105</t>
  </si>
  <si>
    <t>Autoriza ingreso de hijo menor de 2 años a sala cuna</t>
  </si>
  <si>
    <t>Graciela Araya Calderón</t>
  </si>
  <si>
    <t>8.144.428-5</t>
  </si>
  <si>
    <t>10-FR Nº 107</t>
  </si>
  <si>
    <t>Servicios Educacionales Vanessa Ballesteros E.I.R.L</t>
  </si>
  <si>
    <t>76.225.562-6</t>
  </si>
  <si>
    <t>10-DER Nº022</t>
  </si>
  <si>
    <t>en proceso</t>
  </si>
  <si>
    <t>Adquisición de carpetas para causas F.Locales</t>
  </si>
  <si>
    <t>Laura Robinson Bravo</t>
  </si>
  <si>
    <t>9.281.109-3</t>
  </si>
  <si>
    <t>11 Aysén</t>
  </si>
  <si>
    <t>Por diferencias no facturadas cuourir nacional, junio, julio y agosto 2014</t>
  </si>
  <si>
    <t>Empresa de Correos de Chile S.A.</t>
  </si>
  <si>
    <t>F.R Antofagasta</t>
  </si>
  <si>
    <t>Licitación Privada</t>
  </si>
  <si>
    <t>FR N° XXX</t>
  </si>
  <si>
    <t>Por línea telefónica para videoconferencia Fiscalía Regional de Aysén, octubre 2014</t>
  </si>
  <si>
    <t>F R. Atacama</t>
  </si>
  <si>
    <t>DEN N° XXX</t>
  </si>
  <si>
    <t xml:space="preserve">Orden de Compra </t>
  </si>
  <si>
    <t>F R. Bío Bío</t>
  </si>
  <si>
    <t>Consumo energía eléctrica Fiscalía Local de Aysén, período 16.09.14 al 22.10.14.</t>
  </si>
  <si>
    <t>Empresa Eléctrica de Aysén S.A.</t>
  </si>
  <si>
    <t>88.272.600-3</t>
  </si>
  <si>
    <t>F R. Araucanía</t>
  </si>
  <si>
    <t>Franqueo convenido, courier nacional, consumo mes de octubre 2014.</t>
  </si>
  <si>
    <t>F R. Aysén</t>
  </si>
  <si>
    <t>Renovación de contrato fruto de Licitación Pública</t>
  </si>
  <si>
    <t>Franqueo convenido sobres, consumo mes de octubre 2014.</t>
  </si>
  <si>
    <t>F R. Magallanes</t>
  </si>
  <si>
    <t>Renovación de contrato fruto de Licitación Privada</t>
  </si>
  <si>
    <t>Servicio telefonía fija, telefonía móvil y monitoreo de alarma Fiscalía Regional de Aysén, período 01.10.14 al 31.10.14.</t>
  </si>
  <si>
    <t>Compañía de Teléfonos de Coyhaique S.A.</t>
  </si>
  <si>
    <t>92.047.000-9</t>
  </si>
  <si>
    <t>F R. Metrop. Centro Norte</t>
  </si>
  <si>
    <t>Renovación de contrato fruto de Licitación Privada Mayor</t>
  </si>
  <si>
    <t>Por línea telefónica para videoconferencia Fiscalía Regional de Aysén, noviembre 2014</t>
  </si>
  <si>
    <t>F R. Metrop. Oriente</t>
  </si>
  <si>
    <t>Renovación de contrato fruto de Licitación Privada Menor</t>
  </si>
  <si>
    <t>F R. Metrop. Sur</t>
  </si>
  <si>
    <t>Contratación Directa (Excep. Reglamento)</t>
  </si>
  <si>
    <t>Agua potable alcantarillado Fiscalía Local de Cisnes, período 22/09/14 al 22/10/14</t>
  </si>
  <si>
    <t>Aguas Patagonia de Aysén S.A.</t>
  </si>
  <si>
    <t>99.501.280-4</t>
  </si>
  <si>
    <t>F R. Metrop. Occidente</t>
  </si>
  <si>
    <t>Agua potable y alcantarillado Fiscalía Región de Aysén y Fiscalía Local  Coyhaique, periodo 22.09.14 al 22.10.14</t>
  </si>
  <si>
    <t>F R. Arica y Parinacota</t>
  </si>
  <si>
    <t>Agua potable alcantarillado Fiscalía Local de Cochrane, período 23/09/14 al 23/10/14</t>
  </si>
  <si>
    <t>99.501.280-5</t>
  </si>
  <si>
    <t>Fiscalía Nacional</t>
  </si>
  <si>
    <t>Agua potable alcantarillado Fiscalía Local de Chile Chico, período 24/09/14 al 24/10/14</t>
  </si>
  <si>
    <t>Pasajes aéreos a Santiago vía Sky Airlines,  para Jefe UGO Modelamiento de Procesos –  Trabajo 2014.</t>
  </si>
  <si>
    <t xml:space="preserve">Servicio de coffee break para actividad con policías sobre nuevo manual de Custodia de Especies, Fiscalía Local de Aysén. </t>
  </si>
  <si>
    <t>Gabriela Esther Leiva Oyarzún</t>
  </si>
  <si>
    <t>13.123.549-6</t>
  </si>
  <si>
    <t>Transbordo barcaza vehículo y pasajes para Fiscal Naciona,, Fiscal Regional de  Aysén y comitiva.</t>
  </si>
  <si>
    <t>Sotramín S.A.</t>
  </si>
  <si>
    <t>77.396.680-K</t>
  </si>
  <si>
    <t>Pasajes aéreos Lan Ailines Santiago - Balmaceda ida y vuelta, para expositora Jornadas de Delitos Sexuales</t>
  </si>
  <si>
    <t xml:space="preserve">Servicio coffee break para actividad de capacitación a Policías y Organismos relacionados. </t>
  </si>
  <si>
    <t>María Irma Morales Garay</t>
  </si>
  <si>
    <t>5 .013.916-6</t>
  </si>
  <si>
    <t>Arriendo de salón y alimentación para actividad "Conociendo la Naturaleza de Nuestra Región", Programa de Prevención de Consumo de Alcohol y Droga, FL de Aysén.</t>
  </si>
  <si>
    <t>Lorena Victoria Pladellorens Casanova</t>
  </si>
  <si>
    <t>12.492.089-2</t>
  </si>
  <si>
    <t>Pasajes aéreos para a Santiago para Jefe URAVIT y Jefe UGI . Capacitación para la integración call center/SIAU.</t>
  </si>
  <si>
    <t>Servicio de traslado en bus funcionarios FL de Chile Chico, actividad del Programa de Prevención en Consumo de Alcohol y Drogas.</t>
  </si>
  <si>
    <t>Isidoro Segundo Acuña Oyarzo</t>
  </si>
  <si>
    <t>7.907.128-5</t>
  </si>
  <si>
    <t>Arriendo de Salón capacitación ULDECCO- Programa de Capacitación Autonóma.</t>
  </si>
  <si>
    <t xml:space="preserve">Mutual de Seguridad C. CH. C. </t>
  </si>
  <si>
    <t>70.285.100-9</t>
  </si>
  <si>
    <t>Servicio de arriendo de salón para Jornada de Trabajo y Análisis Interdisciplinario en Materia de Trata de Personas.</t>
  </si>
  <si>
    <t>Corp. Cultural Municipal de Coyhaique</t>
  </si>
  <si>
    <t>73.921.100-K</t>
  </si>
  <si>
    <t>Traslado relatores capacitación ULDECCO, Aeropuerto Balmaceda a Coyhaique ida y vuelta.</t>
  </si>
  <si>
    <t>Juan Fernando García Mansilla</t>
  </si>
  <si>
    <t>7.927.278-7</t>
  </si>
  <si>
    <t>Agua potable alcantarillado Fiscalía Local de Aysén, período 30/09/14 al 29/10/14</t>
  </si>
  <si>
    <t>Placa grabada con logo institucional para Fiscalía Regional de Aysén.</t>
  </si>
  <si>
    <t>Marco Antonio Ossa Carrasco</t>
  </si>
  <si>
    <t>15.968.917-4</t>
  </si>
  <si>
    <t>Servicio de coffee break para capacitación de ULDECCO, día 11 y 12/11/14.</t>
  </si>
  <si>
    <t>Centro de Ap. Laboral Escuela España</t>
  </si>
  <si>
    <t>65.914.950-8</t>
  </si>
  <si>
    <t>Pasajes aéreos a Santiago vía Lan Airlines para Fiscal Regional de Aysén. Consejo General de Fiscales Regionales.</t>
  </si>
  <si>
    <t>Pasajes aéreos a Santiago vía Lan Airlines para Fiscal Regional de Aysén. Participación en Congreso Seguridad Ciudadana.</t>
  </si>
  <si>
    <t>Adquisición e instalación de dos vidrios termopanel para cambio en oficinas de la Fiscalía Regional de Aysén.</t>
  </si>
  <si>
    <t>Pedro Erwin Hermida Orellana</t>
  </si>
  <si>
    <t>7.618.228-0</t>
  </si>
  <si>
    <t>Consumo energía eléctrica Fiscalía Regional y Fiscalía Local de Coyhaique, periodo 07/10/14 al 06/11/14.</t>
  </si>
  <si>
    <t>Diferencia por cambio de fecha y tramos pasajes Fiscal Regional de Aysén y Director Ejecutivo Regional, comisión a Punta Arenas.</t>
  </si>
  <si>
    <t>Curso Excel Nivel Intermedio e-learning para 29 funcionarios de la Fiscallía Regional y Fiscalías Locales de la Región de Aysén.</t>
  </si>
  <si>
    <t>Erix Hurtado L. Columnize Internet EIRL</t>
  </si>
  <si>
    <t>76.152.793-2</t>
  </si>
  <si>
    <t>Ornamentación salones Seminario en Materia de Trata de Personas y Expolotación Sexual y Comercial de Niños, Niñas y Adolescentes.</t>
  </si>
  <si>
    <t>María Soledad Vera Solís</t>
  </si>
  <si>
    <t>8.690.878-6</t>
  </si>
  <si>
    <t>DER Nº 11/2014</t>
  </si>
  <si>
    <t>Inslación de láminas 3M para edificio de Fiscalía Regional de Aysén y Fiscalías Locales de Coyhaique</t>
  </si>
  <si>
    <t>Cusatto S.A.</t>
  </si>
  <si>
    <t>96.689.820-8</t>
  </si>
  <si>
    <t>Servicio coffee break para reunión Fiscalía Regional de Aysén.</t>
  </si>
  <si>
    <t>Arriendo salón para Expsoición de Muestra Fotográfica de 15 años de la Fiscalía de Chile.</t>
  </si>
  <si>
    <t>Servicio de alojamiento y alimentación para relatores Jornada de Trabajo en Materia de Trata de Personas.</t>
  </si>
  <si>
    <t>María Cecilia Cortes Albornoz</t>
  </si>
  <si>
    <t>10.528.979-0</t>
  </si>
  <si>
    <t>Materiales de oficina para Fiscalía Regional de Aysén. O/C Nº 697209-19-CM14 de fecha 17/11/14 de Chilecompra</t>
  </si>
  <si>
    <t>Dimerc S.A.</t>
  </si>
  <si>
    <t>Micrófono inalámbrico mano para Fiscalía Regional de Aysén.</t>
  </si>
  <si>
    <t>Americaexport Ltda.</t>
  </si>
  <si>
    <t>Pasajes aéreos a Pto. Montt para Custodio Digitador de Fiscalía Local de Coyhaique. Capacitación Procesos.</t>
  </si>
  <si>
    <t>Servicio de coffee break para Jornada de Trabajo en Materia de Trata de Personas, Explotación Sexual.</t>
  </si>
  <si>
    <t>Jenny E. Ortiz Torres</t>
  </si>
  <si>
    <t>9.111.225-6</t>
  </si>
  <si>
    <t>Pintura exterior edificio Fiscalía de Chile Chico.</t>
  </si>
  <si>
    <t>Héctor Samuel Maldonado Aguirre</t>
  </si>
  <si>
    <t>10.640.860-2</t>
  </si>
  <si>
    <t>Pasajes aéreos a Pto. Montt, vía Lan Airlines para Administrador Fiscalía Local de Cochrane. Capacitación Procesos.</t>
  </si>
  <si>
    <t>Pasajes aéreos a Pto. Montt para Fiscal Adjunto de Fiscalía Local de Cisnes, vía Lan Airlines. Capacitación Procesos.</t>
  </si>
  <si>
    <t>Por servicio telefonía fija, renta mensual, período octubre 2014.</t>
  </si>
  <si>
    <t>Entel Telefonía Local S.A.</t>
  </si>
  <si>
    <t>Traslado vehículo y pasajes barcaza para Auxiliar de Apoyo UFAR  Chile Chico - Ibáñez, comisión a FL de Cochrane y FL de Chile Chico.</t>
  </si>
  <si>
    <t>Consumo energía eléctrica Fiscalía Local de Chile Chico, período 17.09.14 al 19.11.14.</t>
  </si>
  <si>
    <t>Taller de Liderazgo y Comunicación para Fiscales, actividad del Programa de Capacitación Autónoma.</t>
  </si>
  <si>
    <t>Capacit. Y Consult. Ramiro Gomez Z. EIRL</t>
  </si>
  <si>
    <t>76.441.555-8</t>
  </si>
  <si>
    <t>Traslado relatores y funcionarios Jornada de Trata de Personas y Explotación Sexual.</t>
  </si>
  <si>
    <t>Materiales de aseo para Fiscalía Regional de Aysén, O/C Nº 697209-21-CM14 de fecha 25/11/14 de Chilecompra</t>
  </si>
  <si>
    <t>Pasajes aéreos a Santiago vía Lan Airlines para Abogado Asesor. Capacitación Operación Ley del Lobby.</t>
  </si>
  <si>
    <t>DER Nº 17/2014</t>
  </si>
  <si>
    <t>Carpetas colgantes institucionales para investigaciones del Ministerio Público Fiscalía Regional de Aysén.</t>
  </si>
  <si>
    <t>Imprenta Barahona Ltda.</t>
  </si>
  <si>
    <t>78.511.790-8</t>
  </si>
  <si>
    <t>Pasajes aéreos a Pto. Montt, vía Sky Airlines, para Director Ejecutivo Regional. Reunión de Coordinación para integrantes del CoE.</t>
  </si>
  <si>
    <t>Resmas de papel tamaño oficio y carta para Fiscalía Regional de Aysén.</t>
  </si>
  <si>
    <t>Diferencia por cambio de fecha pasajes Fiscal Regional de Aysén.</t>
  </si>
  <si>
    <t>Aplicación de pintura interior oficinas Fiscalía Regional de Aysén y Fiscalía Local de Coyhaique.</t>
  </si>
  <si>
    <t>Víctor Claudio Opitz Vargas</t>
  </si>
  <si>
    <t>11.910.740-7</t>
  </si>
  <si>
    <t>Corte de pasto y mantención jardín Fiscalía Regional de Aysén y Fiscalía Local de Coyhaique.</t>
  </si>
  <si>
    <t>Arnaldo Fabián Tobar Ramírez</t>
  </si>
  <si>
    <t>13.504.547-0</t>
  </si>
  <si>
    <t>12 Magallanes</t>
  </si>
  <si>
    <t>Disco duro 1TB para cámaras seguridad FLPA</t>
  </si>
  <si>
    <t>Soc.Figueroa Duarte Ltda.</t>
  </si>
  <si>
    <t>76.610.430-4</t>
  </si>
  <si>
    <t>Aromatizadores para Fiscalía Regional</t>
  </si>
  <si>
    <t>Rosa Jimena Barría López</t>
  </si>
  <si>
    <t>7.341.606-k</t>
  </si>
  <si>
    <t>6.000 caratulas para causas fiscalías</t>
  </si>
  <si>
    <t>Talleres Gráficos Smirnow S.A.</t>
  </si>
  <si>
    <t>Materiales de aseo para fiscalía regional</t>
  </si>
  <si>
    <t>Materiales de oficina para F.L.Pto.Natales</t>
  </si>
  <si>
    <t>Ingeniería del Estrecho y Cia.Ltda.</t>
  </si>
  <si>
    <t>84.626.200-8</t>
  </si>
  <si>
    <t>Com.Redoffice Magallanes Ltda.</t>
  </si>
  <si>
    <t>78.307.990-9</t>
  </si>
  <si>
    <t>Marangunic Hnos.Ltda.</t>
  </si>
  <si>
    <t>80.586.800-7</t>
  </si>
  <si>
    <t>Soc.Com.Nocera y Cia.Ltda.</t>
  </si>
  <si>
    <t>82.120.700-2</t>
  </si>
  <si>
    <t>Insumos programa preventivo drogas 2014</t>
  </si>
  <si>
    <t>Rendic Hnos. S.A.</t>
  </si>
  <si>
    <t>81.537.600-5</t>
  </si>
  <si>
    <t>Distribuidora Tío Rico Ltda.</t>
  </si>
  <si>
    <t>76.052.495-6</t>
  </si>
  <si>
    <t>Materiales para actividad programa preventivo drogas 2014</t>
  </si>
  <si>
    <t>Trituradora de papel para F.L.Pto.Natales</t>
  </si>
  <si>
    <t>Plastificadora y fundas para plastificar para Fiscalia Regional</t>
  </si>
  <si>
    <t>Insumos computacionales para fiscalía regional</t>
  </si>
  <si>
    <t>Menaje para fiscalía regional</t>
  </si>
  <si>
    <t>Sánchez y Sánchez Ltda.</t>
  </si>
  <si>
    <t>96.620.660-8</t>
  </si>
  <si>
    <t>Refrigerador 50 lts. Para F.L.Pto.Natales</t>
  </si>
  <si>
    <t>400 tarjetas de navidad para fiscal regional</t>
  </si>
  <si>
    <t>La Prensa Austral Ltda.</t>
  </si>
  <si>
    <t>85.732.200-2</t>
  </si>
  <si>
    <t>4 pendones roller 0,8*2 mts. para fiscalía regional</t>
  </si>
  <si>
    <t>Imprenta Rasmussen Ltda.</t>
  </si>
  <si>
    <t>79.866.170-1</t>
  </si>
  <si>
    <t>Insumos de aseo para F.L.Pto.Natales</t>
  </si>
  <si>
    <t>17-FN Nº 1844</t>
  </si>
  <si>
    <t>03 contenedores para almacenamiento de documentos</t>
  </si>
  <si>
    <t>Agencias Universales S.A.</t>
  </si>
  <si>
    <t>96.566.940-k</t>
  </si>
  <si>
    <t>Menaje para fiscalía  regional</t>
  </si>
  <si>
    <t>Menaje para F.L.Pta.Arenas</t>
  </si>
  <si>
    <t>Pasaje maritimo  Porvenir/Pta.Arenas 05/11/2014 por comisión de servicio</t>
  </si>
  <si>
    <t>Transbordadora Austral Broom S.A.</t>
  </si>
  <si>
    <t>82.074.900-6</t>
  </si>
  <si>
    <t>Pasaje maritimo P.Arenas / Porvenir  07/11/2014 por comisión de servicio</t>
  </si>
  <si>
    <t>Pasaje Pta.Arenas/Pto.Montt/Pta.Arenas días 18 al 21/11/14 por comisión de servicio(3 funcionarios)</t>
  </si>
  <si>
    <t>Sky Airline S.A.</t>
  </si>
  <si>
    <t>Pasaje Porvenir/Pta.Arenas/Porvenir  días 18 y 21/11/14 por comisión de servicio</t>
  </si>
  <si>
    <t>Aerovías DAP S.A.</t>
  </si>
  <si>
    <t>89.428.000-k</t>
  </si>
  <si>
    <t>PasajePta.Arenas/ Porvenir/Pta.Arenas días 12 y 13 /11/14 por comisión de servicio(2 funcionarios)</t>
  </si>
  <si>
    <t>Elaboración video institucional</t>
  </si>
  <si>
    <t>Sergio Salazar Cvitanic</t>
  </si>
  <si>
    <t>7.443.934-9</t>
  </si>
  <si>
    <t>Pasaje Pta.Arenas/Santiago/Pta.Arenas días 19 al 21/11/14 por comisión de servicio</t>
  </si>
  <si>
    <t>Pasaje Pta.Arenas/Santiago/Pta.Arenas días 18 al 19/11/14 por comisión de servicio</t>
  </si>
  <si>
    <t>Pasaje Pta.Arenas/Pto.Natales/Pta.Arenas días 25  al 29/11/14 por comisión de servicio</t>
  </si>
  <si>
    <t>Buses Fernandez Ltda.</t>
  </si>
  <si>
    <t>77.492.710-7</t>
  </si>
  <si>
    <t>Servicio pinta carita actividad programa preventivo droga 2014</t>
  </si>
  <si>
    <t>Rodrigo Pérez Galindo</t>
  </si>
  <si>
    <t>9.648.229-9</t>
  </si>
  <si>
    <t>Lavado manteles fiscalía local Punta Arenas</t>
  </si>
  <si>
    <t>Juana de Lourdes Cabero Huinao</t>
  </si>
  <si>
    <t>9.874.389-8</t>
  </si>
  <si>
    <t>Sellado canaletas y cumbreras en sala capacitación F.L.Pta.Arenas</t>
  </si>
  <si>
    <t>Cost.Transp. Gasalex y Cia.Ltda.</t>
  </si>
  <si>
    <t>76.276.854-2</t>
  </si>
  <si>
    <t>Reparación tarjeta electrónica de caldera F.L.Pta.Arenas</t>
  </si>
  <si>
    <t>Suscripción periodo 2015  de diario La Prensa Austral para Fiscalías Locales</t>
  </si>
  <si>
    <t>Suscripción anual diario El Mercurio 19/11/2014 al 19/11/2015 fiscalía regional</t>
  </si>
  <si>
    <t>Empresa El Mercurio SAP</t>
  </si>
  <si>
    <t>Pasaje Pta.Arenas/Santiago/Pta.Arenas días 02 al 04/12/14 por comisión de servicio</t>
  </si>
  <si>
    <t>Pasaje Pta.Arenas/Santiago/Pta.Arenas días 09  al 11/12/14 por comisión de servicio</t>
  </si>
  <si>
    <t>Pasaje Pta.Arenas/Santiago/Pta.Arenas días 09  al 14/12/14 por comisión de servicio</t>
  </si>
  <si>
    <t>Traslado 03 contenedores para almacenamiento de documentos a F.L.Pta.Arenas</t>
  </si>
  <si>
    <t>Pasaje Pta.Arenas/Pto.Natales/Pta.Arenas días 03  al  05/12/14 por comisión de servicio</t>
  </si>
  <si>
    <t>Consumo electricidad Fiscalía Regional desde el 30/09/14 al 29/10/14</t>
  </si>
  <si>
    <t>Edelmag S.A.</t>
  </si>
  <si>
    <t>88.221.200-9</t>
  </si>
  <si>
    <t>Consumo electricidad Fiscalía Local Pta.Arenas y URAVIT desde el 30/09/14 al 29/10/14</t>
  </si>
  <si>
    <t>Consumo electricidad Fiscalía Local Puerto Natales  desde el  06/10/14 al 04/11/14</t>
  </si>
  <si>
    <t>Consumo electricidad Fiscalía Local Porvenir  desde el  08/10/14 al 07/11/14</t>
  </si>
  <si>
    <t>Servicio franqueo convenido  Fiscalía Regional y Fiscalías Locales Octubre  2014</t>
  </si>
  <si>
    <t>Servicio franqueo convenido Fiscalía Regional y  Fiscalía Local Pta.Arenas Octubre  2014</t>
  </si>
  <si>
    <t>Consumo agua potable  Fiscalía Regional desde el  04/10/14 al 05/11/14</t>
  </si>
  <si>
    <t>Aguas Magallanes S.A.</t>
  </si>
  <si>
    <t>76.215.628-8</t>
  </si>
  <si>
    <t>Consumo agua potable  Fiscalía Local Punta Arenas    desde el 09/10/14 al 10/11/14</t>
  </si>
  <si>
    <t>Consumo agua potable  Fiscalía Local Porvenir   desde el   09/10/14 al 10/11/14</t>
  </si>
  <si>
    <t>Servicio telefónico Fiscalía Regional, fono 2245679</t>
  </si>
  <si>
    <t>Telefonica Chile S.A.</t>
  </si>
  <si>
    <t>Servicio telefónico Fiscalía Local Punta Arenas, fono 2224852</t>
  </si>
  <si>
    <t>Servicio telefónico Fiscalía Local Punta Arenas, fono 2235926</t>
  </si>
  <si>
    <t>Servicio telefónico Fiscalía Local Porvenir, fono 2581563</t>
  </si>
  <si>
    <t>Consumo gas Fiscalía Local Porvenir  desde el 03/10/14 al 03/11/14</t>
  </si>
  <si>
    <t>Gasco S.A.</t>
  </si>
  <si>
    <t>90.310.000-1</t>
  </si>
  <si>
    <t>Consumo gas Fiscalía Local Pta.Arenas desde el 07/10/14 al 09/11/14</t>
  </si>
  <si>
    <t>Consumo gas Fiscalía Local Pto.Natales  desde el  06/10/14 al 06/11/14</t>
  </si>
  <si>
    <t>Servicio televisión por cable Fiscalía Regional Octubre 2014</t>
  </si>
  <si>
    <t>TV Red S.A.</t>
  </si>
  <si>
    <t>79.882.520-8</t>
  </si>
  <si>
    <t>13 Metropolitana Centro Norte</t>
  </si>
  <si>
    <t>Carga de Combustible en Cupones Electrónicos para Vehículos institucionales</t>
  </si>
  <si>
    <t>COMPAÑÍA DE PETRÓLEOS DE CHILE</t>
  </si>
  <si>
    <t>99.520.000-</t>
  </si>
  <si>
    <t>Adquisición de (4) Parlantes Bluetooth para Juicios Orales</t>
  </si>
  <si>
    <t>COMERCIAL ECCSA S.A.</t>
  </si>
  <si>
    <t>Flete por Adquisición de Parlantes</t>
  </si>
  <si>
    <t>Adquisición de (40) Pendrive para Stock</t>
  </si>
  <si>
    <t>FULL COMPUTER COMERCIAL LIMITADA</t>
  </si>
  <si>
    <t>78.577.530-9</t>
  </si>
  <si>
    <t>FR N° 081</t>
  </si>
  <si>
    <t>Adquisición de (12) Textos Jurídicos para Biblioteca de la Fiscalía Regional</t>
  </si>
  <si>
    <t>LEGAL PUBLISHING CHILE LIMITADA</t>
  </si>
  <si>
    <t>77.532.650-6</t>
  </si>
  <si>
    <t>FR N° 080</t>
  </si>
  <si>
    <t>Adquisición de (3) Textos Jurídicos para Biblioteca de la Fiscalía Regional</t>
  </si>
  <si>
    <t>EDITORIAL JURÍDICA DE CHILE-EDITORIAL ANDRÉS BELLO</t>
  </si>
  <si>
    <t>82.273.200-3</t>
  </si>
  <si>
    <t>Pasaje Aéreo para Fabiola Riveros</t>
  </si>
  <si>
    <t>Pasaje Aéreo para Nicolás Bocaz</t>
  </si>
  <si>
    <t>Aviso Concurso Público Domingo 09/11/2013</t>
  </si>
  <si>
    <t>Pasaje Aéreo para Yacqueline Montoya</t>
  </si>
  <si>
    <t>Pasaje Aéreo para Daniel Cofré</t>
  </si>
  <si>
    <t>Pasaje Aéreo para Johana Saldívar</t>
  </si>
  <si>
    <t>Pasaje Aéreo para Marcela Barahona</t>
  </si>
  <si>
    <t>Interpretación en Lengua de Señas para Causas RUC 1200815891-4</t>
  </si>
  <si>
    <t>JUANITA GONZÁLEZ VERGARA</t>
  </si>
  <si>
    <t>9.617.206-0</t>
  </si>
  <si>
    <t>FR N° 082</t>
  </si>
  <si>
    <t>Taller de Capacitación Jefaturas Fiscalía Regional Centro Norte</t>
  </si>
  <si>
    <t>THE NEWFIELD NETWORK S.A.</t>
  </si>
  <si>
    <t>77.020.620-0</t>
  </si>
  <si>
    <t>RES DER 008</t>
  </si>
  <si>
    <t>Capacitación en Media Training para Fiscales y Voceros</t>
  </si>
  <si>
    <t>ANITA MARÍA CÓRDOVA ARAVENA</t>
  </si>
  <si>
    <t>10.557.860-1</t>
  </si>
  <si>
    <t>Servicio de Desinsectación en Bodegas Externas</t>
  </si>
  <si>
    <t>CONTROL DE PLAGAS Y SANITIZACIÓN LIMITADA</t>
  </si>
  <si>
    <t>76.207.182-7</t>
  </si>
  <si>
    <t>Servicios de Coffee Breaks (100) para Capacitaciones</t>
  </si>
  <si>
    <t>MARÍA DEL CARMEN PAIS ARAVENA</t>
  </si>
  <si>
    <t>4.010.476-3</t>
  </si>
  <si>
    <t>FR N° 083</t>
  </si>
  <si>
    <t>Adquisición de (4) Textos Jurídicos para Biblioteca de la Fiscalía Regional</t>
  </si>
  <si>
    <t>BUSCALIBRE S.A.</t>
  </si>
  <si>
    <t>76.023.713-2</t>
  </si>
  <si>
    <t>Arriendo de Salón y Servicios de Coffee Breaks (25) para Actividad del Programa Drogas</t>
  </si>
  <si>
    <t>BANCO ESTADO</t>
  </si>
  <si>
    <t>97.030.000-7</t>
  </si>
  <si>
    <t>FR N° 084</t>
  </si>
  <si>
    <t>Arriendo de Salón y Servicios de Coffee Breaks (50) para Actividad del Programa Drogas</t>
  </si>
  <si>
    <t>FN N° 1307</t>
  </si>
  <si>
    <t>Mantención Preventiva a seis Escaner Marca Kodak , Modelo i 1420</t>
  </si>
  <si>
    <t>ASESOR. E INV. EDUARDO VILLABLANCA EIRL</t>
  </si>
  <si>
    <t>52.002.100-0</t>
  </si>
  <si>
    <t>Adquisición de (1.030) Display de Etiquetas Autoadhesivas 106x70</t>
  </si>
  <si>
    <t>FAVACOM AUTOADHESIVOS S.A.</t>
  </si>
  <si>
    <t>99.559.050-6</t>
  </si>
  <si>
    <t>FR N° 085</t>
  </si>
  <si>
    <t>Arriendo de Salón y Servicios de Coffee Breaks (21) para Actividad de Capacitación</t>
  </si>
  <si>
    <t>Arriendo de Salón y Servicios de Coffee Breaks (50) para Actividad de Capacitación</t>
  </si>
  <si>
    <t>Adquisición de (6) Escaleras de Aluminio Tipo Tijera</t>
  </si>
  <si>
    <t>COMERCIAL TECHNO PLUS LIMITADA</t>
  </si>
  <si>
    <t>52.002.072-1</t>
  </si>
  <si>
    <t>FN N° 1752</t>
  </si>
  <si>
    <t>Taller de Capacitación del Programa de Prevención de Drogas</t>
  </si>
  <si>
    <t>SOCIEDAD COMERCIAL UP COMUNICACIONES LIMITADA</t>
  </si>
  <si>
    <t>76.382.912-K</t>
  </si>
  <si>
    <t>RES DER 009</t>
  </si>
  <si>
    <t>Adquisición de (60.100) Carpetas de Causas</t>
  </si>
  <si>
    <t>IMPRENTA BARAHONA LIMITADA</t>
  </si>
  <si>
    <t>78.511.790-5</t>
  </si>
  <si>
    <t>Adquisición de (16) Maletas para traslado de carpetas a Tribunales</t>
  </si>
  <si>
    <t>SAMSONITE CHILE S.A.</t>
  </si>
  <si>
    <t>76.811.980-5</t>
  </si>
  <si>
    <t>Servicio de Cocktail (60) para Cuenta Pública Comuna de Til Til</t>
  </si>
  <si>
    <t>KAREN ROSSEL LEAL</t>
  </si>
  <si>
    <t>16.031.108-8</t>
  </si>
  <si>
    <t>Servicio de Interpretación Chino-Español para causa RUC 1300833623-1</t>
  </si>
  <si>
    <t>REPRESENTACIONES TURÍSTICAS Y COMERCIALES ASIA REPS LIMITADA</t>
  </si>
  <si>
    <t>77.600.970-9</t>
  </si>
  <si>
    <t>Servicio de Interpretación Chino-Español para causa RUC 1301110321-3</t>
  </si>
  <si>
    <t>Adquisición de (5) Estantes Plásticos</t>
  </si>
  <si>
    <t>SODIMAC S.A.</t>
  </si>
  <si>
    <t>Adquisición de (1) Micrófono Inalámbrico</t>
  </si>
  <si>
    <t>MÓVIL TELECOM LIMITADA</t>
  </si>
  <si>
    <t>76.583.790-1</t>
  </si>
  <si>
    <t>Taller de Capacitación para Funcionarios y Fiscales FL Primeras Diligencias y ACD</t>
  </si>
  <si>
    <t>FR N° 088</t>
  </si>
  <si>
    <t>Servicio de Catering (18) para reuniones Fiscalía Delitos de Alta Complejidad</t>
  </si>
  <si>
    <t>CENTRAL CATERING ANDRÉS CÓRDOVA E.I.R.L.</t>
  </si>
  <si>
    <t>76.238.683-6</t>
  </si>
  <si>
    <t>Adquisición de ruedas para cajones de madera</t>
  </si>
  <si>
    <t>DAP DUCASSE DISEÑO LIMITADA</t>
  </si>
  <si>
    <t>76.046.809-6</t>
  </si>
  <si>
    <t>Adquisición de Letrero Institucional</t>
  </si>
  <si>
    <t>MIGUEL SILVA DISEÑO E.I.R.L.</t>
  </si>
  <si>
    <t>76.729.580-4</t>
  </si>
  <si>
    <t>Adquisición de Calzado Formal (18) para funcionarios</t>
  </si>
  <si>
    <t>COMERCIAL MILÁN LIMITADA</t>
  </si>
  <si>
    <t>83.160.600-2</t>
  </si>
  <si>
    <t>Adquisición de Calzado de Seguridad (21) para funcionarios</t>
  </si>
  <si>
    <t>INGENIERÍA Y SEGURIDAD INDUSTRIAL KS LIMITADA</t>
  </si>
  <si>
    <t>76.488.070-6</t>
  </si>
  <si>
    <t>Adquisición de (10) Micrófono Inalámbrico</t>
  </si>
  <si>
    <t>Adquisición de (40) Botellones de Agua Purificada para Stock</t>
  </si>
  <si>
    <t>MANANTIAL S.A.</t>
  </si>
  <si>
    <t>96.711.590-8</t>
  </si>
  <si>
    <t>Contratación Directa (Fruto de Contrato Vigente)</t>
  </si>
  <si>
    <t>Adquisición de (1.500) Cajas de Archivo para CJS</t>
  </si>
  <si>
    <t>FR N° 089</t>
  </si>
  <si>
    <t>Adquisición de (18) Textos Jurídicos para Biblioteca de la Fiscalía Regional</t>
  </si>
  <si>
    <t>CARLOS RAMOS DÍAZ</t>
  </si>
  <si>
    <t>8.812.480-4</t>
  </si>
  <si>
    <t>Adquisición de Muebles Libreros (15) para distribuir en CJS</t>
  </si>
  <si>
    <t>FERNANDO CERÓN SOTO</t>
  </si>
  <si>
    <t>11.757.590-K</t>
  </si>
  <si>
    <t>RES DER 010</t>
  </si>
  <si>
    <t>Adjudica Provisión e Instalación de Cobertizo para Estacionamiento Exterior de FL de Chacabuco</t>
  </si>
  <si>
    <t>REPRESENTACIONES E INVERSIONES NETPORT S.A.</t>
  </si>
  <si>
    <t>96.653.850-3</t>
  </si>
  <si>
    <t>RES DER 011</t>
  </si>
  <si>
    <t>Adjudica Parcialmente Habilitaciones en FL de Chacabuco</t>
  </si>
  <si>
    <t>CONSTRUCTORA RIVERA E HIJOS LIMITADA</t>
  </si>
  <si>
    <t>76.315.138-7</t>
  </si>
  <si>
    <t>Servicio de Interpretación en lengua de señas para causa RUC 1100093634-2</t>
  </si>
  <si>
    <t>FUNDACIÓN SORDOS CHILENOS</t>
  </si>
  <si>
    <t>65.061.762-2</t>
  </si>
  <si>
    <t>Adquisición de Cámara de Video para Toma de Declaraciones</t>
  </si>
  <si>
    <t>PETA.CL SPA</t>
  </si>
  <si>
    <t>76.124.329-2</t>
  </si>
  <si>
    <t>Adquisición de (500) Cajas de Archivo</t>
  </si>
  <si>
    <t>Adquisición  de Insumos de Cafetería para Reuniones del Fiscal Regional</t>
  </si>
  <si>
    <t>Adquisición de Hervidor Eléctrico para Fiscalía Regional</t>
  </si>
  <si>
    <t>INDUSTRIAL CENTER SPA</t>
  </si>
  <si>
    <t>76.090.163-6</t>
  </si>
  <si>
    <t>Adquisición de Radio Portátil</t>
  </si>
  <si>
    <t>RADIOTRANSMISORES PAMELA ALEJANDRA CLAVERO RODRÍGUEZ E.I.R.L.</t>
  </si>
  <si>
    <t>76.200.102-0</t>
  </si>
  <si>
    <t>FN N° 1797</t>
  </si>
  <si>
    <t>Adjudica contratación de servicio de aseo, sanitización y mantención de jardines por un periodo de 36 meses</t>
  </si>
  <si>
    <t>GENCO S.A.</t>
  </si>
  <si>
    <t>96.547.030-1</t>
  </si>
  <si>
    <t>FN N° 1807</t>
  </si>
  <si>
    <t>Servicios de guardias de seguridad adicionales para la Fiscalía Regional Centro Norte</t>
  </si>
  <si>
    <t>GUARD SERVICE SEGURIDAD S.A.</t>
  </si>
  <si>
    <t>79.960.660-7</t>
  </si>
  <si>
    <t>$856.056 mensuales</t>
  </si>
  <si>
    <t>FR N° 090</t>
  </si>
  <si>
    <t>Adjudica licitación pública para adquisición de artículos de oficina y materiales de aseo</t>
  </si>
  <si>
    <t>$48.795.650, monto anual máximo</t>
  </si>
  <si>
    <t xml:space="preserve">Otro </t>
  </si>
  <si>
    <t>Servicio de Electricidad Fiscalía Local de Chacabuco periodo 27/10/2014 al 27/11/2014</t>
  </si>
  <si>
    <t>EMPRESA ELÉCTRICA COLINA LTDA.</t>
  </si>
  <si>
    <t>96.783.910-8</t>
  </si>
  <si>
    <t>Servicio de Electricidad Centro de Justicia de Santiago - del 26/09/2014 al 27/10/2014</t>
  </si>
  <si>
    <t>CHILECTRA S.A.</t>
  </si>
  <si>
    <t>96.800.570-7</t>
  </si>
  <si>
    <t>Servicio de Electricidad Centro de Justicia de Santiago - del 27/10/2014 al 26/11/2014</t>
  </si>
  <si>
    <t>Servicio de agua potable Fiscalía Local de Chacabuco Periodo 13/10/2014 al 12/11/2014</t>
  </si>
  <si>
    <t>SEMBCORP AGUAS CHACABUCO S.A.</t>
  </si>
  <si>
    <t>86.915.400-8</t>
  </si>
  <si>
    <t>Servicio de agua potable Zona se Seguridad de Tránsito del CJS Periodo 29/08/2014 al 29/10/2014</t>
  </si>
  <si>
    <t>AGUAS ANDINAS</t>
  </si>
  <si>
    <t>61.808.000-5</t>
  </si>
  <si>
    <t>Servicio de agua potable CJS Periodo 30/06/2014 al 29/10/2014</t>
  </si>
  <si>
    <t>Servicio de correspondencia rezago período Mayo de 2014</t>
  </si>
  <si>
    <t>1881234 - 1885839  1878026 - 1881735</t>
  </si>
  <si>
    <t>Servicio de correspondencia período Octubre de 2014</t>
  </si>
  <si>
    <t>Servicio de Renta Mensual por Telefonía Fija Período Septiembre 2014</t>
  </si>
  <si>
    <t>14 Metropolitana Oriente</t>
  </si>
  <si>
    <t>Servicio de interpretación en Lenguaje de Señas para Toma de Declaración .</t>
  </si>
  <si>
    <t>Servicio de modificación de 2 letreros en edificio La Florida, por Serafín Zamora y por Américo Vespucio.</t>
  </si>
  <si>
    <t>VISUAL GRAPHICS S.A.</t>
  </si>
  <si>
    <t>76.196.165-9</t>
  </si>
  <si>
    <t>Suministro e instalación de Termo Eléctrico de 60 Ltrs. Marca Ursus Trotter para Fiscalia Local de Ñuñoa</t>
  </si>
  <si>
    <t>JOSE RAUL RIVERA LOVERA</t>
  </si>
  <si>
    <t>6.971.298-3</t>
  </si>
  <si>
    <t>Compra de tacos calendarios 2015 para distribuir a funcionarios y fiscales de Fiscalía Oriente.</t>
  </si>
  <si>
    <t>COMERCIAL RED OFFICE LTDA.</t>
  </si>
  <si>
    <t>Carga de combustibles, gasolina 95 octanos y Petroleo Diesel, con Cupón Electrónico, para los vehículos arrendados e institucional.</t>
  </si>
  <si>
    <t>COMPAÑÍA DE PETROLEOS DE CHILE COPEC S.A.</t>
  </si>
  <si>
    <t>Compra de Toner para impresora HP color del 3er piso del edificio Regional</t>
  </si>
  <si>
    <t>Compra de Toner para impresora HP color del 3er piso del edificio Regional e impresora de RRHH</t>
  </si>
  <si>
    <t>Servicio de coffee para 20 personas en dos momentos (inicio e intermedio), en curso sobre "Concurso de Delitos" el 11/11/2014</t>
  </si>
  <si>
    <t>MARIA DEL CARMEN PAIS ARAVENA</t>
  </si>
  <si>
    <t>Adquisición de 70 sandwich daily fresh para actividad enmarvada en Programa Prevención de Consumo de Drogas</t>
  </si>
  <si>
    <t>DISTRIBUIDORA DE ALIMENTOS DAILY FREH SPA</t>
  </si>
  <si>
    <t>76.359.747-4</t>
  </si>
  <si>
    <t>Adquisición de 15 pack de bebidas en lata individuales para Tactividad enmarvada en Programa Prevención de Consumo de Drogas</t>
  </si>
  <si>
    <t>Servicio de tour astronomico para funcionarios de Fiscalía de Flagrancia en el marco del Programa Prevención de Drogas</t>
  </si>
  <si>
    <t>UNIVERSIDAD DE CHILE</t>
  </si>
  <si>
    <t>60.910.000-1</t>
  </si>
  <si>
    <t>Servicio de reparación de portón de acceso vehicular a edificio Vespucio.</t>
  </si>
  <si>
    <t>SEBASTIAN INGERBERT ARREDONDO ALLENDES</t>
  </si>
  <si>
    <t>16.441.350-0</t>
  </si>
  <si>
    <t xml:space="preserve">Contratación Directa </t>
  </si>
  <si>
    <t>RES FR Nº 59 - 2014</t>
  </si>
  <si>
    <t>Servicio de Reparación de dos trituradoras para Fiscalía Local de Ñuñoa.</t>
  </si>
  <si>
    <t>MAS ELECTRONICA LIMITADA</t>
  </si>
  <si>
    <t>78.060.110-8</t>
  </si>
  <si>
    <t>RES FR Nº 62 - 2014</t>
  </si>
  <si>
    <t>Relatoría de curso sobre "Concurso de Delitos", a realizarse el día 11 de noviembre.</t>
  </si>
  <si>
    <t>GUILLERMO OLIVER CALDERON</t>
  </si>
  <si>
    <t>8.797.539-8</t>
  </si>
  <si>
    <t>Servicio de arriendo de salón y coffee para realización de taller de capacitación  "Planificación EstratégicaDER-Administradores" el 21/11/2014</t>
  </si>
  <si>
    <t>TALBOT HOTELS S.A.</t>
  </si>
  <si>
    <t>96.685.690-4</t>
  </si>
  <si>
    <t>Suministro e instalación de 3 persianas en oficina de Fiscalia Local de La Florida.</t>
  </si>
  <si>
    <t>VENTA DE PERSIANAS DE ALUMINIO LIMITADA</t>
  </si>
  <si>
    <t>76.346.664-7</t>
  </si>
  <si>
    <t>Compra de 3 Discos Duros de 2TB para entrega a Soporte de la FRMO</t>
  </si>
  <si>
    <t>ELECTRONICA CASA ROYAL LIMITADA</t>
  </si>
  <si>
    <t>83.030.600-5</t>
  </si>
  <si>
    <t>Compra de Colección de Derecho Penal para Unidad de Asesoría Jurídica de Fiscalía Oriente.</t>
  </si>
  <si>
    <t>SEGUNDO CHAVEZ CARRASCO</t>
  </si>
  <si>
    <t>12.795.500-K</t>
  </si>
  <si>
    <t>Convenio</t>
  </si>
  <si>
    <t>RES FR Nº 27 - 2012</t>
  </si>
  <si>
    <t xml:space="preserve">Transporte de cajas desde FL La Florida a dependencias de Storbox.  </t>
  </si>
  <si>
    <t>NELSON ENRIQUE FUENTES GONZALEZ</t>
  </si>
  <si>
    <t>5.718.987-8</t>
  </si>
  <si>
    <t>Res. FR 011-2013</t>
  </si>
  <si>
    <t>Compra de resmas para distribución a Fiscallías Locales, pedido de materiales Nº 14 a empresa licitada.</t>
  </si>
  <si>
    <t>INGEN S.A.</t>
  </si>
  <si>
    <t>89.807.500-1</t>
  </si>
  <si>
    <t>Compra de materiales mes de noviembre, pedido Nº 15 a empresa licitada.</t>
  </si>
  <si>
    <t xml:space="preserve">Suministro y habilitación de tarjeta para control de accesos en centro de justicia. </t>
  </si>
  <si>
    <t>SOC.CONCESIONARIA C.DE JUSTICIA DE STGO.</t>
  </si>
  <si>
    <t>99.557.380-6</t>
  </si>
  <si>
    <t>RES FR Nº 64 - 2014</t>
  </si>
  <si>
    <t>Mantenimiento y limpieza de desechos de paloma y reordenamiento de celosías en zona norte de edificio Vespucio.</t>
  </si>
  <si>
    <t>ALEX REYES VARGAS</t>
  </si>
  <si>
    <t>13.081.903-6</t>
  </si>
  <si>
    <t>Res. DER 25-2014</t>
  </si>
  <si>
    <t>Servicio de cierre de area de recepción de Fiscalía Local Las Condes.</t>
  </si>
  <si>
    <t>Res. DER 30-2014</t>
  </si>
  <si>
    <t>Servicio de habilitación de dos oficinas en Fiscalías Local de Ñuñoa.</t>
  </si>
  <si>
    <t>REMODELACIONES INTEGRALES LTDA.</t>
  </si>
  <si>
    <t>78.043.400-7</t>
  </si>
  <si>
    <t>Res. DER 31-2014</t>
  </si>
  <si>
    <t>Compra de carpetas de causa amarillas y naranjas para Fiscalías Locales.</t>
  </si>
  <si>
    <t>IMPRENTA BARAHONA LTDA.</t>
  </si>
  <si>
    <t>Aviso de concurso público para proveer cargo de Abogado Asistente para la Físcalía Flagrancia, a publicarse el 23/11/2014</t>
  </si>
  <si>
    <t>EMPRESA EL MERCURIO SAP</t>
  </si>
  <si>
    <t>Servicio de interpretación Español - Coreano para Toma de Declaración.</t>
  </si>
  <si>
    <t>SERV PROF DE LENGUAJE CARMEN JIRON  EIRL</t>
  </si>
  <si>
    <t>52.000.745-8</t>
  </si>
  <si>
    <t>Compra de cintas de transferencia termica para Fiscalía Local Las Condes, stock para 6 meses.</t>
  </si>
  <si>
    <t>DEMARKA S.A.</t>
  </si>
  <si>
    <t>86.132.100-2</t>
  </si>
  <si>
    <t>Compra de papelería con logo para uso de Fiscal Regional.</t>
  </si>
  <si>
    <t>ARTEGRAF IMPRESORES LIMITADA</t>
  </si>
  <si>
    <t>76.145.280-0</t>
  </si>
  <si>
    <t>Adquisición de 30.000 Bolsas resellables tipo ziploc, en distintos tamaños, para abastecer a las FLs</t>
  </si>
  <si>
    <t>PLASTICOS BIO BIO S.A</t>
  </si>
  <si>
    <t>89.462.400-0</t>
  </si>
  <si>
    <t>Adquisición de 384 Cuadernos</t>
  </si>
  <si>
    <t>Adquisición de 384 portacuadernos</t>
  </si>
  <si>
    <t>MARROQUINERIA MONSSONI LTDA.</t>
  </si>
  <si>
    <t>76.034.596-2</t>
  </si>
  <si>
    <t>Adquisición de 1750 tarjetas de navidad 2014, impresas en 5/0 color, tamaño 16x16 cerrado, incluye sobre.</t>
  </si>
  <si>
    <t>Adquisición de 170 desinfectantes Lysol Multisuperficies, para abastacer a todas las Fiscalías Locales y Fiscalía Regional</t>
  </si>
  <si>
    <t>ROLAND VORWERK Y COMPAÑIA LIMITADA</t>
  </si>
  <si>
    <t>78.178.530-K</t>
  </si>
  <si>
    <t xml:space="preserve">Compra de caratulas de causas para Fiscalías Locales, stock 2015. </t>
  </si>
  <si>
    <t>2 Servicios de transporte de especies FL Las Condes, uno el 28/11 a KDM Quilicura y otro el 03/12 a Dicrep.</t>
  </si>
  <si>
    <t>Compra de presentes solicitados por FR.</t>
  </si>
  <si>
    <t>CHOCOLATES DEL MUNDO S.A.</t>
  </si>
  <si>
    <t>76.577.390-4</t>
  </si>
  <si>
    <t>Suministro e Instalación de Film Empavonado en puerta y ventanas del mesón de recepción de la Fiscalía Local Las Condes</t>
  </si>
  <si>
    <t>NICKY GABRIEL ROJAS SALINAS</t>
  </si>
  <si>
    <t>11.642.965-9</t>
  </si>
  <si>
    <t>Servicio de transporte de carpetas de FL Flagrancia a Storbox.</t>
  </si>
  <si>
    <t>Adquisición de 19 copas de Cata So Wine de 58 CL con envase de cuero tipo baúl, para regalo de representación institucional.</t>
  </si>
  <si>
    <t>COM. Y SERV. JUAN CESAR ENRIQUE VILLEGAS</t>
  </si>
  <si>
    <t>76.939.810-4</t>
  </si>
  <si>
    <t>Servicio de destrucción de especies de FL La Florida, en KDM Til Til, el 3 de diciembre.</t>
  </si>
  <si>
    <t>KDM S.A.</t>
  </si>
  <si>
    <t>96.754.450-7</t>
  </si>
  <si>
    <t>Compra de 100 Pack de 10 unidades de CD Grabable para distribución e Fiscalías Locales</t>
  </si>
  <si>
    <t>CARLOS ALBERTO PALMA RIVERA Y OTROS LTDA.</t>
  </si>
  <si>
    <t>76.596.570-5</t>
  </si>
  <si>
    <t xml:space="preserve">Compra de etiquetas en rollo para causas de FL Las Condes. </t>
  </si>
  <si>
    <t>CODE PACK S.A.</t>
  </si>
  <si>
    <t>96.974.100-8</t>
  </si>
  <si>
    <t>RES FR Nº 66 - 2014</t>
  </si>
  <si>
    <t>Suministro e instalación de botón de salida y traslado de lectora para control de acceso en mampara de atención de público, edif. Vespucio.</t>
  </si>
  <si>
    <t>SOC DE SERV Y CAP EN SEG. INTEGRAL LTDA</t>
  </si>
  <si>
    <t>77.165.540-8</t>
  </si>
  <si>
    <t>Servicio de coffee break para atención de cuenta pública Fiscalía Local de Las Condes 2014 a realizarse el 02/12/2014</t>
  </si>
  <si>
    <t>Modificación de estructura de ventana Paño Fijo a ventana proyectante en oficina del quinto piso del edificio Vespucio.</t>
  </si>
  <si>
    <t>Servicio de destrucción de especies de FL Ñuñoa, en KDM Til Til, el día 5 de diciembre.</t>
  </si>
  <si>
    <t>Servicio de publicación de aviso de llamado a concurso para auxiliar de FL Flagrancia, el día domingo 30/11/2014</t>
  </si>
  <si>
    <t>Compra de 2 toner HP Modelo C9722A para stock.</t>
  </si>
  <si>
    <t>C.D. COMP. S.A.</t>
  </si>
  <si>
    <t>78.611.770-4</t>
  </si>
  <si>
    <t>Agua Potable Edificio Vespucio, 11/10 al 10/11</t>
  </si>
  <si>
    <t>AGUAS ANDINA S.A.</t>
  </si>
  <si>
    <t>Agua Potable Edificio Irarrázabal, 30/09 al 29/10</t>
  </si>
  <si>
    <t>Energía eléctrica Edificio San Jorge 22/10 al 21/11</t>
  </si>
  <si>
    <t>Energía eléctrica Edificio Los Militares 16/10 al 17/11</t>
  </si>
  <si>
    <t>Energía eléctrica Edificio Vespucio 16/10 al 17/11</t>
  </si>
  <si>
    <t>Servicio de Correos octubre Fiscalía Regional</t>
  </si>
  <si>
    <t>Servicio de Correos octubre FL Las Condes</t>
  </si>
  <si>
    <t>Servicio de Correos octubre FL La Florida</t>
  </si>
  <si>
    <t>Servicio de Correos octubre FL Peñalolen Macul</t>
  </si>
  <si>
    <t>FN/MP 1506-2012</t>
  </si>
  <si>
    <t>1 informe Pericia Psicológica.</t>
  </si>
  <si>
    <t>PAULINA PAZ SANCHEZ ALIAGA</t>
  </si>
  <si>
    <t>13.676.540-K</t>
  </si>
  <si>
    <t>GABRIELA MARIA BUCAREY BRUNA</t>
  </si>
  <si>
    <t>15.315.925-4</t>
  </si>
  <si>
    <t>Res. FN Nº 715/2013</t>
  </si>
  <si>
    <t>Traslado FRMO - hotel, CJS - hotel y aeropuerto - hotel, de Peritos Psicologicos J. Juarez y J. Barudy para Juicio Oral.</t>
  </si>
  <si>
    <t>TRANSPORTES NUEVO FLASH S.A.</t>
  </si>
  <si>
    <t>96.758.180-1</t>
  </si>
  <si>
    <t>ROSSANA JANET GREZ MAUNA</t>
  </si>
  <si>
    <t>11.227.975-K</t>
  </si>
  <si>
    <t>Traslado Fiscalía - hotel, de Perito Psicologico J. Juarez, con motivo de Juicio Oral</t>
  </si>
  <si>
    <t>Servicio Informe Pericial Psicológico para victima</t>
  </si>
  <si>
    <t>SANDRA SANDOVAL PASTEN</t>
  </si>
  <si>
    <t>11.376.468-6</t>
  </si>
  <si>
    <t>15 Metropolitana Sur</t>
  </si>
  <si>
    <t>15-FR Nº 158</t>
  </si>
  <si>
    <t>Servicio técnico para reparación de plotter. Resolución FR Nº158 (28/10/2014).</t>
  </si>
  <si>
    <t>EDAPI S.A.</t>
  </si>
  <si>
    <t>85.541.900-9</t>
  </si>
  <si>
    <t>15-FR Nº 164</t>
  </si>
  <si>
    <t>Servicio de pulido, empaste y pintura de muros y suelo de celda en Inmueble Gran Avenida. Resolución FR Nº 164 de fecha 10/11/2014.</t>
  </si>
  <si>
    <t>CARLOS ALBERTO SILVA GARAVITO</t>
  </si>
  <si>
    <t>11.151.859-9</t>
  </si>
  <si>
    <t>17-FN Nº 1760</t>
  </si>
  <si>
    <t>Servicio de reparación y cambio de equipos de aire acondicionado para el inmueble Gran Avenida.</t>
  </si>
  <si>
    <t>POLICLIMAS S.A.</t>
  </si>
  <si>
    <t>76.327.400-2</t>
  </si>
  <si>
    <t>Seminario de "Actualización y Abordaje en Abuso Sexual Infantil Centrado en Varones Víctimas y Entre Pares" (Dra. Lisa Fontes).</t>
  </si>
  <si>
    <t>CORP. ASOC. CHILENA PRONACIONES UNIDAS</t>
  </si>
  <si>
    <t>75.704.500-1</t>
  </si>
  <si>
    <t>Servicio de interpretación de señas en causa RUC 1200826777-2.</t>
  </si>
  <si>
    <t>ANDREA FABIANA GONZALEZ VERGARA</t>
  </si>
  <si>
    <t>9.829.233-0</t>
  </si>
  <si>
    <t>Compra de pasajes aéreos a Antofagasta por capacitación centralizada FN.</t>
  </si>
  <si>
    <t>Servicio de pericia social privada en causa RUC 1200432002-4.</t>
  </si>
  <si>
    <t>VERONICA DEL CARMEN FUENTES GUARDA</t>
  </si>
  <si>
    <t>11.655.258-2</t>
  </si>
  <si>
    <t>Renovación de suscripción a Diario La Tercera.</t>
  </si>
  <si>
    <t>Servicio técnico por cambio de pastillas de freno y rectificación de disco. Vehículo institucional Hyundai Azera 2013. Presupuesto Nº 36741.</t>
  </si>
  <si>
    <t>AUTOMOTORES GILDEMEISTER S.A.</t>
  </si>
  <si>
    <t>79.649.140-K</t>
  </si>
  <si>
    <t xml:space="preserve">Compra de cajas storbox para FL VIF. </t>
  </si>
  <si>
    <t>Suministro y configuración de tarjetas de proximidad para acceso a Estacionamientos.</t>
  </si>
  <si>
    <t>17-FN Nº 748</t>
  </si>
  <si>
    <t>Compra de 31 discos duros para Equipo Caso Bombas. Chilecompra 696212-144-CM14.</t>
  </si>
  <si>
    <t>VIVANET LTDA</t>
  </si>
  <si>
    <t>76.018.259-1</t>
  </si>
  <si>
    <t>Compra de 4 escritorios para Equipo de Caso Bombas. Chilecompra 696212-145-CM14.</t>
  </si>
  <si>
    <t>JOSE HENRIQUEZ SEPULVEDA</t>
  </si>
  <si>
    <t>11.372.911-2</t>
  </si>
  <si>
    <t>Compra de 4 sillones ejecutivos para Equipo Caso Bombas. Chilecompra 696212-146-CM14.</t>
  </si>
  <si>
    <t>Compra de 3 notebook para Equipo de Caso Bombas. Chilecompra 696212-147-CM14.</t>
  </si>
  <si>
    <t>SERVICIOS COMPUTACIONALES GLOBAL SA</t>
  </si>
  <si>
    <t>96.661.420-K</t>
  </si>
  <si>
    <t>Compra de resmas de papel oficio para FL Robos. Chilecompra 696212-148-CM14.</t>
  </si>
  <si>
    <t>Compra de materiales de oficina para FL Puente Alto. Chilecompra 696212-149-CM14.-</t>
  </si>
  <si>
    <t>Compra de materiales de oficina para USAG San Miguel. Chilecompra 696212-150-CM14.-</t>
  </si>
  <si>
    <t>Compra de materiales de oficina para RRHH. Chilecompra 696212-151-CM14.-</t>
  </si>
  <si>
    <t>Compra de materiales de oficina para FL VIF. Chilecompra 696212-152-CM14.-</t>
  </si>
  <si>
    <t>Compra de materiales de oficina para FL ANTINARCOTICOS. Chilecompra 696212-153-CM14.-</t>
  </si>
  <si>
    <t>Compra de materiales de oficina para UGI. Chilecompra 696212-154-CM14.-</t>
  </si>
  <si>
    <t>COMPUTACION INTEGRAL S.A.</t>
  </si>
  <si>
    <t>Compra de resmas de papel oficio para FL Robos. Chilecompra 696212-148-CM14.-</t>
  </si>
  <si>
    <t>Compra de ventiladores para inmueble Gran Avenida. Chilecompra 696212-156-CM14.</t>
  </si>
  <si>
    <t>COMERCIALIZADORA VENTA EMPRESAS CHILE</t>
  </si>
  <si>
    <t>76.226.129-4</t>
  </si>
  <si>
    <t>Compra de 3 tarjetas de memoria SD-XC para videocámaras de "Equipo Caso Bombas". Chilecompra 696212-155-CM14.</t>
  </si>
  <si>
    <t>JUAN RODRIGO RUBILAR OLAVE</t>
  </si>
  <si>
    <t>15.221.815-K</t>
  </si>
  <si>
    <t>Compra de etiquetas 106x70mm para USAG San Miguel. Chilecompra 696212-157-CM14.-</t>
  </si>
  <si>
    <t>Compra de etiquetas 106x70 para San Miguel (noviembre). Chilecompra 696212-158-CM14.-</t>
  </si>
  <si>
    <t>Compra de materiales de oficina para Gabinete FR. Chilecompra 696212-159-CM14.</t>
  </si>
  <si>
    <t>Compra de materiales de oficina para FL Robos. Chilecompra 696212-160-CM14.</t>
  </si>
  <si>
    <t>Compra de materiales de oficina para UAF (Bod1). Chilecompra 696212-161-CM14.</t>
  </si>
  <si>
    <t>Compra de materiales de oficina para FL Violentos. Chilecompra 696212-162-CM14.</t>
  </si>
  <si>
    <t>Compra de máquina encuadernadora para inmueble Gran Avenida. Chilecompra 696212-163-CM14.-</t>
  </si>
  <si>
    <t>NOVADIST LIMITADA</t>
  </si>
  <si>
    <t>78.821.870-2</t>
  </si>
  <si>
    <t>Compra de candado para bodega externa (materiales de oficina y carpetas de causa). Chilecompra 696212-164-CM14.-</t>
  </si>
  <si>
    <t>SOIN S.P.A.</t>
  </si>
  <si>
    <t>52.005.252-6</t>
  </si>
  <si>
    <t>Memo DEN Nº 351/2014</t>
  </si>
  <si>
    <t>Servicio mensual de sala cuna para hija de funcionaria de la FRMS, a contar del 03/11/2014 y hasta el 24/08/2015, ambas fechas inclusive, por un MONTO TOTAL de $5.387.227 exento de IVA. Matrícula $254.974 .- Costo Mensualidad $449.239.- Reajuste 2015 $384.889.-</t>
  </si>
  <si>
    <t>SERVICIO A LACTANTES Y PRE-ESCOLARES LIMITADA</t>
  </si>
  <si>
    <t>78.882.610-9</t>
  </si>
  <si>
    <t>15-DER Nº 165</t>
  </si>
  <si>
    <t xml:space="preserve">Adjudicación de Licitación Privada "Carpetas de Causa". Resolución DER Nº 165 de fecha 13/11/2014.- </t>
  </si>
  <si>
    <t>Compra de bolsas para custodia de monedas.</t>
  </si>
  <si>
    <t>Compra de tarjetas de navidad con saludo personalizado.</t>
  </si>
  <si>
    <t>FUNDACION DE BENEF. HOGAR DE CRISTO</t>
  </si>
  <si>
    <t>81.496.800-6</t>
  </si>
  <si>
    <t>Compra de estante plástico para FL Puente Alto.</t>
  </si>
  <si>
    <t>EASY S.A.</t>
  </si>
  <si>
    <t>96.671.750-5</t>
  </si>
  <si>
    <t>Compra de 3 grabadoras de voz para Equipo Caso Bombas. (SONY ICD-TX50)</t>
  </si>
  <si>
    <t>INGESMART S.A.</t>
  </si>
  <si>
    <t>96.858.370-0</t>
  </si>
  <si>
    <t>Servicio de tralado de especies a KDM para destrucción. Custodia San Miguel.</t>
  </si>
  <si>
    <t>TRANMANES LTDA</t>
  </si>
  <si>
    <t>77.990.510-1</t>
  </si>
  <si>
    <t>Suministro e instalación de dos sistemas de intercomunicadores de seguridad para recepción de FL Puente Alto.</t>
  </si>
  <si>
    <t>ELECTRONICA Y COMERCIAL SYSTEMA LTDA.</t>
  </si>
  <si>
    <t>78.288.910-9</t>
  </si>
  <si>
    <t>Servicio de destrucción de especies. Solicitado por Custodia San Miguel.</t>
  </si>
  <si>
    <t>K D M S.A.</t>
  </si>
  <si>
    <t>Servicio de reparación de acceso a sala de reuniones de Gabinete de Fiscal Regional.</t>
  </si>
  <si>
    <t>Orden complementaria a OS Nº 20140263 de fecha 29/10/2014.</t>
  </si>
  <si>
    <t>Servicio de coffee break para 25 personas para capacitación "CODIS Como Herramienta de Investigación", incluido en el Programa de Formación 2014 de RR.HH.</t>
  </si>
  <si>
    <t>ELIZABETH DEL CARMEN INOSTROZA DAVILA</t>
  </si>
  <si>
    <t>9.153.241-7</t>
  </si>
  <si>
    <t>Servicio de coffee break para 40 personas para capacitación "Herramientas para la Relación con Medios de Comunicación", incluido en el Programa de Formación 2014 de RR.HH.</t>
  </si>
  <si>
    <t>Aumento de horas de talleres en el marco del Programa Preventivo de Consumo de Drogas 2014 de RRHH.</t>
  </si>
  <si>
    <t>PATRICIA M SALINAS S. MASOFILAXISTA EIRL</t>
  </si>
  <si>
    <t>76.093.264-7</t>
  </si>
  <si>
    <t>Servicio de reparación de techo de baño público ubicado en primer piso de inmueble Gran Avenida.</t>
  </si>
  <si>
    <t>Servicio requerido para cambio de quicios en dos puertas de acceso primer piso sector atención de público, incluyendo mantención de fijaciones, Inmueble Gran Avenida.</t>
  </si>
  <si>
    <t>IMPORTACION Y DISTRIBUCION EUGENIO PINTO</t>
  </si>
  <si>
    <t>76.032.617-8</t>
  </si>
  <si>
    <t>Servicio de traslado de especies a DICREP para remate. Servicio solicitado por Custodia de San Miguel.</t>
  </si>
  <si>
    <t>PEDRO VEGA LARA</t>
  </si>
  <si>
    <t>8.636.391-7</t>
  </si>
  <si>
    <t>Servicio de despacho a domicilio por compra de estante plástico para FL Puente Alto.</t>
  </si>
  <si>
    <t xml:space="preserve">Servicio de relator para capacitación "Liderazgo", incluido en el Programa Preventivo de Consumo de </t>
  </si>
  <si>
    <t>Servicios de coffee break para 36 personas para capacitación de "Liderazgo"  incluido en el Programa Preventivo de Consumo de Drogas y Alcohol 2014 de RR.HH.</t>
  </si>
  <si>
    <t>Servicios de coffee break para 200 personas divididas en dos grupos de 100 personas los días 24 y 26 de noviembre, para Cuentas Públicas Locales de Fiscal Regional, en las comunas de San Joaquín y La Cisterna.</t>
  </si>
  <si>
    <t>17-FN Nº 1001</t>
  </si>
  <si>
    <t>Entrevista Psicolaboral a estamento ADMINISTRATIVO (x3).</t>
  </si>
  <si>
    <t>DIAZ, SZIKLAI Y COMPAÑIA LIMITADA</t>
  </si>
  <si>
    <t>79.945.530-7</t>
  </si>
  <si>
    <t>Entrevista Psicolaboral a estamento PROFESIONAL (x2).</t>
  </si>
  <si>
    <t>MARKETING Y PROMOCIONES S.A.</t>
  </si>
  <si>
    <t>79.777.010-8</t>
  </si>
  <si>
    <t>Pago de Servicios Básicos</t>
  </si>
  <si>
    <t>Electricidad Gran Avenida - Mes de Noviembre</t>
  </si>
  <si>
    <t>Electricidad Pirámide - Mes de Noviembre</t>
  </si>
  <si>
    <t>Electricidad Puente Alto - Mes de Noviembre</t>
  </si>
  <si>
    <t>EMPRESA ELECTRICA PUENTE ALTO LIMITADA</t>
  </si>
  <si>
    <t>80.313.300-K</t>
  </si>
  <si>
    <t>Agua Gran Avenida - Mes de Noviembre</t>
  </si>
  <si>
    <t>AGUAS ANDINAS S.A.</t>
  </si>
  <si>
    <t>Agua Pirámide - Mes de Noviembre</t>
  </si>
  <si>
    <t>Agua Puente Alto - Mes de Noviembre</t>
  </si>
  <si>
    <t>16 Metropolitana Occidente</t>
  </si>
  <si>
    <t>Res. FN Nº748/2012</t>
  </si>
  <si>
    <t>25.05.2012</t>
  </si>
  <si>
    <t>Material de Oficina para la F.L San Bernardo, según compra autorizada por Res. FN Nº 748 de 25.05.2012. Convenio Marco del sistema Chilecompra.</t>
  </si>
  <si>
    <t>Material de Oficina Edificio Bandera, según compra autorizada por Res. FN Nº 748 de 25.05.2012. Convenio Marco del sistema Chilecompra.</t>
  </si>
  <si>
    <t>Material de Aseo para la F.L Talagante, según compra autorizada por Res. FN Nº 748 de 25.05.2012. Convenio Marco del sistema Chilecompra.</t>
  </si>
  <si>
    <t>Material de Aseo Edificio Bandera, según compra autorizada por Res. FN Nº 748 de 25.05.2012. Convenio Marco del sistema Chilecompra.</t>
  </si>
  <si>
    <t>Central de alarma de incendio para la Fiscalía local de Talagante; orden de compra complementaria a la orden de servicio Nº 20140195 por instalación y programación de central de alarma, en la  F.L. de Talagante. (LPM)</t>
  </si>
  <si>
    <t>SMA SEGURIDAD S.A.</t>
  </si>
  <si>
    <t>77.711.030-6</t>
  </si>
  <si>
    <t>Compra de 42 boligrafos Lavoro para RRHH</t>
  </si>
  <si>
    <t>DIAZ VALDES Y CIA. LTDA.</t>
  </si>
  <si>
    <t>78.324.130-7</t>
  </si>
  <si>
    <t>Res. DER (4) Nº415/2014</t>
  </si>
  <si>
    <t>26.11.2014</t>
  </si>
  <si>
    <t>Carpetas de causa según Resolución DER (4) Nº 415 de fecha 26 de noviembre de 2014, que adjudica Lic. Privada</t>
  </si>
  <si>
    <t>GLORIA MUNOZ VILLALON COMERCIALIZADORA I</t>
  </si>
  <si>
    <t>79.668.570-0</t>
  </si>
  <si>
    <t>Insumos Computacionales para la F.L San Bernardo, según compra autorizada por Res. FN Nº 748 de 25.05.2012. Convenio Marco del sistema Chilecompra.</t>
  </si>
  <si>
    <t>Material de Oficina para el Edificio Bandera, según compra autorizada por Res. FN Nº 748 de 25.05.2012. Convenio Marco del sistema Chilecompra.</t>
  </si>
  <si>
    <t>XEROX DE CHILE S.A.</t>
  </si>
  <si>
    <t>93.360.000-9</t>
  </si>
  <si>
    <t>Material de Oficina para la F.L Melipilla, según compra autorizada por Res. FN Nº 748 de 25.05.2012. Convenio Marco del sistema Chilecompra.</t>
  </si>
  <si>
    <t>Material de Oficina para la F.L Talagante, según compra autorizada por Res. FN Nº 748 de 25.05.2012. Convenio Marco del sistema Chilecompra.</t>
  </si>
  <si>
    <t>Material de Aseo para la F.L San Bernardo, según compra autorizada por Res. FN Nº 748 de 25.05.2012. Convenio Marco del sistema Chilecompra.</t>
  </si>
  <si>
    <t>Tarjetas de navidad virtuales</t>
  </si>
  <si>
    <t>PROVIDENCIA S.A</t>
  </si>
  <si>
    <t>Insumos Capacitación UAF, según compra autorizada por Res. FN Nº 748 de 25.05.2012. Convenio Marco del sistema Chilecompra.</t>
  </si>
  <si>
    <t>Insumos Informáticos Edificio Bandera, según compra autorizada por Res. FN Nº 748 de 25.05.2012. Convenio Marco del sistema Chilecompra.</t>
  </si>
  <si>
    <t>Programa de Capacitación Regional. Derecho Procesal Civil 05 de noviembre, Atención a Usuarios: Comunicación Efectiva 13 y 14 de noviembre y Derecho Constitucional 27 de noviembre de 2014</t>
  </si>
  <si>
    <t>ANA MARIA CARRASCO MOYA</t>
  </si>
  <si>
    <t>7.770.772-7</t>
  </si>
  <si>
    <t>Flete camión para destrucción de carpetas de la FL San Bernardo. (LPM)</t>
  </si>
  <si>
    <t>RICARDO ROCHA SILVA</t>
  </si>
  <si>
    <t>8.091.925-5</t>
  </si>
  <si>
    <t>Res. FN/MP Nº1506/2012</t>
  </si>
  <si>
    <t>1.10.2012</t>
  </si>
  <si>
    <t>Inasistencia juicio, de la F.L, de San Bernardo</t>
  </si>
  <si>
    <t>DANIA MONTENEGRO VICENCIO</t>
  </si>
  <si>
    <t>9.307.206-5</t>
  </si>
  <si>
    <t>Peritaje, de la F.L. de Curacaví</t>
  </si>
  <si>
    <t>LINA VERONICA  ROTTMANN CHAVEZ</t>
  </si>
  <si>
    <t>12.232.034-0</t>
  </si>
  <si>
    <t>Carga y descarga para destrucción de carpetas para la Fiscalía Local de San Bernardo.</t>
  </si>
  <si>
    <t>JACQUELINE DEL CARMEN MAIRA ARRIAGADA</t>
  </si>
  <si>
    <t>12.857.936-2</t>
  </si>
  <si>
    <t>Inasistencia, F.L. de Talagante</t>
  </si>
  <si>
    <t>SANHDRA NEVENKA VERGARA MARINOVIC</t>
  </si>
  <si>
    <t>12.858.891-4</t>
  </si>
  <si>
    <t>Actividades recreativas en la Fiscalía Local de San Bernardo."Comité Prevención de Drogas y Alcohol". Mes de noviembre 2014</t>
  </si>
  <si>
    <t>MACARENA BRAVO MORA</t>
  </si>
  <si>
    <t>18.279.050-8</t>
  </si>
  <si>
    <t>(LPM) para proveer el servicio de trabajos menores en el edificio de calle Bandera Nº 655.</t>
  </si>
  <si>
    <t>NOVA CONSTRUCCIONES E INMOB. Y CIA LTDA</t>
  </si>
  <si>
    <t>76.019.816-1</t>
  </si>
  <si>
    <t>Trabajos menores en edificio que alberga a la Fiscalía local de San Bernardo. (LPM)</t>
  </si>
  <si>
    <t>Instalación de quicios y herrajes inferior en puerta protex de la entrada a la Fiscalía local de San Bernardo. (LPM)</t>
  </si>
  <si>
    <t>Taller de integración:  "Fortalecer los procesos de comunicación, coordinación, colaboración y trabajo en equipo de la Fiscalía Local de San Bernardo.</t>
  </si>
  <si>
    <t>AÑAZCO Y LIZANA CAPACITACION LTDA.</t>
  </si>
  <si>
    <t>76.028.883-7</t>
  </si>
  <si>
    <t>Taller de Capactiación. "Atención de usuarios: Comunicación Efectiva". 13 y 14 de noviembre de 2014.</t>
  </si>
  <si>
    <t>IMPACTO POSITIVO CAPACITACION LTDA.</t>
  </si>
  <si>
    <t>76.200.604-9</t>
  </si>
  <si>
    <t>Programa de Capacitación Regional. (Derecho Procesal Civil 05 de noviembre, Atención a Usuarios; Comunicación Efectiva 13 y 14 de noviembre y Derecho Constitucional 27 de noviembre de 2014</t>
  </si>
  <si>
    <t>IVENTO PRODUCCIONES SPA</t>
  </si>
  <si>
    <t>76.212.483-1</t>
  </si>
  <si>
    <t>Taller de capacitacón "Autocuidado y Trabajo en Equipo".  Fiscalía de Flagrancia y Primeras Instrucciones.</t>
  </si>
  <si>
    <t>ALTIA LIMITADA</t>
  </si>
  <si>
    <t>76.540.370-7</t>
  </si>
  <si>
    <t>Servicio de instalación y programación de central de alarma de incendio para la Fiscalía local de Talagante. (LPM)</t>
  </si>
  <si>
    <t>FR(4)Nº 653/2014</t>
  </si>
  <si>
    <t>20.11.2014</t>
  </si>
  <si>
    <t>Contratación directa Resolución FR(4)Nº653/2014 de fecha 20-11-2014, por servicio de reparación del ascensor de la Fiscalía local de San Bernardo.</t>
  </si>
  <si>
    <t>SOC. HERMANOS BERRIOS LIMITADA</t>
  </si>
  <si>
    <t>77.897.580-7</t>
  </si>
  <si>
    <t>FR(4)Nº 627/2014</t>
  </si>
  <si>
    <t>05.11.2014</t>
  </si>
  <si>
    <t>Contratación directa Resolución FR(4)Nº627/2014 de fecha 05-11-2014, por el servicio de reparación en el sistema de climatización de la FL de Talagante.</t>
  </si>
  <si>
    <t>TECNOFRIO ING LTDA.</t>
  </si>
  <si>
    <t>78.330.550-K</t>
  </si>
  <si>
    <t>Res.FN/MP Nº1796/2014</t>
  </si>
  <si>
    <t>13.11.2014</t>
  </si>
  <si>
    <t>Contratación directa, Res.FN/MP Nº1796/2014 de fecha 13-11-2014, por provisión e instalación de equipo split para la Fiscalía Local de Curacaví.Fiscalía Regional Metropolitana Occidente.</t>
  </si>
  <si>
    <t>Res. FN Nº 748/2012</t>
  </si>
  <si>
    <t>25.05.2012.</t>
  </si>
  <si>
    <t>Capacitación "Autocuidado y Trabajo en Equipo" F.L. de San Bernardo. Compra efectuada mediante el Portal de Chile Compra</t>
  </si>
  <si>
    <t>SOC. INV. E INMOBILIARIA G &amp; P LTDA</t>
  </si>
  <si>
    <t>78.810.260-7</t>
  </si>
  <si>
    <t>Publicación de Aviso "LLamado a Concurso Público", según compra autorizada por Res. FN Nº 748 de 25.05.2012. Convenio Marco del sistema Chilecompra.</t>
  </si>
  <si>
    <t>Publicación de Aviso "LLamado a Licitación Pública", según compra autorizada por Res. FN Nº 748 de 25.05.2012. Convenio Marco del sistema Chilecompra.</t>
  </si>
  <si>
    <t>Res. FR(4) Nº519/2014</t>
  </si>
  <si>
    <t>10.10.2014</t>
  </si>
  <si>
    <t>Arriendo estacionamientos para la F.L. de San Bernardo correspondiente al mes de Octubre de 2014.-</t>
  </si>
  <si>
    <t>EVELYN EUGENIA NAZAR FLORES</t>
  </si>
  <si>
    <t>13.066.108-4</t>
  </si>
  <si>
    <t>Arriendo estacionamientos para la F.L. de San Bernardo correspondiente al mes de Noviembre de 2014.-</t>
  </si>
  <si>
    <t>Consumo de Agua potable de la F.L. de Talagante del periodo del 14-10-2014 al 14-11-2014.-</t>
  </si>
  <si>
    <t>Res. FN Nº1001/2012</t>
  </si>
  <si>
    <t>29.06.2012</t>
  </si>
  <si>
    <t>Evaluaciones Psicolaborales de 5 administrativos, 8 auxiliares y 3 tecnicos (Total UF 43), UF del 01-11-14 por $ 24.333,18.-</t>
  </si>
  <si>
    <t>EVALUACIONES &amp; DESARROLLO ORGANIZACIONAL</t>
  </si>
  <si>
    <t>Documento de Compra y N°</t>
  </si>
  <si>
    <t>Servicio de TV cable correspondiente al período 10/11/2014 al 09/12/2014  y saldo del mes anterior del Edificio de Bandera 655.</t>
  </si>
  <si>
    <t>DIRECTV CHILE TELEVISION LTDA</t>
  </si>
  <si>
    <t>87.161.100-9</t>
  </si>
  <si>
    <t>Consumo de electricidad de edificio Bandera 655 del periodo del 28-10-2014 al 27-11-2014.- Nº cliente 856170-2.-</t>
  </si>
  <si>
    <t>Consumo de electricidad de edificio Bandera 655 del periodo del 28-10-2014 al 27-11-2014.- Nº cliente 2940337-6.-</t>
  </si>
  <si>
    <t>Consumo de electricidad de la F.L. de Curacavi del periodo del 01-10-2014 al 30-10-2014.-</t>
  </si>
  <si>
    <t>Consumo de electricidad de la F.L. de Talagante del periodo del 30-09-2014 al 29-10-2014.-</t>
  </si>
  <si>
    <t>Consumo de electricidad de la F.L. de San Bernardo del periodo del 01-10-2014 al 30-10-2014.-</t>
  </si>
  <si>
    <t>Consumo de agua potable de edificio Bandera 655 periodo del 25-09-2014 al 27-10-2014.-</t>
  </si>
  <si>
    <t>Consumo de agua potable de la F.L. de San Bernardo periodo del 10-10-2014 al 10-11-2014.-</t>
  </si>
  <si>
    <t>Consumo de Agua potable de la F.L. de Melipilla del periodo del 15-10-2014 al 15-11-2014.-</t>
  </si>
  <si>
    <t>Consumo de Agua potable de edificio Tte. Cruz 770, del periodo del 16-10-2014 al 14-11-2014.-</t>
  </si>
  <si>
    <t>Consumo de electricidad de la F.L. de Melipilla del periodo del 01-10-2014 al 02-11-2014.- Nº cliente 3003443.-</t>
  </si>
  <si>
    <t>17 Fiscalía Nacional</t>
  </si>
  <si>
    <t>FN/MP Nº 111</t>
  </si>
  <si>
    <t>Pasaje aéreo nacional para Alejandro Ivelic Mancilla, Santiago/Concepción/Santiago, 05 de noviembre de 2014.</t>
  </si>
  <si>
    <t>Pasaje aéreo nacional para Antonio Segovia Arancibia, Santiago/Temuco/Santiago, 19 al 20 de noviembre de 2014.</t>
  </si>
  <si>
    <t>Pasaje aéreo nacional para Raúl Abarzúa Peña, Santiago/La Serena/Santiago, 16 al 17 de noviembre de 2014.</t>
  </si>
  <si>
    <t>Pasaje aéreo nacional para Raúl Abarzúa Peña, Santiago/Antofagasta/Santiago, 20 al 21 de noviembre de 2014.</t>
  </si>
  <si>
    <t>Pasaje aéreo nacional para Raúl Abarzúa Peña, Santiago/Copiapó/Santiago, 23 al 24 de noviembre de 2014.</t>
  </si>
  <si>
    <t>Pasaje aéreo nacional para Raúl Abarzúa Peña, Santiago/Iquique/Arica/Santiago, 26 al 29 de noviembre de 2014.</t>
  </si>
  <si>
    <t>Pasaje aéreo nacional para Sra. Sandra Díaz Salazar, Santiago/La Serena/Santiago, 16 al 18 de noviembre de 2014.</t>
  </si>
  <si>
    <t>Pasaje aéreo nacional para Mauricio Fernández Montalbán, Santiago/Temuco/Santiago, 19 al 20 de noviembre de 2014.</t>
  </si>
  <si>
    <t>Adquisición de 30 cajas de 100 opalinas blancas tamaño carta, de 200 grs.</t>
  </si>
  <si>
    <t>Comercial Red Office Ltda.</t>
  </si>
  <si>
    <t>FN/MP N° 2.171</t>
  </si>
  <si>
    <t>Adquisición de 1 texto "Manual diagnóstico de los trastornos mentales", 5º edición, 2014.</t>
  </si>
  <si>
    <t>Miguel Concha S.A.</t>
  </si>
  <si>
    <t>97.724.350-7</t>
  </si>
  <si>
    <t>Adquisición 1 texto de : "Delitos de infracción al deber".  Autor: María Inés Reston, 2014; "Crisis financiera y derecho penal económico".  Autor: Eduardo Demetrio Crespo, 2014; "Ley de bases y estatutos administrativo".  Autor: Julia Poblete Vinaixa, 2014; "Derecho penal juvenil".  Autor: Anibal Ezequiel Crivellí, 2014; "Figuras y pensamientos del derecho penal contemporáneo".  Autor: José Luis Guzmán Dalbora, 2014.</t>
  </si>
  <si>
    <t>Carlos Ramos Díaz</t>
  </si>
  <si>
    <t>Adquisición de 1 texto "El derecho fundamental al recurso en el derecho procesal penal".  Autor: Enrique Letelier Loyola, 2013.</t>
  </si>
  <si>
    <t>Carlos Muñoz Paez</t>
  </si>
  <si>
    <t>11.658.883-8</t>
  </si>
  <si>
    <t>Adquisición 1 texto de: "La responsabilidad de los directores de sociedades anónimas".  Autor: Enrique Alcalde ISBN: 978-959-14-1339-9; "Manual sobre derecho de sociedades ".  Autor: Roberto Guerrero Valenzuela; Matías Zegers Ruiz Tagle ISBN: 978-956-14-1403-7; "Curso de derecho constitucional" Tomo III.  Autor: Ángela Vivanco Martínez ISBN 978-956-14-1459-4.</t>
  </si>
  <si>
    <t>Ediciones Pontificia Universidad Católica de Chile.</t>
  </si>
  <si>
    <t>81.698.900-0</t>
  </si>
  <si>
    <t>Adquisición de 1 texto: "Delitos sexuales".  Auto: Luis Rodríguez Collao, 2014; "Delitos contra la función pública".  Autores: Luis Rodríguez Collao y María Magdalena Ossadón Widow, 2014.</t>
  </si>
  <si>
    <t>Editorial Jurídica de Chile / Editorial Andrés Bello</t>
  </si>
  <si>
    <t>Adquisición de 1 texto de: "El derecho al recurso y recurso de nulidad penal".  Autor: Carlos del Río Ferreti, 2014; "Lecciones de derecho penal chileno".  Autor: Jean Pierre Matus y maría Cecilia Ramírez, 2014.</t>
  </si>
  <si>
    <t>Legal Publishing Chile Ltda.</t>
  </si>
  <si>
    <t>Impresión y diseño de un pendón en roller de 1,00 X 2,00 mts., con logo y nombre de la Unidad Anticorrupción.</t>
  </si>
  <si>
    <t>Bolsos Publicitarios Vargas y Vargas Ltda.</t>
  </si>
  <si>
    <t>76.015.250-1</t>
  </si>
  <si>
    <t>FN/MP N° 497 y 549/2003</t>
  </si>
  <si>
    <t>Compra de 6 galvanos en madera raulí de 31x23 cms. Corte inglés y placa de cobre platinado. Corresponde a "PREMIO MINISTERIO PUBLICO", entregado por el Fiscal Nacional para mejores alumnos egresados de las Escuelas de Investigaciones Policiales y Escuela de Carabineros de Chile.</t>
  </si>
  <si>
    <t>Artesanía Desmadryl Limitada</t>
  </si>
  <si>
    <t>79.757.890-8</t>
  </si>
  <si>
    <t>Contratación de 1 servicio de transporte ida y vuelta, para 28 personas al Glacial del Morado.  Actividad a realizarse el día 15 de noviembre del 2014, actividad de trekking, por Política de Drogas.</t>
  </si>
  <si>
    <t>Gabriel Herrera Castillo</t>
  </si>
  <si>
    <t>11.638.948-7</t>
  </si>
  <si>
    <t>Pasaje aéreo nacional para Paula Diez Cortés, Santiago/Puerto Varas/Santiago, 18 al 21 de noviembre de 2014.</t>
  </si>
  <si>
    <t>Pasaje aéreo nacional para Tania Gajardo Orellana, Santiago/Antofagasta/Santiago, 25 al 26 de noviembre de 2014.</t>
  </si>
  <si>
    <t>Pasaje aéreo nacional para Luis Quiroga Escobar, Santiago/Antofagasta/Santiago, 25 al 26 de noviembre de 2014.</t>
  </si>
  <si>
    <t>Pasaje aéreo nacional para don Jorge Abbott Charme, Santiago/Antofagasta/Santiago, 20 al 21 de noviembre de 2014.</t>
  </si>
  <si>
    <t>Pasaje aéreo nacional para don Jorge Muñoz, Santiago/Copiapó/Santiago, 09 al 10 de noviembre de 2014.</t>
  </si>
  <si>
    <t>Adquisición de 3 lámparas fluorescentes de 3 x 40W.</t>
  </si>
  <si>
    <t>CEEL Ingeniería Ltda.</t>
  </si>
  <si>
    <t>76.202.140-4</t>
  </si>
  <si>
    <t xml:space="preserve">Orden de Compra        </t>
  </si>
  <si>
    <t xml:space="preserve">Adquisición de 2 notebook HP 240 G3 i3 4GB Downgrade Win 7 y 2 licencias Office Home and Busines 2013. </t>
  </si>
  <si>
    <t>Full Computer Comercial Limitada</t>
  </si>
  <si>
    <t>Compra de Petróleo Diesel. carga de "Cupón Electrónico COPEC" para uso en vehículo institucional.</t>
  </si>
  <si>
    <t>Compañía de Petróleos de Chile COPEC S.A.</t>
  </si>
  <si>
    <t>Compra de Gasolina 95 Octanos. carga de "Cupón Electrónico COPEC" para uso en vehículos institucionales.</t>
  </si>
  <si>
    <t>Pasaje aéreo nacional para don Ricardo Constanzo Romero, Santiago/Coyhaique/Santiago, 18 al 21 de noviembre de 2014.</t>
  </si>
  <si>
    <t>Adquisición de insumos para atención de reuniones, y materiales de oficina.</t>
  </si>
  <si>
    <t>Adquisición de 4 talonarios de facturas institucionales afectas a IVA, impresas a 1/0 color, tamaño carta, en papel autocopiativo, talonarios de 50/6, vigencia hasta 31/12/2015.  Desde la numeración 5151 a la 5400.</t>
  </si>
  <si>
    <t>Impresos Jemba S.A.</t>
  </si>
  <si>
    <t>96.896.650-2</t>
  </si>
  <si>
    <t>Adquisición de 1 talonario de Orden de Compra institucional manual, impresa a 1/0 color, tamaño carta, en papel autocopiativo, en duplicado, talonario de 50/2.</t>
  </si>
  <si>
    <t>Araukaria Impresores Ltda.</t>
  </si>
  <si>
    <t>78.441.650-K</t>
  </si>
  <si>
    <t>Compra de 60 colaciones (mañana y tarde) para actividad de trekking, el día 15 de noviembre del 2014. Actividad de política de drogas 2014 Bienestar.</t>
  </si>
  <si>
    <t>Lisette Solange Álvarez Alquinta</t>
  </si>
  <si>
    <t>9.343.496-K</t>
  </si>
  <si>
    <t>Contratación arriendo de servicio de mesas rectangular 1.50 x 0.60 cms.. para 40 personas.  Segunda versión del curso "Investigación en causas complejas".  Actividad a realizarse el día 20 de noviembre del 2014.</t>
  </si>
  <si>
    <t>Soc. Céspedes y Anríquez Ltda.</t>
  </si>
  <si>
    <t>76.161.826-1</t>
  </si>
  <si>
    <t>FN/MP Nº 1.759</t>
  </si>
  <si>
    <t>Compra de 6 cajas plásticas para almacenamiento y traslado de muestra fotográfica institucional.</t>
  </si>
  <si>
    <t>Canales Canales y Compañía Sociedad Comercial Limitada</t>
  </si>
  <si>
    <t>86.749.900-8</t>
  </si>
  <si>
    <t>Arriendo de 2 micrófonos tipo cuello de cisne para testera.  Complementaria a la Orden de Servicio Nº 20140618 del 28 de agosto del 2014, por Jornada Unidad Anticorrupción que se realiza el día 12 de noviembre del 2014.</t>
  </si>
  <si>
    <t>Soc. Hotelera Hoteltours S.A.</t>
  </si>
  <si>
    <t>96.701.100-2</t>
  </si>
  <si>
    <t>Pasaje aéreo nacional para Claudia Milla Venegas, Santiago/Arica/Santiago, 11 al 12 de enero de 2015.</t>
  </si>
  <si>
    <t>Pasaje aéreo nacional para Claudia Milla Venegas, Santiago/Punta Arenas-Puerto Montt/Santiago, 18 al 21 de enero de 2015.</t>
  </si>
  <si>
    <t>Pasaje aéreo nacional para Carla Gallegos Moraga, Santiago/Iquique-Antofagasta/Santiago, 12 al 14 de enero de 2015.</t>
  </si>
  <si>
    <t>Pasaje aéreo nacional para Carla Gallegos Moraga, Santiago/Concepción/Santiago, 26 al 27 de enero de 2015.</t>
  </si>
  <si>
    <t>Pasaje aéreo nacional para Leslie Trollund Arellano, Santiago/Copiapó/Santiago, 15 al 16 de enero de 2015.</t>
  </si>
  <si>
    <t>Pasaje aéreo nacional para Leslie Trollund Arellano, Santiago/Balmaceda/Santiago, 22 al 24 de enero de 2015.</t>
  </si>
  <si>
    <t>Pasaje aéreo nacional para Leslie Trollund Arellano, Santiago/Temuco/Santiago, 29 al 30 de enero de 2015.</t>
  </si>
  <si>
    <t>FN/MP Nº 1.686</t>
  </si>
  <si>
    <t>Consultoría para elaborar bases técnicas para el diseño e implementación de una arquitectura orientada a servicios en el Ministerio Público.</t>
  </si>
  <si>
    <t>IN Motion Support S.A.</t>
  </si>
  <si>
    <t>76.014.621-8</t>
  </si>
  <si>
    <t>Compra de 01 cintillo telefónico Plantronics. modelo Blackwire C310M monoaural.</t>
  </si>
  <si>
    <t>Comercialización de Equipos Telefónicos</t>
  </si>
  <si>
    <t>Arriendo de 1 micrófono inalámbrico volante. Complementaria a la Orden de Servicio Nº 20140618 del 28 de agosto del 2014, por Jornada Unidad Anticorrupción que se realiza el día 11 y 12 de noviembre del 2014.</t>
  </si>
  <si>
    <t>Compra de 2 neumáticos marca PIRELLI modelo 245/40 R18, incluye montaje y balanceo, para vehículo institucional asignado al uso del FN.</t>
  </si>
  <si>
    <t>Comercial Pio Nono Limitada</t>
  </si>
  <si>
    <t>84.265.600-1</t>
  </si>
  <si>
    <t>Pasaje aéreo nacional para Maruzzella Pavan Ávila, Santiago/Concepción/Santiago, 19 de noviembre de 2014.</t>
  </si>
  <si>
    <t>Contratación de 35 servicios de coffee break AM y 35 servicios de coffee break PM.  Segunda versión del curso "Investigación en causas complejas".  Actividad a realizarse el día 20 de noviembre del 2014.</t>
  </si>
  <si>
    <t>Andrés Bustos Díaz</t>
  </si>
  <si>
    <t>7.982.659-6</t>
  </si>
  <si>
    <t>Taller para padres "Estilos de apego en la relaciones".  Actividad a realizarse el día 25 de noviembre del 2014.  Política de Drogas.</t>
  </si>
  <si>
    <t>Pamela Verdugo Reyes</t>
  </si>
  <si>
    <t>8.633.950-1</t>
  </si>
  <si>
    <t>Taller para padres "Prevención de Bullyng en los hijos".  Actividad a realizarse el día 27 de noviembre del 2014.  Política de Drogas.</t>
  </si>
  <si>
    <t>Claudio Boza Vásquez</t>
  </si>
  <si>
    <t>13.191.821-6</t>
  </si>
  <si>
    <t>Contratación arriendo de 20 micrófonos cuello de ganso con parlantes para Delegado más 01 Presidente.  Para reunión Presentación Comisión de México.  Actividad a realizarse el día 13 de noviembre del 2014.</t>
  </si>
  <si>
    <t>Servicios Técnicos Audiovisuales Limitada (STA)</t>
  </si>
  <si>
    <t>78.190.300-0</t>
  </si>
  <si>
    <t>FN/MP Nº 410</t>
  </si>
  <si>
    <t>Adquisición de 15 teclados Microsoft curve 3000 Ergonométrico Kit con mouse, solicitados por el Comité Paritario de la Fiscalía Nacional.</t>
  </si>
  <si>
    <t>Info World S.A.</t>
  </si>
  <si>
    <t>96.532.020-2</t>
  </si>
  <si>
    <t>Adquisición de 10 soporte Kensington AC004KNS04, solicitados por el Comité Paritario de la Fiscalía Nacional.</t>
  </si>
  <si>
    <t>Cibergroup Comercial S.A.</t>
  </si>
  <si>
    <t>99.523.840-3</t>
  </si>
  <si>
    <t>Adquisición de 5 componentes externos computador Kensington, solicitados por el Comité Paritario de la Fiscalía Nacional.</t>
  </si>
  <si>
    <t>Chilena de Computación Ltda.</t>
  </si>
  <si>
    <t>78.359.230-4</t>
  </si>
  <si>
    <t>Adquisición de 15 conectores Genius Stand 300 y 15 apoya muñecas 3M WR310, solicitados por el Comité Paritario de la Fiscalía Nacional.</t>
  </si>
  <si>
    <t>Roland Vorwerk y Cía. Ltda.</t>
  </si>
  <si>
    <t>Compra de 20 snack saludable (1 compota de frutas, 1 yogurt, 1 sándwich, 1 jugo individual, 1 barra de cereal y 1 quequito) para taller estilos de apego que se realizara el día 25 de noviembre del 2014. Actividad de política de drogas 2014 Bienestar.</t>
  </si>
  <si>
    <t>Compra de 20 snack saludable (1 compota de frutas, 1 yogurt, 1 sándwich, 1 jugo individual, 1 barra de cereal y 1 quequito) para taller de bullying que se realizara el día 27 de noviembre del 2014. Actividad de política de drogas 2014 Bienestar.</t>
  </si>
  <si>
    <t xml:space="preserve">Adquisición de 240 rollos de Toalla de papel Elite Jumbo 300 metros </t>
  </si>
  <si>
    <t>Adquisición de insumos para atención de reuniones.</t>
  </si>
  <si>
    <t>Surti Ventas Ltda.</t>
  </si>
  <si>
    <t>Adquisición de 4 talonarios de ingreso por multas institucionales, impresas a 1/0 color, tamaño carta, en papel autocopiativo, cuadruplicado, talonarios de 50/4.  Desde la numeración 000001.</t>
  </si>
  <si>
    <t>Pasaje aéreo nacional para Pablo Rodríguez Ormazabal, Santiago/Temuco/Santiago, 20 al 21 de noviembre de 2014.</t>
  </si>
  <si>
    <t>Pasaje aéreo nacional para Jorge Salomón Reyes, Santiago/Temuco/Santiago, 20 al 21 de noviembre de 2014.</t>
  </si>
  <si>
    <t>Pasaje aéreo nacional para Juan Olivares Pérez, Santiago/Copiapó/Santiago.</t>
  </si>
  <si>
    <t>Arriendo de salón para 50 personas con capacidad de 33 PC los cuales cuentan con Adobe flash player versión 12; conexión internet explorer y office; arriendo de datashow y 150 servicios de coffee break.  Capacitación integración Call Center-SIAU.  Actividad a realizarse los días 18 (jornada tarde) y 19 (jornada completa) de noviembre del 2014.</t>
  </si>
  <si>
    <t>Neuralis S.A.</t>
  </si>
  <si>
    <t>96.915.350-5</t>
  </si>
  <si>
    <t>Pasaje aéreo nacional para el Fiscal Nacional Sr. Sabas Chahuán Sarrás, Santiago/Copiapó/Santiago.</t>
  </si>
  <si>
    <t>Servicios de coffee break ceremonia de suscripción convenio de colaboración, operación y procedimiento, entre la Fiscalía Nacional de Chile y el Ministerio del Interior y Seguridad Pública, denominado Proyecto "Denuncia Seguro".  Miércoles 19 de noviembre del 2014.  Sala de Consejo 11:00 hrs.</t>
  </si>
  <si>
    <t>María del Carmen País Aravena</t>
  </si>
  <si>
    <t>Adquisición de 29 linternas Energizer manos libres industrial 6 Led, solicitados por el Comité Paritario de la Fiscalía Nacional.</t>
  </si>
  <si>
    <t>Publicación aviso llamado a Concurso Público para cargo de Técnico Estadístico G. XI de la Fiscalía Nacional; Cargo de Auxiliar Suplente, G. XIX Fiscalía Regional Metropolitana Occidente;  Cargo de Auxiliar Suplente, G. XIX, Fiscalía regional VI. El domingo 16 de noviembre del 2014. en el Diario El Mercurio. cuerpo E página par. MOD 2x2.</t>
  </si>
  <si>
    <t>Empresa El Mercurio S.A.P.</t>
  </si>
  <si>
    <t>FN/MP Nº 930</t>
  </si>
  <si>
    <t>Servicios por traducción de Requermiento Internacional RUC Nº 1301111533-5 por delito de difusión material pornográfico infantil, fiscal Ximena Chong, Fiscalía Regional Centro Norte.</t>
  </si>
  <si>
    <t>Irene de Marchi Zaharija</t>
  </si>
  <si>
    <t>7.190.721-K</t>
  </si>
  <si>
    <t>Pasaje aéreo internacional para Mauricio Fernández Montalbán, Santiago/Antigua Guatemala-Guatemala/Santiago, 08 al 12 de diciembre de 2014.</t>
  </si>
  <si>
    <t>Adquisición de 15 Mouse Pad MW309LE 3M Negro-Gris, solicitado por Comité Paritario de la Fiscalía Nacional.</t>
  </si>
  <si>
    <t>Conferencia sobre evaluación de riesgo de reincidencia en adolescentes.  Unidad especializada en responsabilidad penal adolescente.  Actividad a realizarse el día 20 de noviembre del 2014.</t>
  </si>
  <si>
    <t>Ricardo Pérez-Luco Arenas</t>
  </si>
  <si>
    <t>9.702.658-0</t>
  </si>
  <si>
    <t>Mantención de 100.000 kilómetros para vehículo institucional asignado al uso del DEN.</t>
  </si>
  <si>
    <t>Auto Summit Chile S.A.</t>
  </si>
  <si>
    <t>96.924.460-8</t>
  </si>
  <si>
    <t>Adquisición de 4000 sobres Schaub americano blanco 10x23 cms., 80 grs.</t>
  </si>
  <si>
    <t>Soc. Comercial Dicer Ltda.</t>
  </si>
  <si>
    <t>78.715.730-0</t>
  </si>
  <si>
    <t>Arriendo de 1 micrófono inalámbrico de mano, adicional a lo contratado para la Jornada de RPA y Delitos Violentos a realizarse el 20 de noviembre de 2014 en Hotel Regal Pacific.</t>
  </si>
  <si>
    <t xml:space="preserve">Pasaje aéreo internacional para Sr. Sabas Chahuán Sarrás, 21 de noviembre de 2014. </t>
  </si>
  <si>
    <t>FN/MP Nº 446</t>
  </si>
  <si>
    <t>Diseño y ejecución de taller de 13 horas para 33 relatores internos de la Fiscalía de Chile</t>
  </si>
  <si>
    <t>Rodrigo Valenzuela Cori</t>
  </si>
  <si>
    <t>6.068.921-0</t>
  </si>
  <si>
    <t>Pasaje aéreo nacional para Sr. Marco Pacheco Verón, Santiago/Temuco/Santiago, 25 al 27 de noviembre de 2014. Apoyo en materia de análisis de alta complejidad.</t>
  </si>
  <si>
    <t>FN/MP Nº 1.835</t>
  </si>
  <si>
    <t>Contratación de curso "MS-50322 Configuración y Administración de Windows 7" para 5 funcionarios de la Fiscalía Nacional. (UF 180 exentos de IVA)</t>
  </si>
  <si>
    <t>Hidalgo y Del Moral Limitada</t>
  </si>
  <si>
    <t>84.409.100-1</t>
  </si>
  <si>
    <t>Compra de 1 licencia para software NVIVO 10 perpetua.</t>
  </si>
  <si>
    <t>Aminorte S.A.</t>
  </si>
  <si>
    <t>99.533.780-0</t>
  </si>
  <si>
    <t>Compra de 200 cucharas para té + 200 cucharas para café, para stock.</t>
  </si>
  <si>
    <t>Rodrigo Alday Rodríguez (Socoex Chile)</t>
  </si>
  <si>
    <t>16.558.483-K</t>
  </si>
  <si>
    <t xml:space="preserve">Pasaje aéreo nacional para Yélica Lusic Nadal, Santiago/Arica/Santiago, 01 al 05 de diciembre de 2014. </t>
  </si>
  <si>
    <t>Servicios de coffee break ceremonia de suscripción Convenio de colaboración, operación y procedimiento, entre la Fiscalía Nacional de Chile y la Policía de Investigaciones, denominado Proyecto "Denuncia de Georreferenciación".  Lunes 01 de diciembre del 2014.  Sala de Consejo 11:00 hrs.</t>
  </si>
  <si>
    <t>Compra de 02 pares de zapatos de vestir para varón modelo Financial 0-51. marca Cardinale. color negro tallas 40 y 42.</t>
  </si>
  <si>
    <t>Comercial Milan Ltda.  (Cardinale)</t>
  </si>
  <si>
    <t>Adquisición de 15 pares de zapato de vestir para varón. modelo Nº 30714. color negro. tallas desde 38 a 43.  Marca Guante.</t>
  </si>
  <si>
    <t>Distribuidora G&amp;G Ltda.</t>
  </si>
  <si>
    <t>77.565.000-1</t>
  </si>
  <si>
    <t>Publicación aviso llamado al 5º Concurso Público 2014 para Fiscales Adjuntos de las Fiscalías Regionales de la IV. V y IX Regiones y Zona Centro Norte de la Región Metropolitana. En Diario Oficial.</t>
  </si>
  <si>
    <t>Subsecretaria del Interior</t>
  </si>
  <si>
    <t>60.501.000-8</t>
  </si>
  <si>
    <t>Impresión de 2.500 tarjetas de Navidad Institucionales.</t>
  </si>
  <si>
    <t>Contratación de 30 servicio de coffe break para capacitación a encargados de gestión en la Ley de Lobby.  Miércoles 03 de diciembre del 2014 en el Auditorium de la Fiscalía Nacional.</t>
  </si>
  <si>
    <t>Contratación de 30 servicio de coffe break para reunión del Fiscal Nacional con funcionarias y funcionarios de la Fiscalía Nacional, en el marco de la difusión de materias relacionadas con cambios reglamentarios y metas 2015.  Miércoles 03 de diciembre del 2014 en la Sala de Consejo de la Fiscalía Nacional a las 08:30 hrs..</t>
  </si>
  <si>
    <t xml:space="preserve">Pasaje aéreo nacional para Cristian Farfan Menares, Santiago/Puerto Montt/Santiago, 15 al 18 de diciembre de 2014. </t>
  </si>
  <si>
    <t xml:space="preserve">Pasaje aéreo nacional para Marcelo Tapia Contreras, Santiago/Puerto Montt/Santiago, 15 al 18 de diciembre de 2014. </t>
  </si>
  <si>
    <t>Herramienta para gestionar Clima Laboral.  Actividad a realizada con fecha 02 y 24 de octubre del 2014.  Para la División de Recursos Humanos.</t>
  </si>
  <si>
    <t xml:space="preserve">Guillermo Abalos Barros </t>
  </si>
  <si>
    <t>Problemas de la codelincuencia en los delitos especiales propios e impropios de funcionarios públicos.  Actividad realizada el 11 de noviembre del 2014.  Charla para la Jornada Especializada de Anticorrupción.</t>
  </si>
  <si>
    <t>José Luis Guzmán Dálbora</t>
  </si>
  <si>
    <t>8.999.220-6</t>
  </si>
  <si>
    <t xml:space="preserve">Pasaje aéreo nacional para Alejandro Ivelic Mancilla, Santiago/Arica/Santiago, 04 al 05 de diciembre de 2014. </t>
  </si>
  <si>
    <t>Compra de 50 chaquetas institucionales softshell mujer + 50 hombre.</t>
  </si>
  <si>
    <t>Comercial Sunrise Limitada</t>
  </si>
  <si>
    <t>73.139.378-2</t>
  </si>
  <si>
    <t>Charla derecho a un juzgamiento especializado de los jóvenes infractores en el derecho comparado del inciso primero del articulo 31 de la LRPA.  Unidad Especializada en Responsabilidad Penal Adolescente y Delitos violentos.  Actividad realizada el día 20 de noviembre del 2014.</t>
  </si>
  <si>
    <t>Mauricio Duce Julio</t>
  </si>
  <si>
    <t>10.741.151-8</t>
  </si>
  <si>
    <t>Servicio de Mantención anual preventiva de: 35 extintores PQS 4 kilos; 12 extintores PQS 6 kilos; 14 extintores CQ2 5 kilos y 6 extintores CO 2 kilos</t>
  </si>
  <si>
    <t>Isabel Margarita Sanhueza</t>
  </si>
  <si>
    <t>10.719.025-2</t>
  </si>
  <si>
    <t>FN/MP Nº 1.870</t>
  </si>
  <si>
    <r>
      <t xml:space="preserve">Prórroga por 15 días de pólizas de </t>
    </r>
    <r>
      <rPr>
        <b/>
        <u/>
        <sz val="9"/>
        <rFont val="Trebuchet MS"/>
        <family val="2"/>
      </rPr>
      <t>seguros generales para 23 vehículos</t>
    </r>
    <r>
      <rPr>
        <b/>
        <sz val="9"/>
        <rFont val="Trebuchet MS"/>
        <family val="2"/>
      </rPr>
      <t xml:space="preserve"> de la Fiscalía de Chile</t>
    </r>
    <r>
      <rPr>
        <sz val="9"/>
        <rFont val="Trebuchet MS"/>
        <family val="2"/>
      </rPr>
      <t>, con impuestos y comisiones incluidos, con vigencia desde las 12:00 horas del dia 30 de noviembre de 2014 hasta las 12:00 horas del dia 15 de diciembre de 2014. (U.F. 35,18 x $24.600.-)</t>
    </r>
  </si>
  <si>
    <t>Compañía de Seguros Generales Consorcio Nacional de Seguros S.A.</t>
  </si>
  <si>
    <t>96.654.180-6</t>
  </si>
  <si>
    <t>FN/MP Nº 1.864</t>
  </si>
  <si>
    <r>
      <t xml:space="preserve">Prima total anual, con impuestos y comisiones incluidos para </t>
    </r>
    <r>
      <rPr>
        <b/>
        <sz val="9"/>
        <rFont val="Trebuchet MS"/>
        <family val="2"/>
      </rPr>
      <t>Seguro de Contenido</t>
    </r>
    <r>
      <rPr>
        <sz val="9"/>
        <rFont val="Trebuchet MS"/>
        <family val="2"/>
      </rPr>
      <t xml:space="preserve"> de la Fiscalía de Chile, en lo específico para </t>
    </r>
    <r>
      <rPr>
        <b/>
        <u/>
        <sz val="9"/>
        <rFont val="Trebuchet MS"/>
        <family val="2"/>
      </rPr>
      <t>Equipamiento Electrónico</t>
    </r>
    <r>
      <rPr>
        <sz val="9"/>
        <rFont val="Trebuchet MS"/>
        <family val="2"/>
      </rPr>
      <t>. Cobertura hasta el 30 de noviembre de 2015.</t>
    </r>
  </si>
  <si>
    <r>
      <t xml:space="preserve">Prima total anual, con impuestos y comisiones incluidos para </t>
    </r>
    <r>
      <rPr>
        <b/>
        <u/>
        <sz val="9"/>
        <rFont val="Trebuchet MS"/>
        <family val="2"/>
      </rPr>
      <t>Seguro de Inmuebles y Contenido</t>
    </r>
    <r>
      <rPr>
        <sz val="9"/>
        <rFont val="Trebuchet MS"/>
        <family val="2"/>
      </rPr>
      <t xml:space="preserve"> de la Fiscalía de Chile, en lo específico para </t>
    </r>
    <r>
      <rPr>
        <b/>
        <u/>
        <sz val="9"/>
        <rFont val="Trebuchet MS"/>
        <family val="2"/>
      </rPr>
      <t>Mobiliario y Cableado</t>
    </r>
    <r>
      <rPr>
        <sz val="9"/>
        <rFont val="Trebuchet MS"/>
        <family val="2"/>
      </rPr>
      <t>. Cobertura hasta el 30 de noviembre de 2015.</t>
    </r>
  </si>
  <si>
    <t>Ace Seguros S.A.</t>
  </si>
  <si>
    <t>99.225.000-3</t>
  </si>
  <si>
    <t>FN/MP Nº 1.715</t>
  </si>
  <si>
    <t>Servicio de soporte y mantención del aplicativo de gestión del desempeño para el proceso de evaluación de desempeño de funcionarios y fiscales, entre los meses de noviembre de 2014 y abril de 2015.</t>
  </si>
  <si>
    <t>EWARE Soluciones Tecnológicas Limitada</t>
  </si>
  <si>
    <t>77.989.520-3</t>
  </si>
  <si>
    <t>FN/MP Nº 1.742</t>
  </si>
  <si>
    <t>Adquisición centralizada de 13 sistemas de videoconferencia para Unidades Regionales de Atención a las Víctimas y Testigos del Ministerio Público.</t>
  </si>
  <si>
    <t>Telefónica Empresas Chile S.A.</t>
  </si>
  <si>
    <t>78.703.410-1</t>
  </si>
  <si>
    <t>FN/MP Nº 1.818</t>
  </si>
  <si>
    <t>Servicios de arriendo de 5 computadores personales y servicios asociados, adicionales a los ya considerados en el contrato de provisión de Servicios Plataforma Tecnológica Usuaria del MP. (Costo mensual)</t>
  </si>
  <si>
    <t>ESPEX Ingeniería Limitada</t>
  </si>
  <si>
    <t>77.683.370-3</t>
  </si>
  <si>
    <t>FN/MP Nº 1.858</t>
  </si>
  <si>
    <t>Servicios de housing y administración de la plataforma de servidores asociados al proyecto del Banco Unificado de Datos (BUD), por un periodo de 9 meses, a partir del 26/11/2015. (costo mensual)</t>
  </si>
  <si>
    <t>Quintec Chile S.A.</t>
  </si>
  <si>
    <t>86.731.200-5</t>
  </si>
  <si>
    <t>UF 498,8 mensuales</t>
  </si>
  <si>
    <t xml:space="preserve">Varias facturas </t>
  </si>
  <si>
    <t>13045597-5598-5599-5600-5601-5602-5603-5604-5605-5606-5607-5608 y 5614.</t>
  </si>
  <si>
    <t>Gasto en electricidad para la Fiscalía Nacional, correspondiente a las dependencias de General Mackenna 1369, Pisos 2, 3 y 4, Santiago, para el período comprendido entre el 12 de Noviembre  y 11 de Diciembre de 2014.</t>
  </si>
  <si>
    <t>Chilectra S.A.</t>
  </si>
  <si>
    <t>12984677-4712-4713-4714-4715-4716-4717-4718-4719-4720-4728 y 4729.</t>
  </si>
  <si>
    <t>Gasto en electricidad para la Fiscalía Nacional, correspondiente a las dependencias Agustinas 1.070, Piso 5, Santiago, para el período comprendido entre el 28 de Octubre y 27 de Noviembre de 2014.</t>
  </si>
  <si>
    <t>1362030-2028-2027-2026-2024-2021-2019-2017-2016-2015-2012-2009 y 2670.</t>
  </si>
  <si>
    <t>Gasto en agua potable y alcantarillado para la Fiscalía Nacional, correspondiente a las dependencias de General Mackenna 1369, Pisos 2, 3 y 4, Santiago, para el período comprendido entre el 24 de Octubre y 24 de Noviembre de 2014.</t>
  </si>
  <si>
    <t>Aguas Andinas S.A.</t>
  </si>
  <si>
    <t xml:space="preserve">Facturas </t>
  </si>
  <si>
    <t>34524369-34524388</t>
  </si>
  <si>
    <t>Servicio telefónico correspondiente a tráfico de larga distancia nacional, internacional, líneas de respaldo y líneas RDSI para la Fiscalía Nacional, instaladas en General Mackenna 1369, para el período de Noviembre de 2014.</t>
  </si>
  <si>
    <t>18 Arica y Parinacota</t>
  </si>
  <si>
    <t>18-DER XV Nº38</t>
  </si>
  <si>
    <t>Confección de carpetas colgantes con logo institucional</t>
  </si>
  <si>
    <t xml:space="preserve">Talleres Gráficos Smirnow </t>
  </si>
  <si>
    <t>93002000-1</t>
  </si>
  <si>
    <t>Adq. Pasaje aereo a STGO- PM Jornada de Modelamiemto de Procesos</t>
  </si>
  <si>
    <t>Latam Airlines Group</t>
  </si>
  <si>
    <t>89862200-2</t>
  </si>
  <si>
    <t>Adq. Pasaje aereo a STGO- ATC y JMM Capacitación Integración SIAU</t>
  </si>
  <si>
    <t>Adq. Pasaje aereo a STGO- CNS Jornada DER-Infraestructura</t>
  </si>
  <si>
    <t>Adq. Pasaje aereo a STGO- Cambio de vuelo URAVIT</t>
  </si>
  <si>
    <t>Remodelación mueble atención Recepción FL Arica</t>
  </si>
  <si>
    <t>Ana Celia Novero</t>
  </si>
  <si>
    <t>3294724-7</t>
  </si>
  <si>
    <t>Mantención porton electrico FL Arica</t>
  </si>
  <si>
    <t>Hector Cea Fonseca</t>
  </si>
  <si>
    <t>6567485-8</t>
  </si>
  <si>
    <t>Cambio de pasaje CNS</t>
  </si>
  <si>
    <t>89862200-1</t>
  </si>
  <si>
    <t>Adquisisción de 4 muebles estantes</t>
  </si>
  <si>
    <t>SODIMAC S.A</t>
  </si>
  <si>
    <t>96792430-K</t>
  </si>
  <si>
    <t>Servicio de Coctel para atención de autoridades</t>
  </si>
  <si>
    <t>Soc. Chavez Ltda</t>
  </si>
  <si>
    <t>78804230-2</t>
  </si>
  <si>
    <t>Adquisición de sillas para recepcion FL Arica</t>
  </si>
  <si>
    <t>Jesus Gracia y Cia</t>
  </si>
  <si>
    <t>76270519-2</t>
  </si>
  <si>
    <t>Adq. Pasaje aereo a STGO- CNS Jornada DER</t>
  </si>
  <si>
    <t>Adq. Pasaje aereo a STGO- JLO Consejo Fiscales</t>
  </si>
  <si>
    <t>Servicio de peritaje psicologico RUC 1400799821-0</t>
  </si>
  <si>
    <t>Ximena Salazar Alavez</t>
  </si>
  <si>
    <t>13210822-6</t>
  </si>
  <si>
    <t>Adquisición de resmas papel multiproposito tamaño oficio</t>
  </si>
  <si>
    <t>Distribuidora Nene Ltda</t>
  </si>
  <si>
    <t>76067436-2</t>
  </si>
  <si>
    <t>Adq. De botiquines de emergencia para FL Arica</t>
  </si>
  <si>
    <t>Comercializadora Ronald Castillo Silva</t>
  </si>
  <si>
    <t>76140363-K</t>
  </si>
  <si>
    <t>Adquisición de soporte para LCD 42" URAVIT</t>
  </si>
  <si>
    <t>Importadora y Comercializadora MKP Ltda</t>
  </si>
  <si>
    <t>77685240-6</t>
  </si>
  <si>
    <t>Adquisición de control remoto porton FL Arica</t>
  </si>
  <si>
    <t>Adq. Pasaje aereo victima RUC 1301055915-9</t>
  </si>
  <si>
    <t>Cambio fecha pasaje CNS Jornada DER</t>
  </si>
  <si>
    <t>Regularización instalación electrica recepción FL Arica</t>
  </si>
  <si>
    <t>Juan Morales Bugueño</t>
  </si>
  <si>
    <t>5643590-5</t>
  </si>
  <si>
    <t>no Aplica</t>
  </si>
  <si>
    <t xml:space="preserve">Adq. Pasaje aereo a STGO- LGN Jornada de Especialización de delitos sexuales </t>
  </si>
  <si>
    <t>Sky Airlines S.A</t>
  </si>
  <si>
    <t>88417000-1</t>
  </si>
  <si>
    <t>Adq. Tarjetas de Navidad</t>
  </si>
  <si>
    <t>Providencia S.A</t>
  </si>
  <si>
    <t>96665690-5</t>
  </si>
  <si>
    <t xml:space="preserve">Adq. Pasaje aereo a STGO- LSC Jornada de Especialización de delitos sexuales </t>
  </si>
  <si>
    <t xml:space="preserve">Adq. Pasaje aereo a STGO- RDRL Capacitación Ley Lobby </t>
  </si>
  <si>
    <t xml:space="preserve">Adquisición fotomural infatil area niños URAVIT </t>
  </si>
  <si>
    <t>Yanira Gardilcic Boe</t>
  </si>
  <si>
    <t>7669194-0</t>
  </si>
  <si>
    <t>Confección e instalación de mueble estante URAVIT</t>
  </si>
  <si>
    <t>Adq. De 50 equipos celular URAVIT</t>
  </si>
  <si>
    <t>Maria Elena Astorga Aliaga</t>
  </si>
  <si>
    <t>7028052-3</t>
  </si>
  <si>
    <t>Cambio de pasajes JLO Consejo Fiscales</t>
  </si>
  <si>
    <t>Adquisición de Toner para FAJ FLA</t>
  </si>
  <si>
    <t>Carlos Palma y otros Ltda</t>
  </si>
  <si>
    <t>76596570-5</t>
  </si>
  <si>
    <t>Adquisición de jabon liquido para baños</t>
  </si>
  <si>
    <t>Comercial Red Office Norte Ltda</t>
  </si>
  <si>
    <t>77630820-K</t>
  </si>
  <si>
    <t>Adquisición de equipo DVD para recepción FLA</t>
  </si>
  <si>
    <t>Lidia Sinticala Poma</t>
  </si>
  <si>
    <t>14661419-1</t>
  </si>
  <si>
    <t>Consumo Agua Potable</t>
  </si>
  <si>
    <t>Aguas del Altiplano S.A</t>
  </si>
  <si>
    <t>76215634-2</t>
  </si>
  <si>
    <t>Consumo Energía Electrica</t>
  </si>
  <si>
    <t>EMELARI S.A/ Coopersol Ltda.</t>
  </si>
  <si>
    <t>96542120-3</t>
  </si>
  <si>
    <t>Correspondencia</t>
  </si>
  <si>
    <t>Esa de Correos de Chile</t>
  </si>
  <si>
    <t>60503000-9</t>
  </si>
  <si>
    <t>19 Los Ríos</t>
  </si>
  <si>
    <t>Consumo de electricidad de la Fiscalia Local de Río Bueno</t>
  </si>
  <si>
    <t>SOCIEDAD AUSTRAL DE ELECTRICIDAD</t>
  </si>
  <si>
    <t>76.076.162-5</t>
  </si>
  <si>
    <t>Consumo de electricidad de la Fiscalia Local de Paillaco y Regional</t>
  </si>
  <si>
    <t>Franqueo convenido mes de Octubre  2014 Fiscalía Regional</t>
  </si>
  <si>
    <t>Consumo telefónico de banda ancha y telefonia fija del mes de Octubre  de la Fiscalía Regional</t>
  </si>
  <si>
    <t>TELEFONICA DEL SUR S.A.</t>
  </si>
  <si>
    <t>90.299.000-3</t>
  </si>
  <si>
    <t>Servicio de peritaje social para victima de la Fiscalia Local de Los Lagos</t>
  </si>
  <si>
    <t>ANA MARIA VERA BENITES</t>
  </si>
  <si>
    <t>15.655.672-6</t>
  </si>
  <si>
    <t>Servicio de mantención de equipos de aire acondicionado en las Fiscalias de la XIV Región</t>
  </si>
  <si>
    <t xml:space="preserve">OSCAR IBAR QUEZADA </t>
  </si>
  <si>
    <t>11.703.138-1</t>
  </si>
  <si>
    <t>Consumo de Agua Potable de la Fiscalía Regional de los Ríos</t>
  </si>
  <si>
    <t>AGUAS DECIMAS</t>
  </si>
  <si>
    <t>96.703.230-1</t>
  </si>
  <si>
    <t>Adquisición de pasaje aéreo para funcionario(a) del MP XIV Región.</t>
  </si>
  <si>
    <t>Servicio de arriendo para traslado de funcionario del Ministerio Publico el 06 de Noviembre de 2014</t>
  </si>
  <si>
    <t>CIA. DE LEASING TATTERSALL S.A.</t>
  </si>
  <si>
    <t>Orden de  Compra</t>
  </si>
  <si>
    <t>Adquisición de guillotina para papeles y cartones.</t>
  </si>
  <si>
    <t>JAIME VILLARROEL BELTRAN</t>
  </si>
  <si>
    <t>9.015.462-1</t>
  </si>
  <si>
    <t>Cambio de pasajes para funcionario del MP XIV Región</t>
  </si>
  <si>
    <t>Adquisición de 1.500 lts., de disesl para caldera de la Fiscalia Local de Valdivia</t>
  </si>
  <si>
    <t>JUSTO SHULER Y CIA LTDA.</t>
  </si>
  <si>
    <t>88.218.100-6</t>
  </si>
  <si>
    <t>Adquisición de hervidor eléctrico para la Fiscalia Local de San José de la Mariquina</t>
  </si>
  <si>
    <t xml:space="preserve">Consumo de Agua Potable de la Fiscalía Local de Valdivia </t>
  </si>
  <si>
    <t>Servicio de arriendo para capacitación juridica de la Fiscalia XIV Región</t>
  </si>
  <si>
    <t>EVENTOS Y CONVENCIONES TURISTICAS  S.A.</t>
  </si>
  <si>
    <t>76.008.643-6</t>
  </si>
  <si>
    <t>Servicio de peritaje de ADN animal en muestras para la Fiscalia Local de Paillaco</t>
  </si>
  <si>
    <t>UNIVERSIDAD AUSTRAL DE CHILE</t>
  </si>
  <si>
    <t>81.380.500-6</t>
  </si>
  <si>
    <t>3476551,3476552,3476553</t>
  </si>
  <si>
    <t>Consumo de electricidad de la Fiscalía Local de Panguipulli</t>
  </si>
  <si>
    <t>Taller de cocina saludable para programa de drogas de la Fiscalia Regional de los Ríos</t>
  </si>
  <si>
    <t>ESPACIO DE COCINA LTDA.</t>
  </si>
  <si>
    <t>76.201.481-5</t>
  </si>
  <si>
    <t>Servicio de arriendo de salón y coffe break para capacitación juridica de la Fiscalia Regional de los Ríos</t>
  </si>
  <si>
    <t>TURISMO VILLA DEL RIO S.A.</t>
  </si>
  <si>
    <t>Adquisición de sillon de respaldo para oficina de la Fiscalia XIV Región</t>
  </si>
  <si>
    <t>Adquisición de bolsa ziploc para evidencias  de la Fiscalia Local de Panguipulli</t>
  </si>
  <si>
    <t>PATRICIO RUBEN ORTIZ GUTIERREZ</t>
  </si>
  <si>
    <t>9.727.016-3</t>
  </si>
  <si>
    <t>Consumo de gas de la Fiscalia Local de San José</t>
  </si>
  <si>
    <t>ABASTECEDORA DE COMBUSTIBLES S.A.</t>
  </si>
  <si>
    <t>22909169,3479193,3481869</t>
  </si>
  <si>
    <t>Consumo de electricidad de la Fiscalía Local de Paillaco, San José y Valdivia</t>
  </si>
  <si>
    <t>Coffe break para capacitacion autonoma  taller de outlook para funcionarios Fiscalia XIV Región</t>
  </si>
  <si>
    <t>MARIA MARCELA ROLDAN  ESSMANN</t>
  </si>
  <si>
    <t>5.607.744-8</t>
  </si>
  <si>
    <t>DER Nº08</t>
  </si>
  <si>
    <t>15.000 carpertas institucionales para la Fiscalia Regional de los Ríos</t>
  </si>
  <si>
    <t>TALLERES DE GRAFICOS SMIRNOW S.A.</t>
  </si>
  <si>
    <t>3484947, 3450074</t>
  </si>
  <si>
    <t>Consumo de electricidad de la Fiscalía Local de Río Bueno</t>
  </si>
  <si>
    <t>Adquisición de pasaje aéreo para comisión de servicio de funcionario XIV Región</t>
  </si>
  <si>
    <t>Servicio de Reparación de persianas de la Fiscalia Local de San José</t>
  </si>
  <si>
    <t>LEONEL ALEJANDRO OLIVA MARTINEZ</t>
  </si>
  <si>
    <t>12.994.610-5</t>
  </si>
  <si>
    <t>3459768,3459769,3459770,3459771,3459772,3459773,3459774,3459775</t>
  </si>
  <si>
    <t>Consumo de electricidad de la Fiscalía Local de Los Lagos</t>
  </si>
  <si>
    <t>19-FR Nº 39</t>
  </si>
  <si>
    <t>Servicio de relator para taller sobre rol parental por programa de prevencion de drogas de la Fiscalia Regional de los Ríos</t>
  </si>
  <si>
    <t>RODRIGO HORACIO REYES PAYERA</t>
  </si>
  <si>
    <t>9.876.730-4</t>
  </si>
  <si>
    <t>Servicio de mantención y recarga de extintores  para la Fiscalia Local de Valdiiva</t>
  </si>
  <si>
    <t>EXTINTORES ALFA VALDIVIA SPA</t>
  </si>
  <si>
    <t>76.356.363-4</t>
  </si>
  <si>
    <t>Adquisición de Taco calendarios para la  Fiscalia XIV Región</t>
  </si>
  <si>
    <t>Adquisición de parlantes para la Fiscalia XIV Región</t>
  </si>
  <si>
    <t>INMOBILIARIA Y COM. ROSALES LOBOS LTDA.</t>
  </si>
  <si>
    <t>76.260.870-3</t>
  </si>
  <si>
    <t>Servicio de arriendo de pizarra con plumon para capacitación juridica de la Fiscalia XIV Región</t>
  </si>
  <si>
    <t>Adquisición de materiales de oficina para las Fiscalias de la XIV Región</t>
  </si>
</sst>
</file>

<file path=xl/styles.xml><?xml version="1.0" encoding="utf-8"?>
<styleSheet xmlns="http://schemas.openxmlformats.org/spreadsheetml/2006/main">
  <numFmts count="5">
    <numFmt numFmtId="164" formatCode="dd/mm/yy;@"/>
    <numFmt numFmtId="165" formatCode="&quot;$&quot;\ #,##0"/>
    <numFmt numFmtId="166" formatCode="dd/mm/yyyy;@"/>
    <numFmt numFmtId="167" formatCode="d/mm/yyyy;@"/>
    <numFmt numFmtId="168" formatCode="[$$-340A]\ #,##0"/>
  </numFmts>
  <fonts count="10">
    <font>
      <sz val="10"/>
      <name val="Arial"/>
    </font>
    <font>
      <b/>
      <sz val="8"/>
      <name val="Trebuchet MS"/>
      <family val="2"/>
    </font>
    <font>
      <sz val="8"/>
      <name val="Trebuchet MS"/>
      <family val="2"/>
    </font>
    <font>
      <sz val="8"/>
      <name val="Arial"/>
      <family val="2"/>
    </font>
    <font>
      <sz val="10"/>
      <name val="Trebuchet MS"/>
      <family val="2"/>
    </font>
    <font>
      <b/>
      <sz val="12"/>
      <name val="Trebuchet MS"/>
      <family val="2"/>
    </font>
    <font>
      <sz val="8"/>
      <color indexed="30"/>
      <name val="Trebuchet MS"/>
      <family val="2"/>
    </font>
    <font>
      <sz val="9"/>
      <name val="Trebuchet MS"/>
      <family val="2"/>
    </font>
    <font>
      <b/>
      <u/>
      <sz val="9"/>
      <name val="Trebuchet MS"/>
      <family val="2"/>
    </font>
    <font>
      <b/>
      <sz val="9"/>
      <name val="Trebuchet MS"/>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s>
  <cellStyleXfs count="1">
    <xf numFmtId="0" fontId="0" fillId="0" borderId="0"/>
  </cellStyleXfs>
  <cellXfs count="40">
    <xf numFmtId="0" fontId="0" fillId="0" borderId="0" xfId="0"/>
    <xf numFmtId="0" fontId="1" fillId="2" borderId="1" xfId="0" applyFont="1" applyFill="1" applyBorder="1" applyAlignment="1">
      <alignment horizontal="center" vertical="top" wrapText="1"/>
    </xf>
    <xf numFmtId="0" fontId="2" fillId="0" borderId="0" xfId="0" applyFont="1" applyBorder="1" applyAlignment="1">
      <alignment horizontal="center" vertical="top" wrapText="1"/>
    </xf>
    <xf numFmtId="0" fontId="1" fillId="2" borderId="0" xfId="0" applyFont="1" applyFill="1" applyBorder="1" applyAlignment="1">
      <alignment horizontal="center" vertical="top" wrapText="1"/>
    </xf>
    <xf numFmtId="0" fontId="1" fillId="0" borderId="0" xfId="0" applyFont="1" applyBorder="1" applyAlignment="1">
      <alignment horizontal="center" vertical="top" wrapText="1"/>
    </xf>
    <xf numFmtId="0" fontId="2" fillId="2" borderId="0" xfId="0" applyFont="1" applyFill="1" applyBorder="1" applyAlignment="1">
      <alignment horizontal="center" vertical="top" wrapText="1"/>
    </xf>
    <xf numFmtId="0" fontId="4" fillId="0" borderId="0" xfId="0" applyFont="1"/>
    <xf numFmtId="0" fontId="4" fillId="0" borderId="0" xfId="0" applyFont="1" applyAlignment="1">
      <alignment horizontal="left"/>
    </xf>
    <xf numFmtId="165" fontId="4" fillId="0" borderId="0" xfId="0" applyNumberFormat="1" applyFont="1"/>
    <xf numFmtId="0" fontId="1" fillId="2" borderId="4" xfId="0" applyFont="1" applyFill="1" applyBorder="1" applyAlignment="1">
      <alignment horizontal="center" vertical="top" wrapText="1"/>
    </xf>
    <xf numFmtId="0" fontId="1" fillId="0" borderId="1" xfId="0" applyFont="1" applyBorder="1" applyAlignment="1">
      <alignment horizontal="center" vertical="top" wrapText="1"/>
    </xf>
    <xf numFmtId="164" fontId="1" fillId="0" borderId="1" xfId="0" applyNumberFormat="1" applyFont="1" applyBorder="1" applyAlignment="1">
      <alignment horizontal="center" vertical="top" wrapText="1"/>
    </xf>
    <xf numFmtId="0" fontId="1" fillId="0" borderId="6" xfId="0" applyFont="1" applyBorder="1" applyAlignment="1">
      <alignment horizontal="center" vertical="top" wrapText="1"/>
    </xf>
    <xf numFmtId="0" fontId="4" fillId="0" borderId="0" xfId="0" applyFont="1" applyAlignment="1">
      <alignment horizontal="center"/>
    </xf>
    <xf numFmtId="164" fontId="4" fillId="0" borderId="0" xfId="0" applyNumberFormat="1" applyFont="1" applyAlignment="1">
      <alignment horizontal="center"/>
    </xf>
    <xf numFmtId="0" fontId="6" fillId="0" borderId="0" xfId="0" applyFont="1" applyBorder="1" applyAlignment="1">
      <alignment horizontal="center" vertical="top" wrapText="1"/>
    </xf>
    <xf numFmtId="1" fontId="4" fillId="0" borderId="0" xfId="0" applyNumberFormat="1" applyFont="1" applyAlignment="1">
      <alignment horizontal="center"/>
    </xf>
    <xf numFmtId="1" fontId="1" fillId="2" borderId="6" xfId="0" applyNumberFormat="1" applyFont="1" applyFill="1" applyBorder="1" applyAlignment="1">
      <alignment horizontal="center" vertical="top" wrapText="1"/>
    </xf>
    <xf numFmtId="0" fontId="4" fillId="0" borderId="3" xfId="0" applyFont="1" applyFill="1" applyBorder="1" applyAlignment="1">
      <alignment horizontal="justify" vertical="top" wrapText="1"/>
    </xf>
    <xf numFmtId="0" fontId="4" fillId="0" borderId="3" xfId="0" applyFont="1" applyFill="1" applyBorder="1" applyAlignment="1">
      <alignment horizontal="left" vertical="top" wrapText="1"/>
    </xf>
    <xf numFmtId="0" fontId="4" fillId="0" borderId="2" xfId="0" applyFont="1" applyFill="1" applyBorder="1" applyAlignment="1">
      <alignment horizontal="center" vertical="top" wrapText="1"/>
    </xf>
    <xf numFmtId="0" fontId="4" fillId="0" borderId="2" xfId="0" applyFont="1" applyBorder="1" applyAlignment="1">
      <alignment horizontal="center" vertical="top" wrapText="1"/>
    </xf>
    <xf numFmtId="1" fontId="4" fillId="0" borderId="2" xfId="0" applyNumberFormat="1" applyFont="1" applyBorder="1" applyAlignment="1">
      <alignment horizontal="center" vertical="top"/>
    </xf>
    <xf numFmtId="14" fontId="4" fillId="0" borderId="2" xfId="0" applyNumberFormat="1" applyFont="1" applyBorder="1" applyAlignment="1">
      <alignment horizontal="center" vertical="top"/>
    </xf>
    <xf numFmtId="0" fontId="4" fillId="0" borderId="2" xfId="0" applyFont="1" applyBorder="1" applyAlignment="1">
      <alignment horizontal="center" vertical="top"/>
    </xf>
    <xf numFmtId="0" fontId="4" fillId="0" borderId="3" xfId="0" applyFont="1" applyBorder="1" applyAlignment="1">
      <alignment horizontal="center" vertical="top" wrapText="1"/>
    </xf>
    <xf numFmtId="3" fontId="4" fillId="0" borderId="2" xfId="0" applyNumberFormat="1" applyFont="1" applyBorder="1" applyAlignment="1">
      <alignment horizontal="center" vertical="top"/>
    </xf>
    <xf numFmtId="0" fontId="4" fillId="0" borderId="2" xfId="0" applyFont="1" applyBorder="1" applyAlignment="1">
      <alignment horizontal="justify" vertical="top" wrapText="1"/>
    </xf>
    <xf numFmtId="167" fontId="4" fillId="0" borderId="0" xfId="0" applyNumberFormat="1" applyFont="1"/>
    <xf numFmtId="167" fontId="1" fillId="0" borderId="5" xfId="0" applyNumberFormat="1" applyFont="1" applyBorder="1" applyAlignment="1">
      <alignment horizontal="center" vertical="top" wrapText="1"/>
    </xf>
    <xf numFmtId="167" fontId="4" fillId="0" borderId="2" xfId="0" applyNumberFormat="1" applyFont="1" applyFill="1" applyBorder="1" applyAlignment="1">
      <alignment horizontal="center" vertical="top" wrapText="1"/>
    </xf>
    <xf numFmtId="167" fontId="4" fillId="0" borderId="2" xfId="0" applyNumberFormat="1" applyFont="1" applyBorder="1" applyAlignment="1">
      <alignment horizontal="center" vertical="top"/>
    </xf>
    <xf numFmtId="2" fontId="4" fillId="0" borderId="2" xfId="0" applyNumberFormat="1" applyFont="1" applyBorder="1" applyAlignment="1">
      <alignment horizontal="justify" vertical="top" wrapText="1"/>
    </xf>
    <xf numFmtId="0" fontId="1" fillId="0" borderId="1" xfId="0" applyFont="1" applyBorder="1" applyAlignment="1">
      <alignment horizontal="justify" vertical="top" wrapText="1"/>
    </xf>
    <xf numFmtId="0" fontId="4" fillId="0" borderId="7" xfId="0" applyFont="1" applyBorder="1" applyAlignment="1">
      <alignment horizontal="justify" vertical="top" wrapText="1"/>
    </xf>
    <xf numFmtId="168" fontId="1" fillId="0" borderId="1" xfId="0" applyNumberFormat="1" applyFont="1" applyBorder="1" applyAlignment="1">
      <alignment horizontal="center" vertical="top" wrapText="1"/>
    </xf>
    <xf numFmtId="168" fontId="4" fillId="0" borderId="2" xfId="0" applyNumberFormat="1" applyFont="1" applyBorder="1" applyAlignment="1">
      <alignment vertical="top"/>
    </xf>
    <xf numFmtId="168" fontId="4" fillId="0" borderId="2" xfId="0" applyNumberFormat="1" applyFont="1" applyBorder="1" applyAlignment="1">
      <alignment horizontal="right" vertical="top"/>
    </xf>
    <xf numFmtId="0" fontId="5" fillId="0" borderId="0" xfId="0" applyFont="1" applyBorder="1" applyAlignment="1">
      <alignment horizontal="center"/>
    </xf>
    <xf numFmtId="166" fontId="5" fillId="0" borderId="0" xfId="0" applyNumberFormat="1" applyFont="1" applyBorder="1"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F1198"/>
  <sheetViews>
    <sheetView tabSelected="1" zoomScale="80" zoomScaleNormal="80" workbookViewId="0">
      <pane xSplit="2" ySplit="5" topLeftCell="C6" activePane="bottomRight" state="frozen"/>
      <selection pane="topRight" activeCell="C1" sqref="C1"/>
      <selection pane="bottomLeft" activeCell="A6" sqref="A6"/>
      <selection pane="bottomRight" activeCell="A6" sqref="A6"/>
    </sheetView>
  </sheetViews>
  <sheetFormatPr baseColWidth="10" defaultRowHeight="15"/>
  <cols>
    <col min="1" max="1" width="18.28515625" style="6" customWidth="1"/>
    <col min="2" max="2" width="32.85546875" style="6" bestFit="1" customWidth="1"/>
    <col min="3" max="3" width="12.7109375" style="6" customWidth="1"/>
    <col min="4" max="4" width="15.28515625" style="28" customWidth="1"/>
    <col min="5" max="5" width="14" style="6" customWidth="1"/>
    <col min="6" max="6" width="11" style="16" bestFit="1" customWidth="1"/>
    <col min="7" max="7" width="11.5703125" style="14" customWidth="1"/>
    <col min="8" max="8" width="53.85546875" style="6" customWidth="1"/>
    <col min="9" max="9" width="29" style="7" customWidth="1"/>
    <col min="10" max="10" width="13.140625" style="13" customWidth="1"/>
    <col min="11" max="11" width="19.28515625" style="8" customWidth="1"/>
    <col min="12" max="28" width="11.42578125" style="6"/>
    <col min="29" max="29" width="17.7109375" style="6" customWidth="1"/>
    <col min="30" max="30" width="14.7109375" style="6" customWidth="1"/>
    <col min="31" max="16384" width="11.42578125" style="6"/>
  </cols>
  <sheetData>
    <row r="1" spans="1:32" customFormat="1" ht="12.75"/>
    <row r="2" spans="1:32" ht="18">
      <c r="A2" s="38" t="s">
        <v>87</v>
      </c>
      <c r="B2" s="38"/>
      <c r="C2" s="38"/>
      <c r="D2" s="39"/>
      <c r="E2" s="38"/>
      <c r="F2" s="38"/>
      <c r="G2" s="38"/>
      <c r="H2" s="38"/>
      <c r="I2" s="38"/>
      <c r="J2" s="38"/>
      <c r="K2" s="38"/>
    </row>
    <row r="3" spans="1:32" customFormat="1" ht="12.75"/>
    <row r="4" spans="1:32" ht="15.75" thickBot="1"/>
    <row r="5" spans="1:32" s="2" customFormat="1" ht="68.25" thickBot="1">
      <c r="A5" s="1" t="s">
        <v>0</v>
      </c>
      <c r="B5" s="9" t="s">
        <v>1</v>
      </c>
      <c r="C5" s="10" t="s">
        <v>2</v>
      </c>
      <c r="D5" s="29" t="s">
        <v>3</v>
      </c>
      <c r="E5" s="1" t="s">
        <v>4</v>
      </c>
      <c r="F5" s="17" t="s">
        <v>5</v>
      </c>
      <c r="G5" s="11" t="s">
        <v>6</v>
      </c>
      <c r="H5" s="12" t="s">
        <v>7</v>
      </c>
      <c r="I5" s="33" t="s">
        <v>8</v>
      </c>
      <c r="J5" s="10" t="s">
        <v>9</v>
      </c>
      <c r="K5" s="35" t="s">
        <v>10</v>
      </c>
      <c r="AC5" s="3" t="s">
        <v>0</v>
      </c>
      <c r="AD5" s="3" t="s">
        <v>1</v>
      </c>
      <c r="AE5" s="4" t="s">
        <v>11</v>
      </c>
      <c r="AF5" s="4" t="s">
        <v>12</v>
      </c>
    </row>
    <row r="6" spans="1:32" s="15" customFormat="1" ht="30">
      <c r="A6" s="18" t="s">
        <v>27</v>
      </c>
      <c r="B6" s="19" t="s">
        <v>13</v>
      </c>
      <c r="C6" s="20" t="s">
        <v>18</v>
      </c>
      <c r="D6" s="30" t="s">
        <v>18</v>
      </c>
      <c r="E6" s="21" t="s">
        <v>14</v>
      </c>
      <c r="F6" s="22">
        <v>20140088</v>
      </c>
      <c r="G6" s="23">
        <v>41950</v>
      </c>
      <c r="H6" s="32" t="s">
        <v>48</v>
      </c>
      <c r="I6" s="34" t="s">
        <v>85</v>
      </c>
      <c r="J6" s="24" t="s">
        <v>49</v>
      </c>
      <c r="K6" s="36">
        <v>28560</v>
      </c>
    </row>
    <row r="7" spans="1:32" s="15" customFormat="1" ht="30">
      <c r="A7" s="18" t="s">
        <v>27</v>
      </c>
      <c r="B7" s="18" t="s">
        <v>28</v>
      </c>
      <c r="C7" s="20" t="s">
        <v>18</v>
      </c>
      <c r="D7" s="30" t="s">
        <v>18</v>
      </c>
      <c r="E7" s="25" t="s">
        <v>15</v>
      </c>
      <c r="F7" s="22">
        <v>20140075</v>
      </c>
      <c r="G7" s="23">
        <v>41950</v>
      </c>
      <c r="H7" s="32" t="s">
        <v>50</v>
      </c>
      <c r="I7" s="34" t="s">
        <v>25</v>
      </c>
      <c r="J7" s="24" t="s">
        <v>19</v>
      </c>
      <c r="K7" s="36">
        <v>4086070</v>
      </c>
    </row>
    <row r="8" spans="1:32" s="15" customFormat="1" ht="30">
      <c r="A8" s="18" t="s">
        <v>27</v>
      </c>
      <c r="B8" s="19" t="s">
        <v>13</v>
      </c>
      <c r="C8" s="20" t="s">
        <v>18</v>
      </c>
      <c r="D8" s="30" t="s">
        <v>18</v>
      </c>
      <c r="E8" s="25" t="s">
        <v>15</v>
      </c>
      <c r="F8" s="22">
        <v>20140076</v>
      </c>
      <c r="G8" s="23">
        <v>41950</v>
      </c>
      <c r="H8" s="32" t="s">
        <v>51</v>
      </c>
      <c r="I8" s="34" t="s">
        <v>52</v>
      </c>
      <c r="J8" s="24" t="s">
        <v>53</v>
      </c>
      <c r="K8" s="36">
        <v>208250</v>
      </c>
    </row>
    <row r="9" spans="1:32" s="15" customFormat="1" ht="45">
      <c r="A9" s="18" t="s">
        <v>27</v>
      </c>
      <c r="B9" s="19" t="s">
        <v>13</v>
      </c>
      <c r="C9" s="20" t="s">
        <v>18</v>
      </c>
      <c r="D9" s="30" t="s">
        <v>18</v>
      </c>
      <c r="E9" s="25" t="s">
        <v>15</v>
      </c>
      <c r="F9" s="22">
        <v>20140089</v>
      </c>
      <c r="G9" s="23" t="s">
        <v>54</v>
      </c>
      <c r="H9" s="32" t="s">
        <v>56</v>
      </c>
      <c r="I9" s="34" t="s">
        <v>55</v>
      </c>
      <c r="J9" s="24" t="s">
        <v>47</v>
      </c>
      <c r="K9" s="36">
        <v>476000</v>
      </c>
    </row>
    <row r="10" spans="1:32" s="15" customFormat="1">
      <c r="A10" s="18" t="s">
        <v>27</v>
      </c>
      <c r="B10" s="19" t="s">
        <v>16</v>
      </c>
      <c r="C10" s="20" t="s">
        <v>18</v>
      </c>
      <c r="D10" s="30" t="s">
        <v>18</v>
      </c>
      <c r="E10" s="25" t="s">
        <v>17</v>
      </c>
      <c r="F10" s="22">
        <v>892</v>
      </c>
      <c r="G10" s="23">
        <v>41954</v>
      </c>
      <c r="H10" s="32" t="s">
        <v>33</v>
      </c>
      <c r="I10" s="34" t="s">
        <v>24</v>
      </c>
      <c r="J10" s="26" t="s">
        <v>20</v>
      </c>
      <c r="K10" s="36">
        <v>63000</v>
      </c>
    </row>
    <row r="11" spans="1:32" s="15" customFormat="1">
      <c r="A11" s="18" t="s">
        <v>27</v>
      </c>
      <c r="B11" s="19" t="s">
        <v>16</v>
      </c>
      <c r="C11" s="20" t="s">
        <v>18</v>
      </c>
      <c r="D11" s="30" t="s">
        <v>18</v>
      </c>
      <c r="E11" s="25" t="s">
        <v>17</v>
      </c>
      <c r="F11" s="22">
        <v>892</v>
      </c>
      <c r="G11" s="23">
        <v>41954</v>
      </c>
      <c r="H11" s="32" t="s">
        <v>34</v>
      </c>
      <c r="I11" s="34" t="s">
        <v>24</v>
      </c>
      <c r="J11" s="26" t="s">
        <v>20</v>
      </c>
      <c r="K11" s="36">
        <v>61600</v>
      </c>
    </row>
    <row r="12" spans="1:32" s="15" customFormat="1">
      <c r="A12" s="18" t="s">
        <v>27</v>
      </c>
      <c r="B12" s="19" t="s">
        <v>16</v>
      </c>
      <c r="C12" s="20" t="s">
        <v>18</v>
      </c>
      <c r="D12" s="30" t="s">
        <v>18</v>
      </c>
      <c r="E12" s="25" t="s">
        <v>17</v>
      </c>
      <c r="F12" s="22">
        <v>892</v>
      </c>
      <c r="G12" s="23">
        <v>41954</v>
      </c>
      <c r="H12" s="32" t="s">
        <v>35</v>
      </c>
      <c r="I12" s="34" t="s">
        <v>24</v>
      </c>
      <c r="J12" s="26" t="s">
        <v>20</v>
      </c>
      <c r="K12" s="36">
        <v>50800</v>
      </c>
    </row>
    <row r="13" spans="1:32" s="15" customFormat="1">
      <c r="A13" s="18" t="s">
        <v>27</v>
      </c>
      <c r="B13" s="19" t="s">
        <v>16</v>
      </c>
      <c r="C13" s="20" t="s">
        <v>18</v>
      </c>
      <c r="D13" s="30" t="s">
        <v>18</v>
      </c>
      <c r="E13" s="25" t="s">
        <v>17</v>
      </c>
      <c r="F13" s="22">
        <v>892</v>
      </c>
      <c r="G13" s="23">
        <v>41954</v>
      </c>
      <c r="H13" s="32" t="s">
        <v>36</v>
      </c>
      <c r="I13" s="34" t="s">
        <v>24</v>
      </c>
      <c r="J13" s="26" t="s">
        <v>20</v>
      </c>
      <c r="K13" s="36">
        <v>58900</v>
      </c>
    </row>
    <row r="14" spans="1:32" s="15" customFormat="1">
      <c r="A14" s="18" t="s">
        <v>27</v>
      </c>
      <c r="B14" s="19" t="s">
        <v>16</v>
      </c>
      <c r="C14" s="20" t="s">
        <v>18</v>
      </c>
      <c r="D14" s="30" t="s">
        <v>18</v>
      </c>
      <c r="E14" s="25" t="s">
        <v>17</v>
      </c>
      <c r="F14" s="22">
        <v>894</v>
      </c>
      <c r="G14" s="23">
        <v>41954</v>
      </c>
      <c r="H14" s="32" t="s">
        <v>37</v>
      </c>
      <c r="I14" s="34" t="s">
        <v>38</v>
      </c>
      <c r="J14" s="26" t="s">
        <v>39</v>
      </c>
      <c r="K14" s="36">
        <v>644700</v>
      </c>
    </row>
    <row r="15" spans="1:32" s="15" customFormat="1">
      <c r="A15" s="18" t="s">
        <v>27</v>
      </c>
      <c r="B15" s="19" t="s">
        <v>16</v>
      </c>
      <c r="C15" s="20" t="s">
        <v>18</v>
      </c>
      <c r="D15" s="30" t="s">
        <v>18</v>
      </c>
      <c r="E15" s="25" t="s">
        <v>17</v>
      </c>
      <c r="F15" s="22">
        <v>894</v>
      </c>
      <c r="G15" s="23">
        <v>41954</v>
      </c>
      <c r="H15" s="32" t="s">
        <v>40</v>
      </c>
      <c r="I15" s="34" t="s">
        <v>38</v>
      </c>
      <c r="J15" s="26" t="s">
        <v>39</v>
      </c>
      <c r="K15" s="36">
        <v>194800</v>
      </c>
    </row>
    <row r="16" spans="1:32" s="15" customFormat="1">
      <c r="A16" s="18" t="s">
        <v>27</v>
      </c>
      <c r="B16" s="19" t="s">
        <v>16</v>
      </c>
      <c r="C16" s="20" t="s">
        <v>18</v>
      </c>
      <c r="D16" s="30" t="s">
        <v>18</v>
      </c>
      <c r="E16" s="25" t="s">
        <v>17</v>
      </c>
      <c r="F16" s="22">
        <v>894</v>
      </c>
      <c r="G16" s="23">
        <v>41954</v>
      </c>
      <c r="H16" s="32" t="s">
        <v>41</v>
      </c>
      <c r="I16" s="34" t="s">
        <v>38</v>
      </c>
      <c r="J16" s="26" t="s">
        <v>39</v>
      </c>
      <c r="K16" s="36">
        <v>453200</v>
      </c>
    </row>
    <row r="17" spans="1:32" s="2" customFormat="1">
      <c r="A17" s="18" t="s">
        <v>27</v>
      </c>
      <c r="B17" s="19" t="s">
        <v>16</v>
      </c>
      <c r="C17" s="20" t="s">
        <v>18</v>
      </c>
      <c r="D17" s="30" t="s">
        <v>18</v>
      </c>
      <c r="E17" s="25" t="s">
        <v>17</v>
      </c>
      <c r="F17" s="22">
        <v>894</v>
      </c>
      <c r="G17" s="23">
        <v>41954</v>
      </c>
      <c r="H17" s="32" t="s">
        <v>42</v>
      </c>
      <c r="I17" s="27" t="s">
        <v>38</v>
      </c>
      <c r="J17" s="26" t="s">
        <v>39</v>
      </c>
      <c r="K17" s="36">
        <v>228000</v>
      </c>
      <c r="AC17" s="3"/>
      <c r="AD17" s="3"/>
      <c r="AE17" s="4"/>
      <c r="AF17" s="4"/>
    </row>
    <row r="18" spans="1:32" s="2" customFormat="1">
      <c r="A18" s="18" t="s">
        <v>27</v>
      </c>
      <c r="B18" s="19" t="s">
        <v>16</v>
      </c>
      <c r="C18" s="20" t="s">
        <v>18</v>
      </c>
      <c r="D18" s="30" t="s">
        <v>18</v>
      </c>
      <c r="E18" s="25" t="s">
        <v>17</v>
      </c>
      <c r="F18" s="22">
        <v>894</v>
      </c>
      <c r="G18" s="23">
        <v>41954</v>
      </c>
      <c r="H18" s="32" t="s">
        <v>43</v>
      </c>
      <c r="I18" s="27" t="s">
        <v>38</v>
      </c>
      <c r="J18" s="26" t="s">
        <v>39</v>
      </c>
      <c r="K18" s="36">
        <v>162300</v>
      </c>
      <c r="AC18" s="3"/>
      <c r="AD18" s="3"/>
      <c r="AE18" s="4"/>
      <c r="AF18" s="4"/>
    </row>
    <row r="19" spans="1:32" s="15" customFormat="1" ht="30">
      <c r="A19" s="18" t="s">
        <v>27</v>
      </c>
      <c r="B19" s="19" t="s">
        <v>13</v>
      </c>
      <c r="C19" s="20" t="s">
        <v>18</v>
      </c>
      <c r="D19" s="30" t="s">
        <v>18</v>
      </c>
      <c r="E19" s="21" t="s">
        <v>14</v>
      </c>
      <c r="F19" s="22">
        <v>20140090</v>
      </c>
      <c r="G19" s="23">
        <v>41955</v>
      </c>
      <c r="H19" s="32" t="s">
        <v>57</v>
      </c>
      <c r="I19" s="34" t="s">
        <v>58</v>
      </c>
      <c r="J19" s="24" t="s">
        <v>59</v>
      </c>
      <c r="K19" s="36">
        <v>89250</v>
      </c>
    </row>
    <row r="20" spans="1:32" s="15" customFormat="1" ht="30">
      <c r="A20" s="18" t="s">
        <v>27</v>
      </c>
      <c r="B20" s="18" t="s">
        <v>28</v>
      </c>
      <c r="C20" s="20" t="s">
        <v>18</v>
      </c>
      <c r="D20" s="30" t="s">
        <v>18</v>
      </c>
      <c r="E20" s="21" t="s">
        <v>14</v>
      </c>
      <c r="F20" s="22">
        <v>20140091</v>
      </c>
      <c r="G20" s="23">
        <v>41955</v>
      </c>
      <c r="H20" s="32" t="s">
        <v>60</v>
      </c>
      <c r="I20" s="34" t="s">
        <v>61</v>
      </c>
      <c r="J20" s="24" t="s">
        <v>62</v>
      </c>
      <c r="K20" s="36">
        <v>1380400</v>
      </c>
    </row>
    <row r="21" spans="1:32" s="15" customFormat="1" ht="30">
      <c r="A21" s="18" t="s">
        <v>27</v>
      </c>
      <c r="B21" s="19" t="s">
        <v>13</v>
      </c>
      <c r="C21" s="20" t="s">
        <v>18</v>
      </c>
      <c r="D21" s="30" t="s">
        <v>18</v>
      </c>
      <c r="E21" s="25" t="s">
        <v>15</v>
      </c>
      <c r="F21" s="22">
        <v>20140078</v>
      </c>
      <c r="G21" s="23">
        <v>41956</v>
      </c>
      <c r="H21" s="32" t="s">
        <v>88</v>
      </c>
      <c r="I21" s="34" t="s">
        <v>63</v>
      </c>
      <c r="J21" s="24" t="s">
        <v>64</v>
      </c>
      <c r="K21" s="36">
        <v>448154</v>
      </c>
    </row>
    <row r="22" spans="1:32" s="15" customFormat="1" ht="30">
      <c r="A22" s="18" t="s">
        <v>27</v>
      </c>
      <c r="B22" s="19" t="s">
        <v>13</v>
      </c>
      <c r="C22" s="20" t="s">
        <v>18</v>
      </c>
      <c r="D22" s="30" t="s">
        <v>18</v>
      </c>
      <c r="E22" s="25" t="s">
        <v>15</v>
      </c>
      <c r="F22" s="22">
        <v>20140079</v>
      </c>
      <c r="G22" s="23">
        <v>41956</v>
      </c>
      <c r="H22" s="32" t="s">
        <v>65</v>
      </c>
      <c r="I22" s="34" t="s">
        <v>66</v>
      </c>
      <c r="J22" s="24" t="s">
        <v>67</v>
      </c>
      <c r="K22" s="36">
        <v>95200</v>
      </c>
    </row>
    <row r="23" spans="1:32" s="15" customFormat="1" ht="30">
      <c r="A23" s="18" t="s">
        <v>27</v>
      </c>
      <c r="B23" s="19" t="s">
        <v>13</v>
      </c>
      <c r="C23" s="20" t="s">
        <v>18</v>
      </c>
      <c r="D23" s="30" t="s">
        <v>18</v>
      </c>
      <c r="E23" s="21" t="s">
        <v>14</v>
      </c>
      <c r="F23" s="22">
        <v>20140092</v>
      </c>
      <c r="G23" s="23">
        <v>41957</v>
      </c>
      <c r="H23" s="32" t="s">
        <v>68</v>
      </c>
      <c r="I23" s="34" t="s">
        <v>69</v>
      </c>
      <c r="J23" s="24" t="s">
        <v>70</v>
      </c>
      <c r="K23" s="36">
        <v>56945</v>
      </c>
    </row>
    <row r="24" spans="1:32" s="15" customFormat="1" ht="30">
      <c r="A24" s="18" t="s">
        <v>27</v>
      </c>
      <c r="B24" s="19" t="s">
        <v>13</v>
      </c>
      <c r="C24" s="20" t="s">
        <v>18</v>
      </c>
      <c r="D24" s="30" t="s">
        <v>18</v>
      </c>
      <c r="E24" s="21" t="s">
        <v>14</v>
      </c>
      <c r="F24" s="22">
        <v>20140093</v>
      </c>
      <c r="G24" s="23">
        <v>41957</v>
      </c>
      <c r="H24" s="32" t="s">
        <v>71</v>
      </c>
      <c r="I24" s="34" t="s">
        <v>31</v>
      </c>
      <c r="J24" s="24" t="s">
        <v>32</v>
      </c>
      <c r="K24" s="36">
        <v>561053</v>
      </c>
    </row>
    <row r="25" spans="1:32" s="15" customFormat="1" ht="30">
      <c r="A25" s="18" t="s">
        <v>27</v>
      </c>
      <c r="B25" s="19" t="s">
        <v>13</v>
      </c>
      <c r="C25" s="20" t="s">
        <v>18</v>
      </c>
      <c r="D25" s="30" t="s">
        <v>18</v>
      </c>
      <c r="E25" s="21" t="s">
        <v>14</v>
      </c>
      <c r="F25" s="22">
        <v>20140094</v>
      </c>
      <c r="G25" s="23">
        <v>41957</v>
      </c>
      <c r="H25" s="32" t="s">
        <v>72</v>
      </c>
      <c r="I25" s="34" t="s">
        <v>44</v>
      </c>
      <c r="J25" s="24" t="s">
        <v>45</v>
      </c>
      <c r="K25" s="36">
        <v>465552</v>
      </c>
    </row>
    <row r="26" spans="1:32" s="15" customFormat="1" ht="30">
      <c r="A26" s="18" t="s">
        <v>27</v>
      </c>
      <c r="B26" s="19" t="s">
        <v>13</v>
      </c>
      <c r="C26" s="20" t="s">
        <v>18</v>
      </c>
      <c r="D26" s="30" t="s">
        <v>18</v>
      </c>
      <c r="E26" s="21" t="s">
        <v>14</v>
      </c>
      <c r="F26" s="22">
        <v>20140095</v>
      </c>
      <c r="G26" s="23">
        <v>41957</v>
      </c>
      <c r="H26" s="32" t="s">
        <v>73</v>
      </c>
      <c r="I26" s="34" t="s">
        <v>44</v>
      </c>
      <c r="J26" s="24" t="s">
        <v>45</v>
      </c>
      <c r="K26" s="36">
        <v>62023</v>
      </c>
    </row>
    <row r="27" spans="1:32" s="15" customFormat="1" ht="30">
      <c r="A27" s="18" t="s">
        <v>27</v>
      </c>
      <c r="B27" s="19" t="s">
        <v>13</v>
      </c>
      <c r="C27" s="20" t="s">
        <v>18</v>
      </c>
      <c r="D27" s="30" t="s">
        <v>18</v>
      </c>
      <c r="E27" s="25" t="s">
        <v>15</v>
      </c>
      <c r="F27" s="22">
        <v>20140080</v>
      </c>
      <c r="G27" s="23">
        <v>41960</v>
      </c>
      <c r="H27" s="32" t="s">
        <v>74</v>
      </c>
      <c r="I27" s="34" t="s">
        <v>75</v>
      </c>
      <c r="J27" s="24" t="s">
        <v>76</v>
      </c>
      <c r="K27" s="36">
        <v>238000</v>
      </c>
    </row>
    <row r="28" spans="1:32" s="15" customFormat="1" ht="30">
      <c r="A28" s="18" t="s">
        <v>27</v>
      </c>
      <c r="B28" s="19" t="s">
        <v>13</v>
      </c>
      <c r="C28" s="20" t="s">
        <v>18</v>
      </c>
      <c r="D28" s="30" t="s">
        <v>18</v>
      </c>
      <c r="E28" s="25" t="s">
        <v>15</v>
      </c>
      <c r="F28" s="22">
        <v>20140081</v>
      </c>
      <c r="G28" s="23">
        <v>41961</v>
      </c>
      <c r="H28" s="32" t="s">
        <v>77</v>
      </c>
      <c r="I28" s="34" t="s">
        <v>52</v>
      </c>
      <c r="J28" s="24" t="s">
        <v>53</v>
      </c>
      <c r="K28" s="36">
        <v>520030</v>
      </c>
    </row>
    <row r="29" spans="1:32" s="2" customFormat="1">
      <c r="A29" s="18" t="s">
        <v>27</v>
      </c>
      <c r="B29" s="19" t="s">
        <v>16</v>
      </c>
      <c r="C29" s="20" t="s">
        <v>18</v>
      </c>
      <c r="D29" s="30" t="s">
        <v>18</v>
      </c>
      <c r="E29" s="25" t="s">
        <v>17</v>
      </c>
      <c r="F29" s="22">
        <v>936</v>
      </c>
      <c r="G29" s="23">
        <v>41962</v>
      </c>
      <c r="H29" s="32" t="s">
        <v>23</v>
      </c>
      <c r="I29" s="34" t="s">
        <v>21</v>
      </c>
      <c r="J29" s="26" t="s">
        <v>22</v>
      </c>
      <c r="K29" s="36">
        <v>234905</v>
      </c>
      <c r="AC29" s="5"/>
      <c r="AD29" s="5"/>
    </row>
    <row r="30" spans="1:32" s="15" customFormat="1">
      <c r="A30" s="18" t="s">
        <v>27</v>
      </c>
      <c r="B30" s="19" t="s">
        <v>16</v>
      </c>
      <c r="C30" s="20" t="s">
        <v>18</v>
      </c>
      <c r="D30" s="30" t="s">
        <v>18</v>
      </c>
      <c r="E30" s="25" t="s">
        <v>17</v>
      </c>
      <c r="F30" s="22">
        <v>940</v>
      </c>
      <c r="G30" s="23">
        <v>41962</v>
      </c>
      <c r="H30" s="32" t="s">
        <v>26</v>
      </c>
      <c r="I30" s="34" t="s">
        <v>24</v>
      </c>
      <c r="J30" s="26" t="s">
        <v>20</v>
      </c>
      <c r="K30" s="36">
        <v>27900</v>
      </c>
    </row>
    <row r="31" spans="1:32" s="15" customFormat="1" ht="45">
      <c r="A31" s="18" t="s">
        <v>27</v>
      </c>
      <c r="B31" s="19" t="s">
        <v>13</v>
      </c>
      <c r="C31" s="20" t="s">
        <v>18</v>
      </c>
      <c r="D31" s="30" t="s">
        <v>18</v>
      </c>
      <c r="E31" s="25" t="s">
        <v>15</v>
      </c>
      <c r="F31" s="22">
        <v>20140082</v>
      </c>
      <c r="G31" s="23">
        <v>41962</v>
      </c>
      <c r="H31" s="32" t="s">
        <v>78</v>
      </c>
      <c r="I31" s="34" t="s">
        <v>61</v>
      </c>
      <c r="J31" s="24" t="s">
        <v>62</v>
      </c>
      <c r="K31" s="36">
        <v>249900</v>
      </c>
    </row>
    <row r="32" spans="1:32" s="15" customFormat="1" ht="30">
      <c r="A32" s="18" t="s">
        <v>27</v>
      </c>
      <c r="B32" s="18" t="s">
        <v>28</v>
      </c>
      <c r="C32" s="20" t="s">
        <v>18</v>
      </c>
      <c r="D32" s="30" t="s">
        <v>18</v>
      </c>
      <c r="E32" s="25" t="s">
        <v>15</v>
      </c>
      <c r="F32" s="22">
        <v>20140083</v>
      </c>
      <c r="G32" s="23">
        <v>41968</v>
      </c>
      <c r="H32" s="32" t="s">
        <v>79</v>
      </c>
      <c r="I32" s="34" t="s">
        <v>29</v>
      </c>
      <c r="J32" s="24" t="s">
        <v>30</v>
      </c>
      <c r="K32" s="36">
        <v>447227</v>
      </c>
    </row>
    <row r="33" spans="1:11" s="15" customFormat="1" ht="30">
      <c r="A33" s="18" t="s">
        <v>27</v>
      </c>
      <c r="B33" s="19" t="s">
        <v>13</v>
      </c>
      <c r="C33" s="20" t="s">
        <v>18</v>
      </c>
      <c r="D33" s="30" t="s">
        <v>18</v>
      </c>
      <c r="E33" s="21" t="s">
        <v>14</v>
      </c>
      <c r="F33" s="22">
        <v>20140097</v>
      </c>
      <c r="G33" s="23">
        <v>41969</v>
      </c>
      <c r="H33" s="32" t="s">
        <v>80</v>
      </c>
      <c r="I33" s="34" t="s">
        <v>81</v>
      </c>
      <c r="J33" s="24" t="s">
        <v>82</v>
      </c>
      <c r="K33" s="36">
        <v>699800</v>
      </c>
    </row>
    <row r="34" spans="1:11" s="15" customFormat="1" ht="30">
      <c r="A34" s="18" t="s">
        <v>27</v>
      </c>
      <c r="B34" s="18" t="s">
        <v>28</v>
      </c>
      <c r="C34" s="20" t="s">
        <v>18</v>
      </c>
      <c r="D34" s="30" t="s">
        <v>18</v>
      </c>
      <c r="E34" s="25" t="s">
        <v>15</v>
      </c>
      <c r="F34" s="22">
        <v>20140084</v>
      </c>
      <c r="G34" s="23">
        <v>41970</v>
      </c>
      <c r="H34" s="32" t="s">
        <v>86</v>
      </c>
      <c r="I34" s="34" t="s">
        <v>25</v>
      </c>
      <c r="J34" s="24" t="s">
        <v>19</v>
      </c>
      <c r="K34" s="36">
        <v>2129446</v>
      </c>
    </row>
    <row r="35" spans="1:11" s="15" customFormat="1" ht="30">
      <c r="A35" s="18" t="s">
        <v>27</v>
      </c>
      <c r="B35" s="19" t="s">
        <v>13</v>
      </c>
      <c r="C35" s="20" t="s">
        <v>18</v>
      </c>
      <c r="D35" s="30" t="s">
        <v>18</v>
      </c>
      <c r="E35" s="25" t="s">
        <v>15</v>
      </c>
      <c r="F35" s="22">
        <v>20140085</v>
      </c>
      <c r="G35" s="23">
        <v>41971</v>
      </c>
      <c r="H35" s="32" t="s">
        <v>89</v>
      </c>
      <c r="I35" s="34" t="s">
        <v>83</v>
      </c>
      <c r="J35" s="24" t="s">
        <v>84</v>
      </c>
      <c r="K35" s="36">
        <v>142800</v>
      </c>
    </row>
    <row r="36" spans="1:11" s="15" customFormat="1" ht="30">
      <c r="A36" s="18" t="s">
        <v>27</v>
      </c>
      <c r="B36" s="19" t="s">
        <v>13</v>
      </c>
      <c r="C36" s="20" t="s">
        <v>18</v>
      </c>
      <c r="D36" s="30" t="s">
        <v>18</v>
      </c>
      <c r="E36" s="21" t="s">
        <v>14</v>
      </c>
      <c r="F36" s="22">
        <v>20140098</v>
      </c>
      <c r="G36" s="23">
        <v>41971</v>
      </c>
      <c r="H36" s="32" t="s">
        <v>46</v>
      </c>
      <c r="I36" s="34" t="s">
        <v>44</v>
      </c>
      <c r="J36" s="24" t="s">
        <v>45</v>
      </c>
      <c r="K36" s="36">
        <v>1380269</v>
      </c>
    </row>
    <row r="37" spans="1:11" s="15" customFormat="1" ht="30">
      <c r="A37" s="18" t="s">
        <v>27</v>
      </c>
      <c r="B37" s="19" t="s">
        <v>13</v>
      </c>
      <c r="C37" s="20" t="s">
        <v>18</v>
      </c>
      <c r="D37" s="30" t="s">
        <v>18</v>
      </c>
      <c r="E37" s="21" t="s">
        <v>14</v>
      </c>
      <c r="F37" s="22">
        <v>20140099</v>
      </c>
      <c r="G37" s="23">
        <v>41971</v>
      </c>
      <c r="H37" s="32" t="s">
        <v>71</v>
      </c>
      <c r="I37" s="34" t="s">
        <v>44</v>
      </c>
      <c r="J37" s="24" t="s">
        <v>45</v>
      </c>
      <c r="K37" s="36">
        <v>742560</v>
      </c>
    </row>
    <row r="38" spans="1:11" s="15" customFormat="1" ht="30">
      <c r="A38" s="18" t="s">
        <v>212</v>
      </c>
      <c r="B38" s="19" t="s">
        <v>13</v>
      </c>
      <c r="C38" s="20" t="s">
        <v>90</v>
      </c>
      <c r="D38" s="30" t="s">
        <v>90</v>
      </c>
      <c r="E38" s="21" t="s">
        <v>91</v>
      </c>
      <c r="F38" s="22">
        <v>20140376</v>
      </c>
      <c r="G38" s="23">
        <v>41963</v>
      </c>
      <c r="H38" s="32" t="s">
        <v>92</v>
      </c>
      <c r="I38" s="34" t="s">
        <v>93</v>
      </c>
      <c r="J38" s="24" t="s">
        <v>94</v>
      </c>
      <c r="K38" s="36">
        <v>70000</v>
      </c>
    </row>
    <row r="39" spans="1:11" s="15" customFormat="1" ht="30">
      <c r="A39" s="18" t="s">
        <v>212</v>
      </c>
      <c r="B39" s="19" t="s">
        <v>13</v>
      </c>
      <c r="C39" s="20" t="s">
        <v>90</v>
      </c>
      <c r="D39" s="30" t="s">
        <v>90</v>
      </c>
      <c r="E39" s="21" t="s">
        <v>95</v>
      </c>
      <c r="F39" s="22">
        <v>20140076</v>
      </c>
      <c r="G39" s="23">
        <v>41953</v>
      </c>
      <c r="H39" s="32" t="s">
        <v>96</v>
      </c>
      <c r="I39" s="34" t="s">
        <v>97</v>
      </c>
      <c r="J39" s="24" t="s">
        <v>98</v>
      </c>
      <c r="K39" s="36">
        <f>196231+78492+78492+39247</f>
        <v>392462</v>
      </c>
    </row>
    <row r="40" spans="1:11" s="15" customFormat="1" ht="30">
      <c r="A40" s="18" t="s">
        <v>212</v>
      </c>
      <c r="B40" s="19" t="s">
        <v>28</v>
      </c>
      <c r="C40" s="20" t="s">
        <v>90</v>
      </c>
      <c r="D40" s="30" t="s">
        <v>90</v>
      </c>
      <c r="E40" s="21" t="s">
        <v>99</v>
      </c>
      <c r="F40" s="22" t="s">
        <v>100</v>
      </c>
      <c r="G40" s="23">
        <v>41954</v>
      </c>
      <c r="H40" s="32" t="s">
        <v>213</v>
      </c>
      <c r="I40" s="34" t="s">
        <v>101</v>
      </c>
      <c r="J40" s="24" t="s">
        <v>102</v>
      </c>
      <c r="K40" s="36">
        <f>2790000+200000+420000+1210000+240000</f>
        <v>4860000</v>
      </c>
    </row>
    <row r="41" spans="1:11" s="15" customFormat="1" ht="30">
      <c r="A41" s="18" t="s">
        <v>212</v>
      </c>
      <c r="B41" s="19" t="s">
        <v>13</v>
      </c>
      <c r="C41" s="20" t="s">
        <v>90</v>
      </c>
      <c r="D41" s="30" t="s">
        <v>90</v>
      </c>
      <c r="E41" s="21" t="s">
        <v>95</v>
      </c>
      <c r="F41" s="22">
        <v>20140071</v>
      </c>
      <c r="G41" s="23">
        <v>41950</v>
      </c>
      <c r="H41" s="32" t="s">
        <v>103</v>
      </c>
      <c r="I41" s="34" t="s">
        <v>104</v>
      </c>
      <c r="J41" s="24" t="s">
        <v>105</v>
      </c>
      <c r="K41" s="36">
        <v>240380</v>
      </c>
    </row>
    <row r="42" spans="1:11" s="15" customFormat="1" ht="30">
      <c r="A42" s="18" t="s">
        <v>212</v>
      </c>
      <c r="B42" s="19" t="s">
        <v>13</v>
      </c>
      <c r="C42" s="20" t="s">
        <v>90</v>
      </c>
      <c r="D42" s="30" t="s">
        <v>90</v>
      </c>
      <c r="E42" s="21" t="s">
        <v>95</v>
      </c>
      <c r="F42" s="22">
        <v>20140081</v>
      </c>
      <c r="G42" s="23">
        <v>41955</v>
      </c>
      <c r="H42" s="32" t="s">
        <v>106</v>
      </c>
      <c r="I42" s="34" t="s">
        <v>107</v>
      </c>
      <c r="J42" s="24" t="s">
        <v>108</v>
      </c>
      <c r="K42" s="36">
        <f>29305+9378+5861</f>
        <v>44544</v>
      </c>
    </row>
    <row r="43" spans="1:11" s="15" customFormat="1" ht="30">
      <c r="A43" s="18" t="s">
        <v>212</v>
      </c>
      <c r="B43" s="19" t="s">
        <v>13</v>
      </c>
      <c r="C43" s="20" t="s">
        <v>90</v>
      </c>
      <c r="D43" s="30" t="s">
        <v>90</v>
      </c>
      <c r="E43" s="21" t="s">
        <v>95</v>
      </c>
      <c r="F43" s="22">
        <v>20140082</v>
      </c>
      <c r="G43" s="23">
        <v>41955</v>
      </c>
      <c r="H43" s="32" t="s">
        <v>109</v>
      </c>
      <c r="I43" s="34" t="s">
        <v>107</v>
      </c>
      <c r="J43" s="24" t="s">
        <v>108</v>
      </c>
      <c r="K43" s="36">
        <v>308864</v>
      </c>
    </row>
    <row r="44" spans="1:11" s="15" customFormat="1" ht="30">
      <c r="A44" s="18" t="s">
        <v>212</v>
      </c>
      <c r="B44" s="19" t="s">
        <v>13</v>
      </c>
      <c r="C44" s="20" t="s">
        <v>90</v>
      </c>
      <c r="D44" s="30" t="s">
        <v>90</v>
      </c>
      <c r="E44" s="21" t="s">
        <v>95</v>
      </c>
      <c r="F44" s="22">
        <v>20140083</v>
      </c>
      <c r="G44" s="23">
        <v>41955</v>
      </c>
      <c r="H44" s="32" t="s">
        <v>110</v>
      </c>
      <c r="I44" s="34" t="s">
        <v>107</v>
      </c>
      <c r="J44" s="24" t="s">
        <v>108</v>
      </c>
      <c r="K44" s="36">
        <v>145780</v>
      </c>
    </row>
    <row r="45" spans="1:11" s="15" customFormat="1" ht="30">
      <c r="A45" s="18" t="s">
        <v>212</v>
      </c>
      <c r="B45" s="19" t="s">
        <v>13</v>
      </c>
      <c r="C45" s="20" t="s">
        <v>90</v>
      </c>
      <c r="D45" s="30" t="s">
        <v>90</v>
      </c>
      <c r="E45" s="21" t="s">
        <v>95</v>
      </c>
      <c r="F45" s="22">
        <v>20140090</v>
      </c>
      <c r="G45" s="23">
        <v>41960</v>
      </c>
      <c r="H45" s="32" t="s">
        <v>111</v>
      </c>
      <c r="I45" s="34" t="s">
        <v>112</v>
      </c>
      <c r="J45" s="24" t="s">
        <v>113</v>
      </c>
      <c r="K45" s="36">
        <f>368900+451903+267453+73780+46112</f>
        <v>1208148</v>
      </c>
    </row>
    <row r="46" spans="1:11" s="15" customFormat="1" ht="30">
      <c r="A46" s="18" t="s">
        <v>212</v>
      </c>
      <c r="B46" s="19" t="s">
        <v>13</v>
      </c>
      <c r="C46" s="20" t="s">
        <v>90</v>
      </c>
      <c r="D46" s="30" t="s">
        <v>90</v>
      </c>
      <c r="E46" s="21" t="s">
        <v>95</v>
      </c>
      <c r="F46" s="22">
        <v>20140092</v>
      </c>
      <c r="G46" s="23">
        <v>41962</v>
      </c>
      <c r="H46" s="32" t="s">
        <v>114</v>
      </c>
      <c r="I46" s="34" t="s">
        <v>115</v>
      </c>
      <c r="J46" s="24" t="s">
        <v>116</v>
      </c>
      <c r="K46" s="36">
        <f>202157+242589+151618+40431+25270</f>
        <v>662065</v>
      </c>
    </row>
    <row r="47" spans="1:11" s="15" customFormat="1" ht="30">
      <c r="A47" s="18" t="s">
        <v>212</v>
      </c>
      <c r="B47" s="19" t="s">
        <v>117</v>
      </c>
      <c r="C47" s="20" t="s">
        <v>118</v>
      </c>
      <c r="D47" s="31">
        <v>41968</v>
      </c>
      <c r="E47" s="21" t="s">
        <v>95</v>
      </c>
      <c r="F47" s="22">
        <v>20140094</v>
      </c>
      <c r="G47" s="23">
        <v>41969</v>
      </c>
      <c r="H47" s="32" t="s">
        <v>119</v>
      </c>
      <c r="I47" s="34" t="s">
        <v>120</v>
      </c>
      <c r="J47" s="24" t="s">
        <v>121</v>
      </c>
      <c r="K47" s="36">
        <f>3300365+868700+658822+210573</f>
        <v>5038460</v>
      </c>
    </row>
    <row r="48" spans="1:11" s="15" customFormat="1" ht="30">
      <c r="A48" s="18" t="s">
        <v>212</v>
      </c>
      <c r="B48" s="19" t="s">
        <v>214</v>
      </c>
      <c r="C48" s="20" t="s">
        <v>90</v>
      </c>
      <c r="D48" s="30" t="s">
        <v>90</v>
      </c>
      <c r="E48" s="21" t="s">
        <v>95</v>
      </c>
      <c r="F48" s="22">
        <v>20140072</v>
      </c>
      <c r="G48" s="23">
        <v>41953</v>
      </c>
      <c r="H48" s="32" t="s">
        <v>122</v>
      </c>
      <c r="I48" s="34" t="s">
        <v>123</v>
      </c>
      <c r="J48" s="24" t="s">
        <v>124</v>
      </c>
      <c r="K48" s="36">
        <v>73917</v>
      </c>
    </row>
    <row r="49" spans="1:11" s="15" customFormat="1" ht="30">
      <c r="A49" s="18" t="s">
        <v>212</v>
      </c>
      <c r="B49" s="19" t="s">
        <v>214</v>
      </c>
      <c r="C49" s="20" t="s">
        <v>90</v>
      </c>
      <c r="D49" s="30" t="s">
        <v>90</v>
      </c>
      <c r="E49" s="21" t="s">
        <v>95</v>
      </c>
      <c r="F49" s="22">
        <v>20140084</v>
      </c>
      <c r="G49" s="23">
        <v>41955</v>
      </c>
      <c r="H49" s="32" t="s">
        <v>125</v>
      </c>
      <c r="I49" s="34" t="s">
        <v>123</v>
      </c>
      <c r="J49" s="24" t="s">
        <v>124</v>
      </c>
      <c r="K49" s="36">
        <v>87822</v>
      </c>
    </row>
    <row r="50" spans="1:11" s="15" customFormat="1" ht="30">
      <c r="A50" s="18" t="s">
        <v>212</v>
      </c>
      <c r="B50" s="19" t="s">
        <v>214</v>
      </c>
      <c r="C50" s="20" t="s">
        <v>90</v>
      </c>
      <c r="D50" s="30" t="s">
        <v>90</v>
      </c>
      <c r="E50" s="21" t="s">
        <v>95</v>
      </c>
      <c r="F50" s="22">
        <v>20140085</v>
      </c>
      <c r="G50" s="23">
        <v>41955</v>
      </c>
      <c r="H50" s="32" t="s">
        <v>126</v>
      </c>
      <c r="I50" s="34" t="s">
        <v>123</v>
      </c>
      <c r="J50" s="24" t="s">
        <v>124</v>
      </c>
      <c r="K50" s="36">
        <v>695606</v>
      </c>
    </row>
    <row r="51" spans="1:11" s="15" customFormat="1" ht="30">
      <c r="A51" s="18" t="s">
        <v>212</v>
      </c>
      <c r="B51" s="19" t="s">
        <v>214</v>
      </c>
      <c r="C51" s="20" t="s">
        <v>90</v>
      </c>
      <c r="D51" s="30" t="s">
        <v>90</v>
      </c>
      <c r="E51" s="21" t="s">
        <v>95</v>
      </c>
      <c r="F51" s="22">
        <v>20140086</v>
      </c>
      <c r="G51" s="23">
        <v>41955</v>
      </c>
      <c r="H51" s="32" t="s">
        <v>127</v>
      </c>
      <c r="I51" s="34" t="s">
        <v>123</v>
      </c>
      <c r="J51" s="24" t="s">
        <v>124</v>
      </c>
      <c r="K51" s="36">
        <v>320229</v>
      </c>
    </row>
    <row r="52" spans="1:11" s="15" customFormat="1" ht="30">
      <c r="A52" s="18" t="s">
        <v>212</v>
      </c>
      <c r="B52" s="19" t="s">
        <v>214</v>
      </c>
      <c r="C52" s="20" t="s">
        <v>90</v>
      </c>
      <c r="D52" s="30" t="s">
        <v>90</v>
      </c>
      <c r="E52" s="21" t="s">
        <v>95</v>
      </c>
      <c r="F52" s="22">
        <v>20140087</v>
      </c>
      <c r="G52" s="23">
        <v>41955</v>
      </c>
      <c r="H52" s="32" t="s">
        <v>122</v>
      </c>
      <c r="I52" s="34" t="s">
        <v>123</v>
      </c>
      <c r="J52" s="24" t="s">
        <v>124</v>
      </c>
      <c r="K52" s="36">
        <v>193339</v>
      </c>
    </row>
    <row r="53" spans="1:11" s="15" customFormat="1" ht="30">
      <c r="A53" s="18" t="s">
        <v>212</v>
      </c>
      <c r="B53" s="19" t="s">
        <v>214</v>
      </c>
      <c r="C53" s="20" t="s">
        <v>90</v>
      </c>
      <c r="D53" s="30" t="s">
        <v>90</v>
      </c>
      <c r="E53" s="21" t="s">
        <v>95</v>
      </c>
      <c r="F53" s="22">
        <v>20140088</v>
      </c>
      <c r="G53" s="23">
        <v>41955</v>
      </c>
      <c r="H53" s="32" t="s">
        <v>128</v>
      </c>
      <c r="I53" s="34" t="s">
        <v>123</v>
      </c>
      <c r="J53" s="24" t="s">
        <v>124</v>
      </c>
      <c r="K53" s="36">
        <v>1647867</v>
      </c>
    </row>
    <row r="54" spans="1:11" s="15" customFormat="1" ht="30">
      <c r="A54" s="18" t="s">
        <v>212</v>
      </c>
      <c r="B54" s="19" t="s">
        <v>214</v>
      </c>
      <c r="C54" s="20" t="s">
        <v>90</v>
      </c>
      <c r="D54" s="30" t="s">
        <v>90</v>
      </c>
      <c r="E54" s="21" t="s">
        <v>95</v>
      </c>
      <c r="F54" s="22">
        <v>20140074</v>
      </c>
      <c r="G54" s="23">
        <v>41953</v>
      </c>
      <c r="H54" s="32" t="s">
        <v>122</v>
      </c>
      <c r="I54" s="34" t="s">
        <v>129</v>
      </c>
      <c r="J54" s="24" t="s">
        <v>130</v>
      </c>
      <c r="K54" s="36">
        <v>48504</v>
      </c>
    </row>
    <row r="55" spans="1:11" s="15" customFormat="1" ht="30">
      <c r="A55" s="18" t="s">
        <v>212</v>
      </c>
      <c r="B55" s="19" t="s">
        <v>214</v>
      </c>
      <c r="C55" s="20" t="s">
        <v>90</v>
      </c>
      <c r="D55" s="30" t="s">
        <v>90</v>
      </c>
      <c r="E55" s="21" t="s">
        <v>95</v>
      </c>
      <c r="F55" s="22">
        <v>20140073</v>
      </c>
      <c r="G55" s="23">
        <v>41953</v>
      </c>
      <c r="H55" s="32" t="s">
        <v>131</v>
      </c>
      <c r="I55" s="34" t="s">
        <v>123</v>
      </c>
      <c r="J55" s="24" t="s">
        <v>124</v>
      </c>
      <c r="K55" s="36">
        <v>70653</v>
      </c>
    </row>
    <row r="56" spans="1:11" s="15" customFormat="1" ht="30">
      <c r="A56" s="18" t="s">
        <v>212</v>
      </c>
      <c r="B56" s="19" t="s">
        <v>214</v>
      </c>
      <c r="C56" s="20" t="s">
        <v>90</v>
      </c>
      <c r="D56" s="30" t="s">
        <v>90</v>
      </c>
      <c r="E56" s="21" t="s">
        <v>95</v>
      </c>
      <c r="F56" s="22">
        <v>20140077</v>
      </c>
      <c r="G56" s="23">
        <v>41955</v>
      </c>
      <c r="H56" s="32" t="s">
        <v>132</v>
      </c>
      <c r="I56" s="34" t="s">
        <v>123</v>
      </c>
      <c r="J56" s="24" t="s">
        <v>124</v>
      </c>
      <c r="K56" s="36">
        <v>625094</v>
      </c>
    </row>
    <row r="57" spans="1:11" s="15" customFormat="1" ht="30">
      <c r="A57" s="18" t="s">
        <v>212</v>
      </c>
      <c r="B57" s="19" t="s">
        <v>214</v>
      </c>
      <c r="C57" s="20" t="s">
        <v>90</v>
      </c>
      <c r="D57" s="30" t="s">
        <v>90</v>
      </c>
      <c r="E57" s="21" t="s">
        <v>95</v>
      </c>
      <c r="F57" s="22">
        <v>20140078</v>
      </c>
      <c r="G57" s="23">
        <v>41955</v>
      </c>
      <c r="H57" s="32" t="s">
        <v>133</v>
      </c>
      <c r="I57" s="34" t="s">
        <v>123</v>
      </c>
      <c r="J57" s="24" t="s">
        <v>124</v>
      </c>
      <c r="K57" s="36">
        <v>232966</v>
      </c>
    </row>
    <row r="58" spans="1:11" s="15" customFormat="1" ht="30">
      <c r="A58" s="18" t="s">
        <v>212</v>
      </c>
      <c r="B58" s="19" t="s">
        <v>214</v>
      </c>
      <c r="C58" s="20" t="s">
        <v>90</v>
      </c>
      <c r="D58" s="30" t="s">
        <v>90</v>
      </c>
      <c r="E58" s="21" t="s">
        <v>95</v>
      </c>
      <c r="F58" s="22">
        <v>20140079</v>
      </c>
      <c r="G58" s="23">
        <v>41955</v>
      </c>
      <c r="H58" s="32" t="s">
        <v>134</v>
      </c>
      <c r="I58" s="34" t="s">
        <v>123</v>
      </c>
      <c r="J58" s="24" t="s">
        <v>124</v>
      </c>
      <c r="K58" s="36">
        <v>755019</v>
      </c>
    </row>
    <row r="59" spans="1:11" s="15" customFormat="1" ht="30">
      <c r="A59" s="18" t="s">
        <v>212</v>
      </c>
      <c r="B59" s="19" t="s">
        <v>214</v>
      </c>
      <c r="C59" s="20" t="s">
        <v>90</v>
      </c>
      <c r="D59" s="30" t="s">
        <v>90</v>
      </c>
      <c r="E59" s="21" t="s">
        <v>95</v>
      </c>
      <c r="F59" s="22">
        <v>20140080</v>
      </c>
      <c r="G59" s="23">
        <v>41955</v>
      </c>
      <c r="H59" s="32" t="s">
        <v>135</v>
      </c>
      <c r="I59" s="34" t="s">
        <v>123</v>
      </c>
      <c r="J59" s="24" t="s">
        <v>124</v>
      </c>
      <c r="K59" s="36">
        <v>488381</v>
      </c>
    </row>
    <row r="60" spans="1:11" s="15" customFormat="1" ht="30">
      <c r="A60" s="18" t="s">
        <v>212</v>
      </c>
      <c r="B60" s="19" t="s">
        <v>214</v>
      </c>
      <c r="C60" s="20" t="s">
        <v>90</v>
      </c>
      <c r="D60" s="30" t="s">
        <v>90</v>
      </c>
      <c r="E60" s="21" t="s">
        <v>95</v>
      </c>
      <c r="F60" s="22">
        <v>20140075</v>
      </c>
      <c r="G60" s="23">
        <v>41953</v>
      </c>
      <c r="H60" s="32" t="s">
        <v>131</v>
      </c>
      <c r="I60" s="34" t="s">
        <v>129</v>
      </c>
      <c r="J60" s="24" t="s">
        <v>130</v>
      </c>
      <c r="K60" s="36">
        <v>184533</v>
      </c>
    </row>
    <row r="61" spans="1:11" s="15" customFormat="1" ht="30">
      <c r="A61" s="18" t="s">
        <v>212</v>
      </c>
      <c r="B61" s="19" t="s">
        <v>13</v>
      </c>
      <c r="C61" s="20" t="s">
        <v>90</v>
      </c>
      <c r="D61" s="30" t="s">
        <v>90</v>
      </c>
      <c r="E61" s="21" t="s">
        <v>91</v>
      </c>
      <c r="F61" s="22">
        <v>20140368</v>
      </c>
      <c r="G61" s="23">
        <v>41955</v>
      </c>
      <c r="H61" s="32" t="s">
        <v>215</v>
      </c>
      <c r="I61" s="34" t="s">
        <v>93</v>
      </c>
      <c r="J61" s="24" t="s">
        <v>94</v>
      </c>
      <c r="K61" s="36">
        <v>186956</v>
      </c>
    </row>
    <row r="62" spans="1:11" s="15" customFormat="1" ht="30">
      <c r="A62" s="18" t="s">
        <v>212</v>
      </c>
      <c r="B62" s="19" t="s">
        <v>13</v>
      </c>
      <c r="C62" s="20" t="s">
        <v>90</v>
      </c>
      <c r="D62" s="30" t="s">
        <v>90</v>
      </c>
      <c r="E62" s="21" t="s">
        <v>91</v>
      </c>
      <c r="F62" s="22">
        <v>20140372</v>
      </c>
      <c r="G62" s="23">
        <v>41960</v>
      </c>
      <c r="H62" s="32" t="s">
        <v>216</v>
      </c>
      <c r="I62" s="34" t="s">
        <v>136</v>
      </c>
      <c r="J62" s="24" t="s">
        <v>137</v>
      </c>
      <c r="K62" s="36">
        <f>150000+140001</f>
        <v>290001</v>
      </c>
    </row>
    <row r="63" spans="1:11" s="15" customFormat="1" ht="30">
      <c r="A63" s="18" t="s">
        <v>212</v>
      </c>
      <c r="B63" s="19" t="s">
        <v>13</v>
      </c>
      <c r="C63" s="20" t="s">
        <v>90</v>
      </c>
      <c r="D63" s="30" t="s">
        <v>90</v>
      </c>
      <c r="E63" s="21" t="s">
        <v>91</v>
      </c>
      <c r="F63" s="22">
        <v>20140395</v>
      </c>
      <c r="G63" s="23">
        <v>41971</v>
      </c>
      <c r="H63" s="32" t="s">
        <v>138</v>
      </c>
      <c r="I63" s="34" t="s">
        <v>139</v>
      </c>
      <c r="J63" s="24" t="s">
        <v>140</v>
      </c>
      <c r="K63" s="36">
        <f>76160+1554140</f>
        <v>1630300</v>
      </c>
    </row>
    <row r="64" spans="1:11" s="15" customFormat="1">
      <c r="A64" s="18" t="s">
        <v>212</v>
      </c>
      <c r="B64" s="19" t="s">
        <v>141</v>
      </c>
      <c r="C64" s="20" t="s">
        <v>142</v>
      </c>
      <c r="D64" s="30">
        <v>41950</v>
      </c>
      <c r="E64" s="21" t="s">
        <v>99</v>
      </c>
      <c r="F64" s="22" t="s">
        <v>143</v>
      </c>
      <c r="G64" s="23">
        <v>41950</v>
      </c>
      <c r="H64" s="32" t="s">
        <v>144</v>
      </c>
      <c r="I64" s="34" t="s">
        <v>145</v>
      </c>
      <c r="J64" s="24" t="s">
        <v>146</v>
      </c>
      <c r="K64" s="36">
        <v>16485046</v>
      </c>
    </row>
    <row r="65" spans="1:11" s="15" customFormat="1" ht="30">
      <c r="A65" s="18" t="s">
        <v>212</v>
      </c>
      <c r="B65" s="19" t="s">
        <v>13</v>
      </c>
      <c r="C65" s="20" t="s">
        <v>90</v>
      </c>
      <c r="D65" s="30" t="s">
        <v>90</v>
      </c>
      <c r="E65" s="21" t="s">
        <v>91</v>
      </c>
      <c r="F65" s="22">
        <v>20140374</v>
      </c>
      <c r="G65" s="23">
        <v>41962</v>
      </c>
      <c r="H65" s="32" t="s">
        <v>147</v>
      </c>
      <c r="I65" s="34" t="s">
        <v>148</v>
      </c>
      <c r="J65" s="24" t="s">
        <v>149</v>
      </c>
      <c r="K65" s="36">
        <v>1556193</v>
      </c>
    </row>
    <row r="66" spans="1:11" s="15" customFormat="1" ht="30">
      <c r="A66" s="18" t="s">
        <v>212</v>
      </c>
      <c r="B66" s="19" t="s">
        <v>117</v>
      </c>
      <c r="C66" s="20" t="s">
        <v>150</v>
      </c>
      <c r="D66" s="31">
        <v>41939</v>
      </c>
      <c r="E66" s="21" t="s">
        <v>91</v>
      </c>
      <c r="F66" s="22">
        <v>20140366</v>
      </c>
      <c r="G66" s="23">
        <v>41955</v>
      </c>
      <c r="H66" s="32" t="s">
        <v>151</v>
      </c>
      <c r="I66" s="34" t="s">
        <v>152</v>
      </c>
      <c r="J66" s="24" t="s">
        <v>153</v>
      </c>
      <c r="K66" s="36">
        <f>1049480+266250+822090+519840+222400+111200</f>
        <v>2991260</v>
      </c>
    </row>
    <row r="67" spans="1:11" s="15" customFormat="1" ht="30">
      <c r="A67" s="18" t="s">
        <v>212</v>
      </c>
      <c r="B67" s="19" t="s">
        <v>13</v>
      </c>
      <c r="C67" s="20" t="s">
        <v>90</v>
      </c>
      <c r="D67" s="30" t="s">
        <v>90</v>
      </c>
      <c r="E67" s="21" t="s">
        <v>91</v>
      </c>
      <c r="F67" s="22">
        <v>20140385</v>
      </c>
      <c r="G67" s="23">
        <v>41968</v>
      </c>
      <c r="H67" s="32" t="s">
        <v>154</v>
      </c>
      <c r="I67" s="34" t="s">
        <v>155</v>
      </c>
      <c r="J67" s="24" t="s">
        <v>156</v>
      </c>
      <c r="K67" s="36">
        <v>2106744</v>
      </c>
    </row>
    <row r="68" spans="1:11" s="15" customFormat="1" ht="30">
      <c r="A68" s="18" t="s">
        <v>212</v>
      </c>
      <c r="B68" s="19" t="s">
        <v>13</v>
      </c>
      <c r="C68" s="20" t="s">
        <v>90</v>
      </c>
      <c r="D68" s="30" t="s">
        <v>90</v>
      </c>
      <c r="E68" s="21" t="s">
        <v>91</v>
      </c>
      <c r="F68" s="22">
        <v>20140386</v>
      </c>
      <c r="G68" s="23">
        <v>41968</v>
      </c>
      <c r="H68" s="32" t="s">
        <v>157</v>
      </c>
      <c r="I68" s="34" t="s">
        <v>155</v>
      </c>
      <c r="J68" s="24" t="s">
        <v>156</v>
      </c>
      <c r="K68" s="36">
        <v>1796222</v>
      </c>
    </row>
    <row r="69" spans="1:11" s="15" customFormat="1" ht="30">
      <c r="A69" s="18" t="s">
        <v>212</v>
      </c>
      <c r="B69" s="19" t="s">
        <v>13</v>
      </c>
      <c r="C69" s="20" t="s">
        <v>90</v>
      </c>
      <c r="D69" s="30" t="s">
        <v>90</v>
      </c>
      <c r="E69" s="21" t="s">
        <v>91</v>
      </c>
      <c r="F69" s="22">
        <v>20140378</v>
      </c>
      <c r="G69" s="23">
        <v>41963</v>
      </c>
      <c r="H69" s="32" t="s">
        <v>158</v>
      </c>
      <c r="I69" s="34" t="s">
        <v>159</v>
      </c>
      <c r="J69" s="24" t="s">
        <v>160</v>
      </c>
      <c r="K69" s="36">
        <f>149940+201110+172550</f>
        <v>523600</v>
      </c>
    </row>
    <row r="70" spans="1:11" s="15" customFormat="1" ht="30">
      <c r="A70" s="18" t="s">
        <v>212</v>
      </c>
      <c r="B70" s="19" t="s">
        <v>13</v>
      </c>
      <c r="C70" s="20" t="s">
        <v>90</v>
      </c>
      <c r="D70" s="30" t="s">
        <v>90</v>
      </c>
      <c r="E70" s="21" t="s">
        <v>91</v>
      </c>
      <c r="F70" s="22">
        <v>20140380</v>
      </c>
      <c r="G70" s="23">
        <v>41964</v>
      </c>
      <c r="H70" s="32" t="s">
        <v>161</v>
      </c>
      <c r="I70" s="34" t="s">
        <v>162</v>
      </c>
      <c r="J70" s="24" t="s">
        <v>163</v>
      </c>
      <c r="K70" s="36">
        <v>1990000</v>
      </c>
    </row>
    <row r="71" spans="1:11" s="15" customFormat="1" ht="30">
      <c r="A71" s="18" t="s">
        <v>212</v>
      </c>
      <c r="B71" s="19" t="s">
        <v>13</v>
      </c>
      <c r="C71" s="20" t="s">
        <v>90</v>
      </c>
      <c r="D71" s="30" t="s">
        <v>90</v>
      </c>
      <c r="E71" s="21" t="s">
        <v>91</v>
      </c>
      <c r="F71" s="22">
        <v>20140384</v>
      </c>
      <c r="G71" s="23">
        <v>41968</v>
      </c>
      <c r="H71" s="32" t="s">
        <v>164</v>
      </c>
      <c r="I71" s="34" t="s">
        <v>162</v>
      </c>
      <c r="J71" s="24" t="s">
        <v>163</v>
      </c>
      <c r="K71" s="36">
        <f>916300+523600</f>
        <v>1439900</v>
      </c>
    </row>
    <row r="72" spans="1:11" s="15" customFormat="1" ht="30">
      <c r="A72" s="18" t="s">
        <v>212</v>
      </c>
      <c r="B72" s="19" t="s">
        <v>13</v>
      </c>
      <c r="C72" s="20" t="s">
        <v>90</v>
      </c>
      <c r="D72" s="30" t="s">
        <v>90</v>
      </c>
      <c r="E72" s="21" t="s">
        <v>91</v>
      </c>
      <c r="F72" s="22">
        <v>20140379</v>
      </c>
      <c r="G72" s="23">
        <v>41963</v>
      </c>
      <c r="H72" s="32" t="s">
        <v>165</v>
      </c>
      <c r="I72" s="34" t="s">
        <v>166</v>
      </c>
      <c r="J72" s="24" t="s">
        <v>167</v>
      </c>
      <c r="K72" s="36">
        <v>535500</v>
      </c>
    </row>
    <row r="73" spans="1:11" s="15" customFormat="1" ht="30">
      <c r="A73" s="18" t="s">
        <v>212</v>
      </c>
      <c r="B73" s="19" t="s">
        <v>13</v>
      </c>
      <c r="C73" s="20" t="s">
        <v>90</v>
      </c>
      <c r="D73" s="30" t="s">
        <v>90</v>
      </c>
      <c r="E73" s="21" t="s">
        <v>91</v>
      </c>
      <c r="F73" s="22">
        <v>20140394</v>
      </c>
      <c r="G73" s="23">
        <v>41971</v>
      </c>
      <c r="H73" s="32" t="s">
        <v>168</v>
      </c>
      <c r="I73" s="34" t="s">
        <v>169</v>
      </c>
      <c r="J73" s="24" t="s">
        <v>170</v>
      </c>
      <c r="K73" s="36">
        <f>488618+613843</f>
        <v>1102461</v>
      </c>
    </row>
    <row r="74" spans="1:11" s="15" customFormat="1" ht="30">
      <c r="A74" s="18" t="s">
        <v>212</v>
      </c>
      <c r="B74" s="19" t="s">
        <v>28</v>
      </c>
      <c r="C74" s="20" t="s">
        <v>90</v>
      </c>
      <c r="D74" s="30" t="s">
        <v>90</v>
      </c>
      <c r="E74" s="21" t="s">
        <v>91</v>
      </c>
      <c r="F74" s="22">
        <v>20140353</v>
      </c>
      <c r="G74" s="23">
        <v>41950</v>
      </c>
      <c r="H74" s="32" t="s">
        <v>171</v>
      </c>
      <c r="I74" s="34" t="s">
        <v>172</v>
      </c>
      <c r="J74" s="24" t="s">
        <v>173</v>
      </c>
      <c r="K74" s="36">
        <v>336589</v>
      </c>
    </row>
    <row r="75" spans="1:11" s="15" customFormat="1" ht="30">
      <c r="A75" s="18" t="s">
        <v>212</v>
      </c>
      <c r="B75" s="19" t="s">
        <v>28</v>
      </c>
      <c r="C75" s="20" t="s">
        <v>90</v>
      </c>
      <c r="D75" s="30" t="s">
        <v>90</v>
      </c>
      <c r="E75" s="21" t="s">
        <v>91</v>
      </c>
      <c r="F75" s="22">
        <v>20140370</v>
      </c>
      <c r="G75" s="23">
        <v>41956</v>
      </c>
      <c r="H75" s="32" t="s">
        <v>174</v>
      </c>
      <c r="I75" s="34" t="s">
        <v>175</v>
      </c>
      <c r="J75" s="24" t="s">
        <v>173</v>
      </c>
      <c r="K75" s="36">
        <v>426937</v>
      </c>
    </row>
    <row r="76" spans="1:11" s="15" customFormat="1" ht="30">
      <c r="A76" s="18" t="s">
        <v>212</v>
      </c>
      <c r="B76" s="19" t="s">
        <v>28</v>
      </c>
      <c r="C76" s="20" t="s">
        <v>90</v>
      </c>
      <c r="D76" s="30" t="s">
        <v>90</v>
      </c>
      <c r="E76" s="21" t="s">
        <v>176</v>
      </c>
      <c r="F76" s="22">
        <v>4847</v>
      </c>
      <c r="G76" s="23">
        <v>41967</v>
      </c>
      <c r="H76" s="32" t="s">
        <v>177</v>
      </c>
      <c r="I76" s="34" t="s">
        <v>178</v>
      </c>
      <c r="J76" s="24" t="s">
        <v>179</v>
      </c>
      <c r="K76" s="36">
        <v>21600</v>
      </c>
    </row>
    <row r="77" spans="1:11" s="15" customFormat="1" ht="30">
      <c r="A77" s="18" t="s">
        <v>212</v>
      </c>
      <c r="B77" s="19" t="s">
        <v>28</v>
      </c>
      <c r="C77" s="20" t="s">
        <v>90</v>
      </c>
      <c r="D77" s="30" t="s">
        <v>90</v>
      </c>
      <c r="E77" s="21" t="s">
        <v>91</v>
      </c>
      <c r="F77" s="22">
        <v>20140360</v>
      </c>
      <c r="G77" s="23">
        <v>41953</v>
      </c>
      <c r="H77" s="32" t="s">
        <v>180</v>
      </c>
      <c r="I77" s="34" t="s">
        <v>181</v>
      </c>
      <c r="J77" s="24" t="s">
        <v>30</v>
      </c>
      <c r="K77" s="36">
        <v>87869</v>
      </c>
    </row>
    <row r="78" spans="1:11" s="15" customFormat="1" ht="30">
      <c r="A78" s="18" t="s">
        <v>212</v>
      </c>
      <c r="B78" s="19" t="s">
        <v>28</v>
      </c>
      <c r="C78" s="20" t="s">
        <v>90</v>
      </c>
      <c r="D78" s="30" t="s">
        <v>90</v>
      </c>
      <c r="E78" s="21" t="s">
        <v>91</v>
      </c>
      <c r="F78" s="22">
        <v>20140347</v>
      </c>
      <c r="G78" s="23">
        <v>41950</v>
      </c>
      <c r="H78" s="32" t="s">
        <v>180</v>
      </c>
      <c r="I78" s="34" t="s">
        <v>182</v>
      </c>
      <c r="J78" s="24" t="s">
        <v>19</v>
      </c>
      <c r="K78" s="36">
        <v>253086</v>
      </c>
    </row>
    <row r="79" spans="1:11" s="15" customFormat="1" ht="30">
      <c r="A79" s="18" t="s">
        <v>212</v>
      </c>
      <c r="B79" s="19" t="s">
        <v>28</v>
      </c>
      <c r="C79" s="20" t="s">
        <v>90</v>
      </c>
      <c r="D79" s="30" t="s">
        <v>90</v>
      </c>
      <c r="E79" s="21" t="s">
        <v>91</v>
      </c>
      <c r="F79" s="22">
        <v>20140349</v>
      </c>
      <c r="G79" s="23">
        <v>41950</v>
      </c>
      <c r="H79" s="32" t="s">
        <v>180</v>
      </c>
      <c r="I79" s="34" t="s">
        <v>182</v>
      </c>
      <c r="J79" s="24" t="s">
        <v>19</v>
      </c>
      <c r="K79" s="36">
        <v>242086</v>
      </c>
    </row>
    <row r="80" spans="1:11" s="15" customFormat="1" ht="30">
      <c r="A80" s="18" t="s">
        <v>212</v>
      </c>
      <c r="B80" s="19" t="s">
        <v>28</v>
      </c>
      <c r="C80" s="20" t="s">
        <v>90</v>
      </c>
      <c r="D80" s="30" t="s">
        <v>90</v>
      </c>
      <c r="E80" s="21" t="s">
        <v>91</v>
      </c>
      <c r="F80" s="22">
        <v>20140350</v>
      </c>
      <c r="G80" s="23">
        <v>41950</v>
      </c>
      <c r="H80" s="32" t="s">
        <v>180</v>
      </c>
      <c r="I80" s="34" t="s">
        <v>182</v>
      </c>
      <c r="J80" s="24" t="s">
        <v>19</v>
      </c>
      <c r="K80" s="36">
        <f>141586+205086</f>
        <v>346672</v>
      </c>
    </row>
    <row r="81" spans="1:11" s="15" customFormat="1" ht="30">
      <c r="A81" s="18" t="s">
        <v>212</v>
      </c>
      <c r="B81" s="19" t="s">
        <v>28</v>
      </c>
      <c r="C81" s="20" t="s">
        <v>90</v>
      </c>
      <c r="D81" s="30" t="s">
        <v>90</v>
      </c>
      <c r="E81" s="21" t="s">
        <v>91</v>
      </c>
      <c r="F81" s="22">
        <v>20140352</v>
      </c>
      <c r="G81" s="23">
        <v>41950</v>
      </c>
      <c r="H81" s="32" t="s">
        <v>180</v>
      </c>
      <c r="I81" s="34" t="s">
        <v>182</v>
      </c>
      <c r="J81" s="24" t="s">
        <v>19</v>
      </c>
      <c r="K81" s="36">
        <v>167586</v>
      </c>
    </row>
    <row r="82" spans="1:11" s="15" customFormat="1" ht="30">
      <c r="A82" s="18" t="s">
        <v>212</v>
      </c>
      <c r="B82" s="19" t="s">
        <v>28</v>
      </c>
      <c r="C82" s="20" t="s">
        <v>90</v>
      </c>
      <c r="D82" s="30" t="s">
        <v>90</v>
      </c>
      <c r="E82" s="21" t="s">
        <v>91</v>
      </c>
      <c r="F82" s="22">
        <v>20140354</v>
      </c>
      <c r="G82" s="23">
        <v>41953</v>
      </c>
      <c r="H82" s="32" t="s">
        <v>180</v>
      </c>
      <c r="I82" s="34" t="s">
        <v>182</v>
      </c>
      <c r="J82" s="24" t="s">
        <v>19</v>
      </c>
      <c r="K82" s="36">
        <v>147586</v>
      </c>
    </row>
    <row r="83" spans="1:11" s="15" customFormat="1" ht="30">
      <c r="A83" s="18" t="s">
        <v>212</v>
      </c>
      <c r="B83" s="19" t="s">
        <v>28</v>
      </c>
      <c r="C83" s="20" t="s">
        <v>90</v>
      </c>
      <c r="D83" s="30" t="s">
        <v>90</v>
      </c>
      <c r="E83" s="21" t="s">
        <v>91</v>
      </c>
      <c r="F83" s="22">
        <v>20140355</v>
      </c>
      <c r="G83" s="23">
        <v>41953</v>
      </c>
      <c r="H83" s="32" t="s">
        <v>180</v>
      </c>
      <c r="I83" s="34" t="s">
        <v>182</v>
      </c>
      <c r="J83" s="24" t="s">
        <v>19</v>
      </c>
      <c r="K83" s="36">
        <v>225586</v>
      </c>
    </row>
    <row r="84" spans="1:11" s="15" customFormat="1" ht="30">
      <c r="A84" s="18" t="s">
        <v>212</v>
      </c>
      <c r="B84" s="19" t="s">
        <v>28</v>
      </c>
      <c r="C84" s="20" t="s">
        <v>90</v>
      </c>
      <c r="D84" s="30" t="s">
        <v>90</v>
      </c>
      <c r="E84" s="21" t="s">
        <v>91</v>
      </c>
      <c r="F84" s="22">
        <v>20140356</v>
      </c>
      <c r="G84" s="23">
        <v>41953</v>
      </c>
      <c r="H84" s="32" t="s">
        <v>180</v>
      </c>
      <c r="I84" s="34" t="s">
        <v>182</v>
      </c>
      <c r="J84" s="24" t="s">
        <v>19</v>
      </c>
      <c r="K84" s="36">
        <v>141586</v>
      </c>
    </row>
    <row r="85" spans="1:11" s="15" customFormat="1" ht="30">
      <c r="A85" s="18" t="s">
        <v>212</v>
      </c>
      <c r="B85" s="19" t="s">
        <v>28</v>
      </c>
      <c r="C85" s="20" t="s">
        <v>90</v>
      </c>
      <c r="D85" s="30" t="s">
        <v>90</v>
      </c>
      <c r="E85" s="21" t="s">
        <v>91</v>
      </c>
      <c r="F85" s="22">
        <v>20140357</v>
      </c>
      <c r="G85" s="23">
        <v>41953</v>
      </c>
      <c r="H85" s="32" t="s">
        <v>180</v>
      </c>
      <c r="I85" s="34" t="s">
        <v>182</v>
      </c>
      <c r="J85" s="24" t="s">
        <v>19</v>
      </c>
      <c r="K85" s="36">
        <v>141586</v>
      </c>
    </row>
    <row r="86" spans="1:11" s="15" customFormat="1" ht="30">
      <c r="A86" s="18" t="s">
        <v>212</v>
      </c>
      <c r="B86" s="19" t="s">
        <v>28</v>
      </c>
      <c r="C86" s="20" t="s">
        <v>90</v>
      </c>
      <c r="D86" s="30" t="s">
        <v>90</v>
      </c>
      <c r="E86" s="21" t="s">
        <v>91</v>
      </c>
      <c r="F86" s="22">
        <v>20140359</v>
      </c>
      <c r="G86" s="23">
        <v>41953</v>
      </c>
      <c r="H86" s="32" t="s">
        <v>180</v>
      </c>
      <c r="I86" s="34" t="s">
        <v>182</v>
      </c>
      <c r="J86" s="24" t="s">
        <v>19</v>
      </c>
      <c r="K86" s="36">
        <v>242086</v>
      </c>
    </row>
    <row r="87" spans="1:11" s="15" customFormat="1" ht="30">
      <c r="A87" s="18" t="s">
        <v>212</v>
      </c>
      <c r="B87" s="19" t="s">
        <v>28</v>
      </c>
      <c r="C87" s="20" t="s">
        <v>90</v>
      </c>
      <c r="D87" s="30" t="s">
        <v>90</v>
      </c>
      <c r="E87" s="21" t="s">
        <v>91</v>
      </c>
      <c r="F87" s="22">
        <v>20140363</v>
      </c>
      <c r="G87" s="23">
        <v>41954</v>
      </c>
      <c r="H87" s="32" t="s">
        <v>180</v>
      </c>
      <c r="I87" s="34" t="s">
        <v>182</v>
      </c>
      <c r="J87" s="24" t="s">
        <v>19</v>
      </c>
      <c r="K87" s="36">
        <v>225586</v>
      </c>
    </row>
    <row r="88" spans="1:11" s="15" customFormat="1" ht="30">
      <c r="A88" s="18" t="s">
        <v>212</v>
      </c>
      <c r="B88" s="19" t="s">
        <v>28</v>
      </c>
      <c r="C88" s="20" t="s">
        <v>90</v>
      </c>
      <c r="D88" s="30" t="s">
        <v>90</v>
      </c>
      <c r="E88" s="21" t="s">
        <v>91</v>
      </c>
      <c r="F88" s="22">
        <v>20140364</v>
      </c>
      <c r="G88" s="23">
        <v>41954</v>
      </c>
      <c r="H88" s="32" t="s">
        <v>180</v>
      </c>
      <c r="I88" s="34" t="s">
        <v>182</v>
      </c>
      <c r="J88" s="24" t="s">
        <v>19</v>
      </c>
      <c r="K88" s="36">
        <v>141586</v>
      </c>
    </row>
    <row r="89" spans="1:11" s="15" customFormat="1" ht="30">
      <c r="A89" s="18" t="s">
        <v>212</v>
      </c>
      <c r="B89" s="19" t="s">
        <v>28</v>
      </c>
      <c r="C89" s="20" t="s">
        <v>90</v>
      </c>
      <c r="D89" s="30" t="s">
        <v>90</v>
      </c>
      <c r="E89" s="21" t="s">
        <v>91</v>
      </c>
      <c r="F89" s="22">
        <v>20140371</v>
      </c>
      <c r="G89" s="23">
        <v>41957</v>
      </c>
      <c r="H89" s="32" t="s">
        <v>180</v>
      </c>
      <c r="I89" s="34" t="s">
        <v>182</v>
      </c>
      <c r="J89" s="24" t="s">
        <v>19</v>
      </c>
      <c r="K89" s="36">
        <v>148086</v>
      </c>
    </row>
    <row r="90" spans="1:11" s="15" customFormat="1" ht="30">
      <c r="A90" s="18" t="s">
        <v>212</v>
      </c>
      <c r="B90" s="19" t="s">
        <v>28</v>
      </c>
      <c r="C90" s="20" t="s">
        <v>90</v>
      </c>
      <c r="D90" s="30" t="s">
        <v>90</v>
      </c>
      <c r="E90" s="21" t="s">
        <v>91</v>
      </c>
      <c r="F90" s="22">
        <v>20140373</v>
      </c>
      <c r="G90" s="23">
        <v>41961</v>
      </c>
      <c r="H90" s="32" t="s">
        <v>180</v>
      </c>
      <c r="I90" s="34" t="s">
        <v>182</v>
      </c>
      <c r="J90" s="24" t="s">
        <v>19</v>
      </c>
      <c r="K90" s="36">
        <v>204586</v>
      </c>
    </row>
    <row r="91" spans="1:11" s="15" customFormat="1" ht="30">
      <c r="A91" s="18" t="s">
        <v>212</v>
      </c>
      <c r="B91" s="19" t="s">
        <v>28</v>
      </c>
      <c r="C91" s="20" t="s">
        <v>90</v>
      </c>
      <c r="D91" s="30" t="s">
        <v>90</v>
      </c>
      <c r="E91" s="21" t="s">
        <v>91</v>
      </c>
      <c r="F91" s="22">
        <v>20140375</v>
      </c>
      <c r="G91" s="23">
        <v>41963</v>
      </c>
      <c r="H91" s="32" t="s">
        <v>180</v>
      </c>
      <c r="I91" s="34" t="s">
        <v>182</v>
      </c>
      <c r="J91" s="24" t="s">
        <v>19</v>
      </c>
      <c r="K91" s="36">
        <v>15000</v>
      </c>
    </row>
    <row r="92" spans="1:11" s="15" customFormat="1" ht="30">
      <c r="A92" s="18" t="s">
        <v>212</v>
      </c>
      <c r="B92" s="19" t="s">
        <v>28</v>
      </c>
      <c r="C92" s="20" t="s">
        <v>90</v>
      </c>
      <c r="D92" s="30" t="s">
        <v>90</v>
      </c>
      <c r="E92" s="21" t="s">
        <v>91</v>
      </c>
      <c r="F92" s="22">
        <v>20140377</v>
      </c>
      <c r="G92" s="23">
        <v>41963</v>
      </c>
      <c r="H92" s="32" t="s">
        <v>180</v>
      </c>
      <c r="I92" s="34" t="s">
        <v>182</v>
      </c>
      <c r="J92" s="24" t="s">
        <v>19</v>
      </c>
      <c r="K92" s="36">
        <v>32000</v>
      </c>
    </row>
    <row r="93" spans="1:11" s="15" customFormat="1" ht="30">
      <c r="A93" s="18" t="s">
        <v>212</v>
      </c>
      <c r="B93" s="19" t="s">
        <v>28</v>
      </c>
      <c r="C93" s="20" t="s">
        <v>90</v>
      </c>
      <c r="D93" s="30" t="s">
        <v>90</v>
      </c>
      <c r="E93" s="21" t="s">
        <v>91</v>
      </c>
      <c r="F93" s="22">
        <v>20140381</v>
      </c>
      <c r="G93" s="23">
        <v>41968</v>
      </c>
      <c r="H93" s="32" t="s">
        <v>180</v>
      </c>
      <c r="I93" s="34" t="s">
        <v>182</v>
      </c>
      <c r="J93" s="24" t="s">
        <v>19</v>
      </c>
      <c r="K93" s="36">
        <v>143086</v>
      </c>
    </row>
    <row r="94" spans="1:11" s="15" customFormat="1" ht="30">
      <c r="A94" s="18" t="s">
        <v>212</v>
      </c>
      <c r="B94" s="19" t="s">
        <v>28</v>
      </c>
      <c r="C94" s="20" t="s">
        <v>90</v>
      </c>
      <c r="D94" s="30" t="s">
        <v>90</v>
      </c>
      <c r="E94" s="21" t="s">
        <v>91</v>
      </c>
      <c r="F94" s="22">
        <v>20140382</v>
      </c>
      <c r="G94" s="23">
        <v>41968</v>
      </c>
      <c r="H94" s="32" t="s">
        <v>180</v>
      </c>
      <c r="I94" s="34" t="s">
        <v>182</v>
      </c>
      <c r="J94" s="24" t="s">
        <v>19</v>
      </c>
      <c r="K94" s="36">
        <v>288922</v>
      </c>
    </row>
    <row r="95" spans="1:11" s="15" customFormat="1" ht="30">
      <c r="A95" s="18" t="s">
        <v>212</v>
      </c>
      <c r="B95" s="19" t="s">
        <v>28</v>
      </c>
      <c r="C95" s="20" t="s">
        <v>90</v>
      </c>
      <c r="D95" s="30" t="s">
        <v>90</v>
      </c>
      <c r="E95" s="21" t="s">
        <v>91</v>
      </c>
      <c r="F95" s="22">
        <v>20140383</v>
      </c>
      <c r="G95" s="23">
        <v>41968</v>
      </c>
      <c r="H95" s="32" t="s">
        <v>180</v>
      </c>
      <c r="I95" s="34" t="s">
        <v>182</v>
      </c>
      <c r="J95" s="24" t="s">
        <v>19</v>
      </c>
      <c r="K95" s="36">
        <v>182586</v>
      </c>
    </row>
    <row r="96" spans="1:11" s="15" customFormat="1" ht="30">
      <c r="A96" s="18" t="s">
        <v>212</v>
      </c>
      <c r="B96" s="19" t="s">
        <v>28</v>
      </c>
      <c r="C96" s="20" t="s">
        <v>90</v>
      </c>
      <c r="D96" s="30" t="s">
        <v>90</v>
      </c>
      <c r="E96" s="21" t="s">
        <v>91</v>
      </c>
      <c r="F96" s="22">
        <v>20140390</v>
      </c>
      <c r="G96" s="23">
        <v>41970</v>
      </c>
      <c r="H96" s="32" t="s">
        <v>180</v>
      </c>
      <c r="I96" s="34" t="s">
        <v>182</v>
      </c>
      <c r="J96" s="24" t="s">
        <v>19</v>
      </c>
      <c r="K96" s="36">
        <v>168586</v>
      </c>
    </row>
    <row r="97" spans="1:11" s="15" customFormat="1" ht="30">
      <c r="A97" s="18" t="s">
        <v>212</v>
      </c>
      <c r="B97" s="19" t="s">
        <v>28</v>
      </c>
      <c r="C97" s="20" t="s">
        <v>90</v>
      </c>
      <c r="D97" s="30" t="s">
        <v>90</v>
      </c>
      <c r="E97" s="21" t="s">
        <v>91</v>
      </c>
      <c r="F97" s="22">
        <v>20140392</v>
      </c>
      <c r="G97" s="23">
        <v>41971</v>
      </c>
      <c r="H97" s="32" t="s">
        <v>180</v>
      </c>
      <c r="I97" s="34" t="s">
        <v>182</v>
      </c>
      <c r="J97" s="24" t="s">
        <v>19</v>
      </c>
      <c r="K97" s="36">
        <v>207336</v>
      </c>
    </row>
    <row r="98" spans="1:11" s="15" customFormat="1" ht="30">
      <c r="A98" s="18" t="s">
        <v>212</v>
      </c>
      <c r="B98" s="19" t="s">
        <v>28</v>
      </c>
      <c r="C98" s="20" t="s">
        <v>90</v>
      </c>
      <c r="D98" s="30" t="s">
        <v>90</v>
      </c>
      <c r="E98" s="21" t="s">
        <v>91</v>
      </c>
      <c r="F98" s="22">
        <v>20140393</v>
      </c>
      <c r="G98" s="23">
        <v>41971</v>
      </c>
      <c r="H98" s="32" t="s">
        <v>180</v>
      </c>
      <c r="I98" s="34" t="s">
        <v>182</v>
      </c>
      <c r="J98" s="24" t="s">
        <v>19</v>
      </c>
      <c r="K98" s="36">
        <v>143086</v>
      </c>
    </row>
    <row r="99" spans="1:11" s="15" customFormat="1" ht="30">
      <c r="A99" s="18" t="s">
        <v>212</v>
      </c>
      <c r="B99" s="19" t="s">
        <v>28</v>
      </c>
      <c r="C99" s="20" t="s">
        <v>90</v>
      </c>
      <c r="D99" s="30" t="s">
        <v>90</v>
      </c>
      <c r="E99" s="21" t="s">
        <v>91</v>
      </c>
      <c r="F99" s="22">
        <v>20140396</v>
      </c>
      <c r="G99" s="23">
        <v>41971</v>
      </c>
      <c r="H99" s="32" t="s">
        <v>183</v>
      </c>
      <c r="I99" s="34" t="s">
        <v>184</v>
      </c>
      <c r="J99" s="24" t="s">
        <v>185</v>
      </c>
      <c r="K99" s="36">
        <v>148750</v>
      </c>
    </row>
    <row r="100" spans="1:11" s="15" customFormat="1" ht="30">
      <c r="A100" s="18" t="s">
        <v>212</v>
      </c>
      <c r="B100" s="19" t="s">
        <v>13</v>
      </c>
      <c r="C100" s="20" t="s">
        <v>90</v>
      </c>
      <c r="D100" s="30" t="s">
        <v>90</v>
      </c>
      <c r="E100" s="21" t="s">
        <v>91</v>
      </c>
      <c r="F100" s="22">
        <v>20140367</v>
      </c>
      <c r="G100" s="23">
        <v>41955</v>
      </c>
      <c r="H100" s="32" t="s">
        <v>186</v>
      </c>
      <c r="I100" s="34" t="s">
        <v>187</v>
      </c>
      <c r="J100" s="24" t="s">
        <v>188</v>
      </c>
      <c r="K100" s="36">
        <v>40000</v>
      </c>
    </row>
    <row r="101" spans="1:11" s="15" customFormat="1" ht="30">
      <c r="A101" s="18" t="s">
        <v>212</v>
      </c>
      <c r="B101" s="19" t="s">
        <v>13</v>
      </c>
      <c r="C101" s="20" t="s">
        <v>90</v>
      </c>
      <c r="D101" s="30" t="s">
        <v>90</v>
      </c>
      <c r="E101" s="21" t="s">
        <v>91</v>
      </c>
      <c r="F101" s="22">
        <v>20140365</v>
      </c>
      <c r="G101" s="23">
        <v>41955</v>
      </c>
      <c r="H101" s="32" t="s">
        <v>189</v>
      </c>
      <c r="I101" s="34" t="s">
        <v>190</v>
      </c>
      <c r="J101" s="24" t="s">
        <v>191</v>
      </c>
      <c r="K101" s="36">
        <v>75000</v>
      </c>
    </row>
    <row r="102" spans="1:11" s="15" customFormat="1" ht="30">
      <c r="A102" s="18" t="s">
        <v>212</v>
      </c>
      <c r="B102" s="19" t="s">
        <v>13</v>
      </c>
      <c r="C102" s="20" t="s">
        <v>90</v>
      </c>
      <c r="D102" s="30" t="s">
        <v>90</v>
      </c>
      <c r="E102" s="21" t="s">
        <v>176</v>
      </c>
      <c r="F102" s="22">
        <v>425</v>
      </c>
      <c r="G102" s="23">
        <v>41946</v>
      </c>
      <c r="H102" s="32" t="s">
        <v>192</v>
      </c>
      <c r="I102" s="34" t="s">
        <v>193</v>
      </c>
      <c r="J102" s="24" t="s">
        <v>194</v>
      </c>
      <c r="K102" s="36">
        <v>25000</v>
      </c>
    </row>
    <row r="103" spans="1:11" s="15" customFormat="1" ht="30">
      <c r="A103" s="18" t="s">
        <v>212</v>
      </c>
      <c r="B103" s="19" t="s">
        <v>195</v>
      </c>
      <c r="C103" s="20" t="s">
        <v>196</v>
      </c>
      <c r="D103" s="30">
        <v>41183</v>
      </c>
      <c r="E103" s="21" t="s">
        <v>197</v>
      </c>
      <c r="F103" s="22">
        <v>960</v>
      </c>
      <c r="G103" s="23">
        <v>41969</v>
      </c>
      <c r="H103" s="32" t="s">
        <v>198</v>
      </c>
      <c r="I103" s="34" t="s">
        <v>199</v>
      </c>
      <c r="J103" s="24" t="s">
        <v>200</v>
      </c>
      <c r="K103" s="36">
        <v>98052</v>
      </c>
    </row>
    <row r="104" spans="1:11" s="15" customFormat="1" ht="30">
      <c r="A104" s="18" t="s">
        <v>212</v>
      </c>
      <c r="B104" s="19" t="s">
        <v>195</v>
      </c>
      <c r="C104" s="20" t="s">
        <v>196</v>
      </c>
      <c r="D104" s="30">
        <v>41183</v>
      </c>
      <c r="E104" s="21" t="s">
        <v>197</v>
      </c>
      <c r="F104" s="22">
        <v>10</v>
      </c>
      <c r="G104" s="23">
        <v>41962</v>
      </c>
      <c r="H104" s="32" t="s">
        <v>198</v>
      </c>
      <c r="I104" s="34" t="s">
        <v>201</v>
      </c>
      <c r="J104" s="24" t="s">
        <v>202</v>
      </c>
      <c r="K104" s="36">
        <v>25000</v>
      </c>
    </row>
    <row r="105" spans="1:11" s="15" customFormat="1" ht="30">
      <c r="A105" s="18" t="s">
        <v>212</v>
      </c>
      <c r="B105" s="19" t="s">
        <v>13</v>
      </c>
      <c r="C105" s="20" t="s">
        <v>90</v>
      </c>
      <c r="D105" s="30" t="s">
        <v>90</v>
      </c>
      <c r="E105" s="21" t="s">
        <v>95</v>
      </c>
      <c r="F105" s="22">
        <v>20140089</v>
      </c>
      <c r="G105" s="23">
        <v>41960</v>
      </c>
      <c r="H105" s="32" t="s">
        <v>203</v>
      </c>
      <c r="I105" s="34" t="s">
        <v>204</v>
      </c>
      <c r="J105" s="24" t="s">
        <v>205</v>
      </c>
      <c r="K105" s="36">
        <f>125831+125832+125832+125832</f>
        <v>503327</v>
      </c>
    </row>
    <row r="106" spans="1:11" s="15" customFormat="1" ht="30">
      <c r="A106" s="18" t="s">
        <v>212</v>
      </c>
      <c r="B106" s="19" t="s">
        <v>206</v>
      </c>
      <c r="C106" s="20" t="s">
        <v>90</v>
      </c>
      <c r="D106" s="30" t="s">
        <v>90</v>
      </c>
      <c r="E106" s="21" t="s">
        <v>176</v>
      </c>
      <c r="F106" s="22">
        <v>3162252</v>
      </c>
      <c r="G106" s="23">
        <v>41971</v>
      </c>
      <c r="H106" s="32" t="s">
        <v>207</v>
      </c>
      <c r="I106" s="34" t="s">
        <v>208</v>
      </c>
      <c r="J106" s="24" t="s">
        <v>209</v>
      </c>
      <c r="K106" s="36">
        <v>2280800</v>
      </c>
    </row>
    <row r="107" spans="1:11" s="15" customFormat="1" ht="30">
      <c r="A107" s="18" t="s">
        <v>212</v>
      </c>
      <c r="B107" s="19" t="s">
        <v>206</v>
      </c>
      <c r="C107" s="20" t="s">
        <v>90</v>
      </c>
      <c r="D107" s="30" t="s">
        <v>90</v>
      </c>
      <c r="E107" s="21" t="s">
        <v>176</v>
      </c>
      <c r="F107" s="22">
        <v>479522</v>
      </c>
      <c r="G107" s="23">
        <v>41970</v>
      </c>
      <c r="H107" s="32" t="s">
        <v>210</v>
      </c>
      <c r="I107" s="34" t="s">
        <v>217</v>
      </c>
      <c r="J107" s="24" t="s">
        <v>211</v>
      </c>
      <c r="K107" s="36">
        <v>585375</v>
      </c>
    </row>
    <row r="108" spans="1:11" s="15" customFormat="1" ht="45">
      <c r="A108" s="18" t="s">
        <v>326</v>
      </c>
      <c r="B108" s="19" t="s">
        <v>16</v>
      </c>
      <c r="C108" s="20" t="s">
        <v>90</v>
      </c>
      <c r="D108" s="30" t="s">
        <v>90</v>
      </c>
      <c r="E108" s="21" t="s">
        <v>90</v>
      </c>
      <c r="F108" s="22" t="s">
        <v>90</v>
      </c>
      <c r="G108" s="23">
        <v>41970</v>
      </c>
      <c r="H108" s="32" t="s">
        <v>218</v>
      </c>
      <c r="I108" s="34" t="s">
        <v>219</v>
      </c>
      <c r="J108" s="24" t="s">
        <v>220</v>
      </c>
      <c r="K108" s="36">
        <v>83300</v>
      </c>
    </row>
    <row r="109" spans="1:11" s="15" customFormat="1" ht="45">
      <c r="A109" s="18" t="s">
        <v>326</v>
      </c>
      <c r="B109" s="19" t="s">
        <v>16</v>
      </c>
      <c r="C109" s="20" t="s">
        <v>90</v>
      </c>
      <c r="D109" s="30" t="s">
        <v>90</v>
      </c>
      <c r="E109" s="21" t="s">
        <v>90</v>
      </c>
      <c r="F109" s="22" t="s">
        <v>90</v>
      </c>
      <c r="G109" s="23">
        <v>41970</v>
      </c>
      <c r="H109" s="32" t="s">
        <v>221</v>
      </c>
      <c r="I109" s="34" t="s">
        <v>219</v>
      </c>
      <c r="J109" s="24" t="s">
        <v>220</v>
      </c>
      <c r="K109" s="36">
        <v>40000</v>
      </c>
    </row>
    <row r="110" spans="1:11" s="15" customFormat="1" ht="45">
      <c r="A110" s="18" t="s">
        <v>326</v>
      </c>
      <c r="B110" s="19" t="s">
        <v>16</v>
      </c>
      <c r="C110" s="20" t="s">
        <v>90</v>
      </c>
      <c r="D110" s="30" t="s">
        <v>90</v>
      </c>
      <c r="E110" s="21" t="s">
        <v>90</v>
      </c>
      <c r="F110" s="22" t="s">
        <v>90</v>
      </c>
      <c r="G110" s="23">
        <v>41970</v>
      </c>
      <c r="H110" s="32" t="s">
        <v>222</v>
      </c>
      <c r="I110" s="34" t="s">
        <v>219</v>
      </c>
      <c r="J110" s="24" t="s">
        <v>220</v>
      </c>
      <c r="K110" s="36">
        <v>72300</v>
      </c>
    </row>
    <row r="111" spans="1:11" s="15" customFormat="1" ht="45">
      <c r="A111" s="18" t="s">
        <v>326</v>
      </c>
      <c r="B111" s="19" t="s">
        <v>16</v>
      </c>
      <c r="C111" s="20" t="s">
        <v>90</v>
      </c>
      <c r="D111" s="30" t="s">
        <v>90</v>
      </c>
      <c r="E111" s="21" t="s">
        <v>90</v>
      </c>
      <c r="F111" s="22" t="s">
        <v>90</v>
      </c>
      <c r="G111" s="23">
        <v>41970</v>
      </c>
      <c r="H111" s="32" t="s">
        <v>223</v>
      </c>
      <c r="I111" s="34" t="s">
        <v>224</v>
      </c>
      <c r="J111" s="24" t="s">
        <v>225</v>
      </c>
      <c r="K111" s="36">
        <v>3660195</v>
      </c>
    </row>
    <row r="112" spans="1:11" s="15" customFormat="1" ht="45">
      <c r="A112" s="18" t="s">
        <v>326</v>
      </c>
      <c r="B112" s="19" t="s">
        <v>16</v>
      </c>
      <c r="C112" s="20" t="s">
        <v>90</v>
      </c>
      <c r="D112" s="30" t="s">
        <v>90</v>
      </c>
      <c r="E112" s="21" t="s">
        <v>90</v>
      </c>
      <c r="F112" s="22" t="s">
        <v>90</v>
      </c>
      <c r="G112" s="23">
        <v>41954</v>
      </c>
      <c r="H112" s="32" t="s">
        <v>226</v>
      </c>
      <c r="I112" s="34" t="s">
        <v>227</v>
      </c>
      <c r="J112" s="24" t="s">
        <v>228</v>
      </c>
      <c r="K112" s="36">
        <v>30729</v>
      </c>
    </row>
    <row r="113" spans="1:11" s="15" customFormat="1" ht="45">
      <c r="A113" s="18" t="s">
        <v>326</v>
      </c>
      <c r="B113" s="19" t="s">
        <v>16</v>
      </c>
      <c r="C113" s="20" t="s">
        <v>90</v>
      </c>
      <c r="D113" s="30" t="s">
        <v>90</v>
      </c>
      <c r="E113" s="21" t="s">
        <v>90</v>
      </c>
      <c r="F113" s="22" t="s">
        <v>90</v>
      </c>
      <c r="G113" s="23">
        <v>41961</v>
      </c>
      <c r="H113" s="32" t="s">
        <v>229</v>
      </c>
      <c r="I113" s="34" t="s">
        <v>230</v>
      </c>
      <c r="J113" s="24" t="s">
        <v>231</v>
      </c>
      <c r="K113" s="36">
        <v>46984</v>
      </c>
    </row>
    <row r="114" spans="1:11" s="15" customFormat="1" ht="45">
      <c r="A114" s="18" t="s">
        <v>326</v>
      </c>
      <c r="B114" s="19" t="s">
        <v>16</v>
      </c>
      <c r="C114" s="20" t="s">
        <v>90</v>
      </c>
      <c r="D114" s="30" t="s">
        <v>90</v>
      </c>
      <c r="E114" s="21" t="s">
        <v>90</v>
      </c>
      <c r="F114" s="22" t="s">
        <v>90</v>
      </c>
      <c r="G114" s="23">
        <v>41961</v>
      </c>
      <c r="H114" s="32" t="s">
        <v>232</v>
      </c>
      <c r="I114" s="34" t="s">
        <v>230</v>
      </c>
      <c r="J114" s="24" t="s">
        <v>231</v>
      </c>
      <c r="K114" s="36">
        <v>28616</v>
      </c>
    </row>
    <row r="115" spans="1:11" s="15" customFormat="1" ht="45">
      <c r="A115" s="18" t="s">
        <v>326</v>
      </c>
      <c r="B115" s="19" t="s">
        <v>16</v>
      </c>
      <c r="C115" s="20" t="s">
        <v>90</v>
      </c>
      <c r="D115" s="30" t="s">
        <v>90</v>
      </c>
      <c r="E115" s="21" t="s">
        <v>90</v>
      </c>
      <c r="F115" s="22" t="s">
        <v>90</v>
      </c>
      <c r="G115" s="23">
        <v>41961</v>
      </c>
      <c r="H115" s="32" t="s">
        <v>233</v>
      </c>
      <c r="I115" s="34" t="s">
        <v>230</v>
      </c>
      <c r="J115" s="24" t="s">
        <v>231</v>
      </c>
      <c r="K115" s="36">
        <v>18960</v>
      </c>
    </row>
    <row r="116" spans="1:11" s="15" customFormat="1" ht="45">
      <c r="A116" s="18" t="s">
        <v>326</v>
      </c>
      <c r="B116" s="19" t="s">
        <v>16</v>
      </c>
      <c r="C116" s="20" t="s">
        <v>90</v>
      </c>
      <c r="D116" s="30" t="s">
        <v>90</v>
      </c>
      <c r="E116" s="21" t="s">
        <v>90</v>
      </c>
      <c r="F116" s="22" t="s">
        <v>90</v>
      </c>
      <c r="G116" s="23">
        <v>41961</v>
      </c>
      <c r="H116" s="32" t="s">
        <v>234</v>
      </c>
      <c r="I116" s="34" t="s">
        <v>230</v>
      </c>
      <c r="J116" s="24" t="s">
        <v>231</v>
      </c>
      <c r="K116" s="36">
        <v>53710</v>
      </c>
    </row>
    <row r="117" spans="1:11" s="15" customFormat="1" ht="45">
      <c r="A117" s="18" t="s">
        <v>326</v>
      </c>
      <c r="B117" s="19" t="s">
        <v>16</v>
      </c>
      <c r="C117" s="20" t="s">
        <v>90</v>
      </c>
      <c r="D117" s="30" t="s">
        <v>90</v>
      </c>
      <c r="E117" s="21" t="s">
        <v>90</v>
      </c>
      <c r="F117" s="22" t="s">
        <v>90</v>
      </c>
      <c r="G117" s="23">
        <v>41970</v>
      </c>
      <c r="H117" s="32" t="s">
        <v>235</v>
      </c>
      <c r="I117" s="34" t="s">
        <v>230</v>
      </c>
      <c r="J117" s="24" t="s">
        <v>231</v>
      </c>
      <c r="K117" s="36">
        <v>14000</v>
      </c>
    </row>
    <row r="118" spans="1:11" s="15" customFormat="1" ht="45">
      <c r="A118" s="18" t="s">
        <v>326</v>
      </c>
      <c r="B118" s="19" t="s">
        <v>16</v>
      </c>
      <c r="C118" s="20" t="s">
        <v>90</v>
      </c>
      <c r="D118" s="30" t="s">
        <v>90</v>
      </c>
      <c r="E118" s="21" t="s">
        <v>90</v>
      </c>
      <c r="F118" s="22" t="s">
        <v>90</v>
      </c>
      <c r="G118" s="23">
        <v>41961</v>
      </c>
      <c r="H118" s="32" t="s">
        <v>236</v>
      </c>
      <c r="I118" s="34" t="s">
        <v>230</v>
      </c>
      <c r="J118" s="24" t="s">
        <v>231</v>
      </c>
      <c r="K118" s="36">
        <v>62680</v>
      </c>
    </row>
    <row r="119" spans="1:11" s="15" customFormat="1" ht="60">
      <c r="A119" s="18" t="s">
        <v>326</v>
      </c>
      <c r="B119" s="19" t="s">
        <v>16</v>
      </c>
      <c r="C119" s="20" t="s">
        <v>90</v>
      </c>
      <c r="D119" s="30" t="s">
        <v>90</v>
      </c>
      <c r="E119" s="21" t="s">
        <v>90</v>
      </c>
      <c r="F119" s="22" t="s">
        <v>90</v>
      </c>
      <c r="G119" s="23">
        <v>41964</v>
      </c>
      <c r="H119" s="32" t="s">
        <v>237</v>
      </c>
      <c r="I119" s="34" t="s">
        <v>21</v>
      </c>
      <c r="J119" s="24" t="s">
        <v>22</v>
      </c>
      <c r="K119" s="36">
        <v>94818</v>
      </c>
    </row>
    <row r="120" spans="1:11" s="15" customFormat="1" ht="60">
      <c r="A120" s="18" t="s">
        <v>326</v>
      </c>
      <c r="B120" s="19" t="s">
        <v>16</v>
      </c>
      <c r="C120" s="20" t="s">
        <v>90</v>
      </c>
      <c r="D120" s="30" t="s">
        <v>90</v>
      </c>
      <c r="E120" s="21" t="s">
        <v>90</v>
      </c>
      <c r="F120" s="22" t="s">
        <v>90</v>
      </c>
      <c r="G120" s="23">
        <v>41964</v>
      </c>
      <c r="H120" s="32" t="s">
        <v>238</v>
      </c>
      <c r="I120" s="34" t="s">
        <v>21</v>
      </c>
      <c r="J120" s="24" t="s">
        <v>22</v>
      </c>
      <c r="K120" s="36">
        <v>6694</v>
      </c>
    </row>
    <row r="121" spans="1:11" s="15" customFormat="1" ht="60">
      <c r="A121" s="18" t="s">
        <v>326</v>
      </c>
      <c r="B121" s="19" t="s">
        <v>16</v>
      </c>
      <c r="C121" s="20" t="s">
        <v>90</v>
      </c>
      <c r="D121" s="30" t="s">
        <v>90</v>
      </c>
      <c r="E121" s="21" t="s">
        <v>90</v>
      </c>
      <c r="F121" s="22" t="s">
        <v>90</v>
      </c>
      <c r="G121" s="23">
        <v>41964</v>
      </c>
      <c r="H121" s="32" t="s">
        <v>239</v>
      </c>
      <c r="I121" s="34" t="s">
        <v>21</v>
      </c>
      <c r="J121" s="24" t="s">
        <v>22</v>
      </c>
      <c r="K121" s="36">
        <v>24736</v>
      </c>
    </row>
    <row r="122" spans="1:11" s="15" customFormat="1" ht="60">
      <c r="A122" s="18" t="s">
        <v>326</v>
      </c>
      <c r="B122" s="19" t="s">
        <v>16</v>
      </c>
      <c r="C122" s="20" t="s">
        <v>90</v>
      </c>
      <c r="D122" s="30" t="s">
        <v>90</v>
      </c>
      <c r="E122" s="21" t="s">
        <v>90</v>
      </c>
      <c r="F122" s="22" t="s">
        <v>90</v>
      </c>
      <c r="G122" s="23">
        <v>41964</v>
      </c>
      <c r="H122" s="32" t="s">
        <v>240</v>
      </c>
      <c r="I122" s="34" t="s">
        <v>21</v>
      </c>
      <c r="J122" s="24" t="s">
        <v>22</v>
      </c>
      <c r="K122" s="36">
        <v>43340</v>
      </c>
    </row>
    <row r="123" spans="1:11" s="15" customFormat="1" ht="60">
      <c r="A123" s="18" t="s">
        <v>326</v>
      </c>
      <c r="B123" s="19" t="s">
        <v>16</v>
      </c>
      <c r="C123" s="20" t="s">
        <v>90</v>
      </c>
      <c r="D123" s="30" t="s">
        <v>90</v>
      </c>
      <c r="E123" s="21" t="s">
        <v>90</v>
      </c>
      <c r="F123" s="22" t="s">
        <v>90</v>
      </c>
      <c r="G123" s="23">
        <v>41964</v>
      </c>
      <c r="H123" s="32" t="s">
        <v>241</v>
      </c>
      <c r="I123" s="34" t="s">
        <v>21</v>
      </c>
      <c r="J123" s="24" t="s">
        <v>22</v>
      </c>
      <c r="K123" s="36">
        <v>25179</v>
      </c>
    </row>
    <row r="124" spans="1:11" s="15" customFormat="1" ht="60">
      <c r="A124" s="18" t="s">
        <v>326</v>
      </c>
      <c r="B124" s="19" t="s">
        <v>16</v>
      </c>
      <c r="C124" s="20" t="s">
        <v>90</v>
      </c>
      <c r="D124" s="30" t="s">
        <v>90</v>
      </c>
      <c r="E124" s="21" t="s">
        <v>90</v>
      </c>
      <c r="F124" s="22" t="s">
        <v>90</v>
      </c>
      <c r="G124" s="23">
        <v>41964</v>
      </c>
      <c r="H124" s="32" t="s">
        <v>242</v>
      </c>
      <c r="I124" s="34" t="s">
        <v>21</v>
      </c>
      <c r="J124" s="24" t="s">
        <v>22</v>
      </c>
      <c r="K124" s="36">
        <v>49832</v>
      </c>
    </row>
    <row r="125" spans="1:11" s="15" customFormat="1" ht="60">
      <c r="A125" s="18" t="s">
        <v>326</v>
      </c>
      <c r="B125" s="19" t="s">
        <v>16</v>
      </c>
      <c r="C125" s="20" t="s">
        <v>90</v>
      </c>
      <c r="D125" s="30" t="s">
        <v>90</v>
      </c>
      <c r="E125" s="21" t="s">
        <v>90</v>
      </c>
      <c r="F125" s="22" t="s">
        <v>90</v>
      </c>
      <c r="G125" s="23">
        <v>41964</v>
      </c>
      <c r="H125" s="32" t="s">
        <v>243</v>
      </c>
      <c r="I125" s="34" t="s">
        <v>21</v>
      </c>
      <c r="J125" s="24" t="s">
        <v>22</v>
      </c>
      <c r="K125" s="36">
        <v>63350</v>
      </c>
    </row>
    <row r="126" spans="1:11" s="15" customFormat="1" ht="60">
      <c r="A126" s="18" t="s">
        <v>326</v>
      </c>
      <c r="B126" s="19" t="s">
        <v>16</v>
      </c>
      <c r="C126" s="20" t="s">
        <v>90</v>
      </c>
      <c r="D126" s="30" t="s">
        <v>90</v>
      </c>
      <c r="E126" s="21" t="s">
        <v>90</v>
      </c>
      <c r="F126" s="22" t="s">
        <v>90</v>
      </c>
      <c r="G126" s="23">
        <v>41964</v>
      </c>
      <c r="H126" s="32" t="s">
        <v>244</v>
      </c>
      <c r="I126" s="34" t="s">
        <v>21</v>
      </c>
      <c r="J126" s="24" t="s">
        <v>22</v>
      </c>
      <c r="K126" s="36">
        <v>27772</v>
      </c>
    </row>
    <row r="127" spans="1:11" s="15" customFormat="1" ht="60">
      <c r="A127" s="18" t="s">
        <v>326</v>
      </c>
      <c r="B127" s="19" t="s">
        <v>16</v>
      </c>
      <c r="C127" s="20" t="s">
        <v>90</v>
      </c>
      <c r="D127" s="30" t="s">
        <v>90</v>
      </c>
      <c r="E127" s="21" t="s">
        <v>90</v>
      </c>
      <c r="F127" s="22" t="s">
        <v>90</v>
      </c>
      <c r="G127" s="23">
        <v>41964</v>
      </c>
      <c r="H127" s="32" t="s">
        <v>245</v>
      </c>
      <c r="I127" s="34" t="s">
        <v>21</v>
      </c>
      <c r="J127" s="24" t="s">
        <v>22</v>
      </c>
      <c r="K127" s="36">
        <v>1382</v>
      </c>
    </row>
    <row r="128" spans="1:11" s="15" customFormat="1" ht="60">
      <c r="A128" s="18" t="s">
        <v>326</v>
      </c>
      <c r="B128" s="19" t="s">
        <v>16</v>
      </c>
      <c r="C128" s="20" t="s">
        <v>90</v>
      </c>
      <c r="D128" s="30" t="s">
        <v>90</v>
      </c>
      <c r="E128" s="21" t="s">
        <v>90</v>
      </c>
      <c r="F128" s="22" t="s">
        <v>90</v>
      </c>
      <c r="G128" s="23">
        <v>41964</v>
      </c>
      <c r="H128" s="32" t="s">
        <v>246</v>
      </c>
      <c r="I128" s="34" t="s">
        <v>21</v>
      </c>
      <c r="J128" s="24" t="s">
        <v>22</v>
      </c>
      <c r="K128" s="36">
        <v>34774</v>
      </c>
    </row>
    <row r="129" spans="1:11" s="15" customFormat="1" ht="60">
      <c r="A129" s="18" t="s">
        <v>326</v>
      </c>
      <c r="B129" s="19" t="s">
        <v>16</v>
      </c>
      <c r="C129" s="20" t="s">
        <v>90</v>
      </c>
      <c r="D129" s="30" t="s">
        <v>90</v>
      </c>
      <c r="E129" s="21" t="s">
        <v>90</v>
      </c>
      <c r="F129" s="22" t="s">
        <v>90</v>
      </c>
      <c r="G129" s="23">
        <v>41964</v>
      </c>
      <c r="H129" s="32" t="s">
        <v>247</v>
      </c>
      <c r="I129" s="34" t="s">
        <v>21</v>
      </c>
      <c r="J129" s="24" t="s">
        <v>22</v>
      </c>
      <c r="K129" s="36">
        <v>1579</v>
      </c>
    </row>
    <row r="130" spans="1:11" s="15" customFormat="1" ht="60">
      <c r="A130" s="18" t="s">
        <v>326</v>
      </c>
      <c r="B130" s="19" t="s">
        <v>16</v>
      </c>
      <c r="C130" s="20" t="s">
        <v>90</v>
      </c>
      <c r="D130" s="30" t="s">
        <v>90</v>
      </c>
      <c r="E130" s="21" t="s">
        <v>90</v>
      </c>
      <c r="F130" s="22" t="s">
        <v>90</v>
      </c>
      <c r="G130" s="23">
        <v>41964</v>
      </c>
      <c r="H130" s="32" t="s">
        <v>248</v>
      </c>
      <c r="I130" s="34" t="s">
        <v>21</v>
      </c>
      <c r="J130" s="24" t="s">
        <v>22</v>
      </c>
      <c r="K130" s="36">
        <v>24186</v>
      </c>
    </row>
    <row r="131" spans="1:11" s="15" customFormat="1" ht="60">
      <c r="A131" s="18" t="s">
        <v>326</v>
      </c>
      <c r="B131" s="19" t="s">
        <v>16</v>
      </c>
      <c r="C131" s="20" t="s">
        <v>90</v>
      </c>
      <c r="D131" s="30" t="s">
        <v>90</v>
      </c>
      <c r="E131" s="21" t="s">
        <v>90</v>
      </c>
      <c r="F131" s="22" t="s">
        <v>90</v>
      </c>
      <c r="G131" s="23">
        <v>41964</v>
      </c>
      <c r="H131" s="32" t="s">
        <v>249</v>
      </c>
      <c r="I131" s="34" t="s">
        <v>21</v>
      </c>
      <c r="J131" s="24" t="s">
        <v>22</v>
      </c>
      <c r="K131" s="36">
        <v>33290</v>
      </c>
    </row>
    <row r="132" spans="1:11" s="15" customFormat="1" ht="60">
      <c r="A132" s="18" t="s">
        <v>326</v>
      </c>
      <c r="B132" s="19" t="s">
        <v>16</v>
      </c>
      <c r="C132" s="20" t="s">
        <v>90</v>
      </c>
      <c r="D132" s="30" t="s">
        <v>90</v>
      </c>
      <c r="E132" s="21" t="s">
        <v>90</v>
      </c>
      <c r="F132" s="22" t="s">
        <v>90</v>
      </c>
      <c r="G132" s="23">
        <v>41964</v>
      </c>
      <c r="H132" s="32" t="s">
        <v>250</v>
      </c>
      <c r="I132" s="34" t="s">
        <v>21</v>
      </c>
      <c r="J132" s="24" t="s">
        <v>22</v>
      </c>
      <c r="K132" s="36">
        <v>54475</v>
      </c>
    </row>
    <row r="133" spans="1:11" s="15" customFormat="1" ht="60">
      <c r="A133" s="18" t="s">
        <v>326</v>
      </c>
      <c r="B133" s="19" t="s">
        <v>28</v>
      </c>
      <c r="C133" s="20" t="s">
        <v>90</v>
      </c>
      <c r="D133" s="30" t="s">
        <v>90</v>
      </c>
      <c r="E133" s="21" t="s">
        <v>251</v>
      </c>
      <c r="F133" s="22">
        <v>20140146</v>
      </c>
      <c r="G133" s="23">
        <v>41956</v>
      </c>
      <c r="H133" s="32" t="s">
        <v>252</v>
      </c>
      <c r="I133" s="34" t="s">
        <v>253</v>
      </c>
      <c r="J133" s="24" t="s">
        <v>254</v>
      </c>
      <c r="K133" s="36">
        <v>279772</v>
      </c>
    </row>
    <row r="134" spans="1:11" s="15" customFormat="1" ht="60">
      <c r="A134" s="18" t="s">
        <v>326</v>
      </c>
      <c r="B134" s="19" t="s">
        <v>28</v>
      </c>
      <c r="C134" s="20" t="s">
        <v>90</v>
      </c>
      <c r="D134" s="30" t="s">
        <v>90</v>
      </c>
      <c r="E134" s="21" t="s">
        <v>251</v>
      </c>
      <c r="F134" s="22">
        <v>20140147</v>
      </c>
      <c r="G134" s="23">
        <v>41956</v>
      </c>
      <c r="H134" s="32" t="s">
        <v>255</v>
      </c>
      <c r="I134" s="34" t="s">
        <v>253</v>
      </c>
      <c r="J134" s="24" t="s">
        <v>254</v>
      </c>
      <c r="K134" s="36">
        <v>463672</v>
      </c>
    </row>
    <row r="135" spans="1:11" s="15" customFormat="1" ht="45">
      <c r="A135" s="18" t="s">
        <v>326</v>
      </c>
      <c r="B135" s="19" t="s">
        <v>28</v>
      </c>
      <c r="C135" s="20" t="s">
        <v>90</v>
      </c>
      <c r="D135" s="30" t="s">
        <v>90</v>
      </c>
      <c r="E135" s="21" t="s">
        <v>251</v>
      </c>
      <c r="F135" s="22">
        <v>20140149</v>
      </c>
      <c r="G135" s="23">
        <v>41956</v>
      </c>
      <c r="H135" s="32" t="s">
        <v>256</v>
      </c>
      <c r="I135" s="34" t="s">
        <v>253</v>
      </c>
      <c r="J135" s="24" t="s">
        <v>254</v>
      </c>
      <c r="K135" s="36">
        <v>178879</v>
      </c>
    </row>
    <row r="136" spans="1:11" s="15" customFormat="1" ht="45">
      <c r="A136" s="18" t="s">
        <v>326</v>
      </c>
      <c r="B136" s="19" t="s">
        <v>28</v>
      </c>
      <c r="C136" s="20" t="s">
        <v>90</v>
      </c>
      <c r="D136" s="30" t="s">
        <v>90</v>
      </c>
      <c r="E136" s="21" t="s">
        <v>251</v>
      </c>
      <c r="F136" s="22">
        <v>20140152</v>
      </c>
      <c r="G136" s="23">
        <v>41956</v>
      </c>
      <c r="H136" s="32" t="s">
        <v>257</v>
      </c>
      <c r="I136" s="34" t="s">
        <v>253</v>
      </c>
      <c r="J136" s="24" t="s">
        <v>254</v>
      </c>
      <c r="K136" s="36">
        <v>283672</v>
      </c>
    </row>
    <row r="137" spans="1:11" s="15" customFormat="1" ht="45">
      <c r="A137" s="18" t="s">
        <v>326</v>
      </c>
      <c r="B137" s="19" t="s">
        <v>28</v>
      </c>
      <c r="C137" s="20" t="s">
        <v>90</v>
      </c>
      <c r="D137" s="30" t="s">
        <v>90</v>
      </c>
      <c r="E137" s="21" t="s">
        <v>251</v>
      </c>
      <c r="F137" s="22">
        <v>20140157</v>
      </c>
      <c r="G137" s="23">
        <v>41963</v>
      </c>
      <c r="H137" s="32" t="s">
        <v>258</v>
      </c>
      <c r="I137" s="34" t="s">
        <v>253</v>
      </c>
      <c r="J137" s="24" t="s">
        <v>254</v>
      </c>
      <c r="K137" s="36">
        <v>182086</v>
      </c>
    </row>
    <row r="138" spans="1:11" s="15" customFormat="1" ht="45">
      <c r="A138" s="18" t="s">
        <v>326</v>
      </c>
      <c r="B138" s="19" t="s">
        <v>28</v>
      </c>
      <c r="C138" s="20" t="s">
        <v>90</v>
      </c>
      <c r="D138" s="30" t="s">
        <v>90</v>
      </c>
      <c r="E138" s="21" t="s">
        <v>251</v>
      </c>
      <c r="F138" s="22">
        <v>20140158</v>
      </c>
      <c r="G138" s="23">
        <v>41963</v>
      </c>
      <c r="H138" s="32" t="s">
        <v>259</v>
      </c>
      <c r="I138" s="34" t="s">
        <v>253</v>
      </c>
      <c r="J138" s="24" t="s">
        <v>254</v>
      </c>
      <c r="K138" s="36">
        <v>161086</v>
      </c>
    </row>
    <row r="139" spans="1:11" s="15" customFormat="1" ht="60">
      <c r="A139" s="18" t="s">
        <v>326</v>
      </c>
      <c r="B139" s="19" t="s">
        <v>28</v>
      </c>
      <c r="C139" s="20" t="s">
        <v>90</v>
      </c>
      <c r="D139" s="30" t="s">
        <v>90</v>
      </c>
      <c r="E139" s="21" t="s">
        <v>251</v>
      </c>
      <c r="F139" s="22">
        <v>20140159</v>
      </c>
      <c r="G139" s="23">
        <v>41969</v>
      </c>
      <c r="H139" s="32" t="s">
        <v>260</v>
      </c>
      <c r="I139" s="34" t="s">
        <v>253</v>
      </c>
      <c r="J139" s="24" t="s">
        <v>254</v>
      </c>
      <c r="K139" s="36">
        <v>529351</v>
      </c>
    </row>
    <row r="140" spans="1:11" s="15" customFormat="1" ht="60">
      <c r="A140" s="18" t="s">
        <v>326</v>
      </c>
      <c r="B140" s="19" t="s">
        <v>28</v>
      </c>
      <c r="C140" s="20" t="s">
        <v>90</v>
      </c>
      <c r="D140" s="30" t="s">
        <v>90</v>
      </c>
      <c r="E140" s="21" t="s">
        <v>251</v>
      </c>
      <c r="F140" s="22">
        <v>20140163</v>
      </c>
      <c r="G140" s="23">
        <v>41969</v>
      </c>
      <c r="H140" s="32" t="s">
        <v>261</v>
      </c>
      <c r="I140" s="34" t="s">
        <v>253</v>
      </c>
      <c r="J140" s="24" t="s">
        <v>254</v>
      </c>
      <c r="K140" s="36">
        <v>122586</v>
      </c>
    </row>
    <row r="141" spans="1:11" s="15" customFormat="1" ht="30">
      <c r="A141" s="18" t="s">
        <v>326</v>
      </c>
      <c r="B141" s="19" t="s">
        <v>28</v>
      </c>
      <c r="C141" s="20" t="s">
        <v>90</v>
      </c>
      <c r="D141" s="30" t="s">
        <v>90</v>
      </c>
      <c r="E141" s="21" t="s">
        <v>251</v>
      </c>
      <c r="F141" s="22">
        <v>20140160</v>
      </c>
      <c r="G141" s="23">
        <v>41965</v>
      </c>
      <c r="H141" s="32" t="s">
        <v>262</v>
      </c>
      <c r="I141" s="34" t="s">
        <v>263</v>
      </c>
      <c r="J141" s="24" t="s">
        <v>264</v>
      </c>
      <c r="K141" s="36">
        <v>300000</v>
      </c>
    </row>
    <row r="142" spans="1:11" s="15" customFormat="1" ht="60">
      <c r="A142" s="18" t="s">
        <v>326</v>
      </c>
      <c r="B142" s="19" t="s">
        <v>13</v>
      </c>
      <c r="C142" s="20" t="s">
        <v>90</v>
      </c>
      <c r="D142" s="30" t="s">
        <v>90</v>
      </c>
      <c r="E142" s="21" t="s">
        <v>251</v>
      </c>
      <c r="F142" s="22">
        <v>20140162</v>
      </c>
      <c r="G142" s="23">
        <v>41965</v>
      </c>
      <c r="H142" s="32" t="s">
        <v>265</v>
      </c>
      <c r="I142" s="34" t="s">
        <v>266</v>
      </c>
      <c r="J142" s="24" t="s">
        <v>267</v>
      </c>
      <c r="K142" s="36">
        <v>135650</v>
      </c>
    </row>
    <row r="143" spans="1:11" s="15" customFormat="1" ht="60">
      <c r="A143" s="18" t="s">
        <v>326</v>
      </c>
      <c r="B143" s="19" t="s">
        <v>28</v>
      </c>
      <c r="C143" s="20" t="s">
        <v>90</v>
      </c>
      <c r="D143" s="30" t="s">
        <v>90</v>
      </c>
      <c r="E143" s="21" t="s">
        <v>251</v>
      </c>
      <c r="F143" s="22">
        <v>20140153</v>
      </c>
      <c r="G143" s="23">
        <v>41956</v>
      </c>
      <c r="H143" s="32" t="s">
        <v>268</v>
      </c>
      <c r="I143" s="34" t="s">
        <v>269</v>
      </c>
      <c r="J143" s="24" t="s">
        <v>270</v>
      </c>
      <c r="K143" s="36">
        <v>760000</v>
      </c>
    </row>
    <row r="144" spans="1:11" s="15" customFormat="1" ht="45">
      <c r="A144" s="18" t="s">
        <v>326</v>
      </c>
      <c r="B144" s="19" t="s">
        <v>28</v>
      </c>
      <c r="C144" s="20" t="s">
        <v>90</v>
      </c>
      <c r="D144" s="30" t="s">
        <v>90</v>
      </c>
      <c r="E144" s="21" t="s">
        <v>251</v>
      </c>
      <c r="F144" s="22">
        <v>20140155</v>
      </c>
      <c r="G144" s="23">
        <v>41956</v>
      </c>
      <c r="H144" s="32" t="s">
        <v>271</v>
      </c>
      <c r="I144" s="34" t="s">
        <v>272</v>
      </c>
      <c r="J144" s="24" t="s">
        <v>173</v>
      </c>
      <c r="K144" s="36">
        <v>300000</v>
      </c>
    </row>
    <row r="145" spans="1:11" s="15" customFormat="1" ht="45">
      <c r="A145" s="18" t="s">
        <v>326</v>
      </c>
      <c r="B145" s="19" t="s">
        <v>28</v>
      </c>
      <c r="C145" s="20" t="s">
        <v>90</v>
      </c>
      <c r="D145" s="30" t="s">
        <v>90</v>
      </c>
      <c r="E145" s="21" t="s">
        <v>251</v>
      </c>
      <c r="F145" s="22">
        <v>20140154</v>
      </c>
      <c r="G145" s="23">
        <v>41956</v>
      </c>
      <c r="H145" s="32" t="s">
        <v>273</v>
      </c>
      <c r="I145" s="34" t="s">
        <v>274</v>
      </c>
      <c r="J145" s="24" t="s">
        <v>275</v>
      </c>
      <c r="K145" s="36">
        <v>623700</v>
      </c>
    </row>
    <row r="146" spans="1:11" s="15" customFormat="1" ht="30">
      <c r="A146" s="18" t="s">
        <v>326</v>
      </c>
      <c r="B146" s="19" t="s">
        <v>28</v>
      </c>
      <c r="C146" s="20" t="s">
        <v>90</v>
      </c>
      <c r="D146" s="30" t="s">
        <v>90</v>
      </c>
      <c r="E146" s="21" t="s">
        <v>251</v>
      </c>
      <c r="F146" s="22">
        <v>20140151</v>
      </c>
      <c r="G146" s="23">
        <v>41956</v>
      </c>
      <c r="H146" s="32" t="s">
        <v>276</v>
      </c>
      <c r="I146" s="34" t="s">
        <v>277</v>
      </c>
      <c r="J146" s="24" t="s">
        <v>278</v>
      </c>
      <c r="K146" s="36">
        <v>107880</v>
      </c>
    </row>
    <row r="147" spans="1:11" s="15" customFormat="1" ht="30">
      <c r="A147" s="18" t="s">
        <v>326</v>
      </c>
      <c r="B147" s="19" t="s">
        <v>28</v>
      </c>
      <c r="C147" s="20" t="s">
        <v>90</v>
      </c>
      <c r="D147" s="30" t="s">
        <v>90</v>
      </c>
      <c r="E147" s="21" t="s">
        <v>251</v>
      </c>
      <c r="F147" s="22">
        <v>20140161</v>
      </c>
      <c r="G147" s="23">
        <v>41968</v>
      </c>
      <c r="H147" s="32" t="s">
        <v>279</v>
      </c>
      <c r="I147" s="34" t="s">
        <v>280</v>
      </c>
      <c r="J147" s="24" t="s">
        <v>102</v>
      </c>
      <c r="K147" s="36">
        <v>7500000</v>
      </c>
    </row>
    <row r="148" spans="1:11" s="15" customFormat="1" ht="45">
      <c r="A148" s="18" t="s">
        <v>326</v>
      </c>
      <c r="B148" s="19" t="s">
        <v>28</v>
      </c>
      <c r="C148" s="20" t="s">
        <v>90</v>
      </c>
      <c r="D148" s="30" t="s">
        <v>90</v>
      </c>
      <c r="E148" s="21" t="s">
        <v>90</v>
      </c>
      <c r="F148" s="22" t="s">
        <v>90</v>
      </c>
      <c r="G148" s="23">
        <v>41971</v>
      </c>
      <c r="H148" s="32" t="s">
        <v>281</v>
      </c>
      <c r="I148" s="34" t="s">
        <v>282</v>
      </c>
      <c r="J148" s="24" t="s">
        <v>283</v>
      </c>
      <c r="K148" s="36">
        <v>553871</v>
      </c>
    </row>
    <row r="149" spans="1:11" s="15" customFormat="1" ht="30">
      <c r="A149" s="18" t="s">
        <v>326</v>
      </c>
      <c r="B149" s="19" t="s">
        <v>13</v>
      </c>
      <c r="C149" s="20" t="s">
        <v>90</v>
      </c>
      <c r="D149" s="30" t="s">
        <v>90</v>
      </c>
      <c r="E149" s="21" t="s">
        <v>95</v>
      </c>
      <c r="F149" s="22">
        <v>20140088</v>
      </c>
      <c r="G149" s="23">
        <v>41960</v>
      </c>
      <c r="H149" s="32" t="s">
        <v>284</v>
      </c>
      <c r="I149" s="34" t="s">
        <v>285</v>
      </c>
      <c r="J149" s="24" t="s">
        <v>286</v>
      </c>
      <c r="K149" s="36">
        <v>226428</v>
      </c>
    </row>
    <row r="150" spans="1:11" s="15" customFormat="1" ht="30">
      <c r="A150" s="18" t="s">
        <v>326</v>
      </c>
      <c r="B150" s="19" t="s">
        <v>13</v>
      </c>
      <c r="C150" s="20" t="s">
        <v>90</v>
      </c>
      <c r="D150" s="30" t="s">
        <v>90</v>
      </c>
      <c r="E150" s="21" t="s">
        <v>95</v>
      </c>
      <c r="F150" s="22">
        <v>20140089</v>
      </c>
      <c r="G150" s="23">
        <v>41960</v>
      </c>
      <c r="H150" s="32" t="s">
        <v>287</v>
      </c>
      <c r="I150" s="34" t="s">
        <v>285</v>
      </c>
      <c r="J150" s="24" t="s">
        <v>286</v>
      </c>
      <c r="K150" s="36">
        <v>339292</v>
      </c>
    </row>
    <row r="151" spans="1:11" s="15" customFormat="1" ht="30">
      <c r="A151" s="18" t="s">
        <v>326</v>
      </c>
      <c r="B151" s="19" t="s">
        <v>13</v>
      </c>
      <c r="C151" s="20" t="s">
        <v>90</v>
      </c>
      <c r="D151" s="30" t="s">
        <v>90</v>
      </c>
      <c r="E151" s="21" t="s">
        <v>95</v>
      </c>
      <c r="F151" s="22">
        <v>20140090</v>
      </c>
      <c r="G151" s="23">
        <v>41960</v>
      </c>
      <c r="H151" s="32" t="s">
        <v>288</v>
      </c>
      <c r="I151" s="34" t="s">
        <v>285</v>
      </c>
      <c r="J151" s="24" t="s">
        <v>286</v>
      </c>
      <c r="K151" s="36">
        <v>94945</v>
      </c>
    </row>
    <row r="152" spans="1:11" s="15" customFormat="1" ht="30">
      <c r="A152" s="18" t="s">
        <v>326</v>
      </c>
      <c r="B152" s="19" t="s">
        <v>13</v>
      </c>
      <c r="C152" s="20" t="s">
        <v>90</v>
      </c>
      <c r="D152" s="30" t="s">
        <v>90</v>
      </c>
      <c r="E152" s="21" t="s">
        <v>95</v>
      </c>
      <c r="F152" s="22">
        <v>20140091</v>
      </c>
      <c r="G152" s="23">
        <v>41960</v>
      </c>
      <c r="H152" s="32" t="s">
        <v>289</v>
      </c>
      <c r="I152" s="34" t="s">
        <v>285</v>
      </c>
      <c r="J152" s="24" t="s">
        <v>286</v>
      </c>
      <c r="K152" s="36">
        <v>94945</v>
      </c>
    </row>
    <row r="153" spans="1:11" s="15" customFormat="1" ht="30">
      <c r="A153" s="18" t="s">
        <v>326</v>
      </c>
      <c r="B153" s="19" t="s">
        <v>13</v>
      </c>
      <c r="C153" s="20" t="s">
        <v>90</v>
      </c>
      <c r="D153" s="30" t="s">
        <v>90</v>
      </c>
      <c r="E153" s="21" t="s">
        <v>95</v>
      </c>
      <c r="F153" s="22">
        <v>20140092</v>
      </c>
      <c r="G153" s="23">
        <v>41960</v>
      </c>
      <c r="H153" s="32" t="s">
        <v>290</v>
      </c>
      <c r="I153" s="34" t="s">
        <v>285</v>
      </c>
      <c r="J153" s="24" t="s">
        <v>286</v>
      </c>
      <c r="K153" s="36">
        <v>228043</v>
      </c>
    </row>
    <row r="154" spans="1:11" s="15" customFormat="1" ht="30">
      <c r="A154" s="18" t="s">
        <v>326</v>
      </c>
      <c r="B154" s="19" t="s">
        <v>13</v>
      </c>
      <c r="C154" s="20" t="s">
        <v>90</v>
      </c>
      <c r="D154" s="30" t="s">
        <v>90</v>
      </c>
      <c r="E154" s="21" t="s">
        <v>95</v>
      </c>
      <c r="F154" s="22">
        <v>20140093</v>
      </c>
      <c r="G154" s="23">
        <v>41960</v>
      </c>
      <c r="H154" s="32" t="s">
        <v>291</v>
      </c>
      <c r="I154" s="34" t="s">
        <v>285</v>
      </c>
      <c r="J154" s="24" t="s">
        <v>286</v>
      </c>
      <c r="K154" s="36">
        <v>182382</v>
      </c>
    </row>
    <row r="155" spans="1:11" s="15" customFormat="1" ht="30">
      <c r="A155" s="18" t="s">
        <v>326</v>
      </c>
      <c r="B155" s="19" t="s">
        <v>13</v>
      </c>
      <c r="C155" s="20" t="s">
        <v>90</v>
      </c>
      <c r="D155" s="30" t="s">
        <v>90</v>
      </c>
      <c r="E155" s="21" t="s">
        <v>95</v>
      </c>
      <c r="F155" s="22">
        <v>20140094</v>
      </c>
      <c r="G155" s="23">
        <v>41960</v>
      </c>
      <c r="H155" s="32" t="s">
        <v>292</v>
      </c>
      <c r="I155" s="34" t="s">
        <v>285</v>
      </c>
      <c r="J155" s="24" t="s">
        <v>286</v>
      </c>
      <c r="K155" s="36">
        <v>61987</v>
      </c>
    </row>
    <row r="156" spans="1:11" s="15" customFormat="1" ht="30">
      <c r="A156" s="18" t="s">
        <v>326</v>
      </c>
      <c r="B156" s="19" t="s">
        <v>13</v>
      </c>
      <c r="C156" s="20" t="s">
        <v>90</v>
      </c>
      <c r="D156" s="30" t="s">
        <v>90</v>
      </c>
      <c r="E156" s="21" t="s">
        <v>95</v>
      </c>
      <c r="F156" s="22">
        <v>20140084</v>
      </c>
      <c r="G156" s="23">
        <v>41946</v>
      </c>
      <c r="H156" s="32" t="s">
        <v>293</v>
      </c>
      <c r="I156" s="34" t="s">
        <v>294</v>
      </c>
      <c r="J156" s="24" t="s">
        <v>124</v>
      </c>
      <c r="K156" s="36">
        <v>476119</v>
      </c>
    </row>
    <row r="157" spans="1:11" s="15" customFormat="1" ht="30">
      <c r="A157" s="18" t="s">
        <v>326</v>
      </c>
      <c r="B157" s="19" t="s">
        <v>13</v>
      </c>
      <c r="C157" s="20" t="s">
        <v>90</v>
      </c>
      <c r="D157" s="30" t="s">
        <v>90</v>
      </c>
      <c r="E157" s="21" t="s">
        <v>95</v>
      </c>
      <c r="F157" s="22">
        <v>20140086</v>
      </c>
      <c r="G157" s="23">
        <v>41948</v>
      </c>
      <c r="H157" s="32" t="s">
        <v>295</v>
      </c>
      <c r="I157" s="34" t="s">
        <v>294</v>
      </c>
      <c r="J157" s="24" t="s">
        <v>124</v>
      </c>
      <c r="K157" s="36">
        <v>41486</v>
      </c>
    </row>
    <row r="158" spans="1:11" s="15" customFormat="1" ht="30">
      <c r="A158" s="18" t="s">
        <v>326</v>
      </c>
      <c r="B158" s="19" t="s">
        <v>13</v>
      </c>
      <c r="C158" s="20" t="s">
        <v>90</v>
      </c>
      <c r="D158" s="30" t="s">
        <v>90</v>
      </c>
      <c r="E158" s="21" t="s">
        <v>95</v>
      </c>
      <c r="F158" s="22">
        <v>20140100</v>
      </c>
      <c r="G158" s="23">
        <v>41948</v>
      </c>
      <c r="H158" s="32" t="s">
        <v>296</v>
      </c>
      <c r="I158" s="34" t="s">
        <v>294</v>
      </c>
      <c r="J158" s="24" t="s">
        <v>124</v>
      </c>
      <c r="K158" s="36">
        <v>200948</v>
      </c>
    </row>
    <row r="159" spans="1:11" s="15" customFormat="1" ht="30">
      <c r="A159" s="18" t="s">
        <v>326</v>
      </c>
      <c r="B159" s="19" t="s">
        <v>13</v>
      </c>
      <c r="C159" s="20" t="s">
        <v>90</v>
      </c>
      <c r="D159" s="30" t="s">
        <v>90</v>
      </c>
      <c r="E159" s="21" t="s">
        <v>95</v>
      </c>
      <c r="F159" s="22">
        <v>20140085</v>
      </c>
      <c r="G159" s="23">
        <v>41956</v>
      </c>
      <c r="H159" s="32" t="s">
        <v>297</v>
      </c>
      <c r="I159" s="34" t="s">
        <v>298</v>
      </c>
      <c r="J159" s="24" t="s">
        <v>105</v>
      </c>
      <c r="K159" s="36">
        <v>90440</v>
      </c>
    </row>
    <row r="160" spans="1:11" s="15" customFormat="1" ht="45">
      <c r="A160" s="18" t="s">
        <v>326</v>
      </c>
      <c r="B160" s="19" t="s">
        <v>13</v>
      </c>
      <c r="C160" s="20" t="s">
        <v>90</v>
      </c>
      <c r="D160" s="30" t="s">
        <v>90</v>
      </c>
      <c r="E160" s="21" t="s">
        <v>95</v>
      </c>
      <c r="F160" s="22">
        <v>20140102</v>
      </c>
      <c r="G160" s="23">
        <v>41969</v>
      </c>
      <c r="H160" s="32" t="s">
        <v>299</v>
      </c>
      <c r="I160" s="34" t="s">
        <v>300</v>
      </c>
      <c r="J160" s="24" t="s">
        <v>301</v>
      </c>
      <c r="K160" s="36">
        <v>89250</v>
      </c>
    </row>
    <row r="161" spans="1:11" s="15" customFormat="1" ht="30">
      <c r="A161" s="18" t="s">
        <v>326</v>
      </c>
      <c r="B161" s="19" t="s">
        <v>13</v>
      </c>
      <c r="C161" s="20" t="s">
        <v>90</v>
      </c>
      <c r="D161" s="30" t="s">
        <v>90</v>
      </c>
      <c r="E161" s="21" t="s">
        <v>95</v>
      </c>
      <c r="F161" s="22">
        <v>20140096</v>
      </c>
      <c r="G161" s="23">
        <v>41962</v>
      </c>
      <c r="H161" s="32" t="s">
        <v>302</v>
      </c>
      <c r="I161" s="34" t="s">
        <v>303</v>
      </c>
      <c r="J161" s="24" t="s">
        <v>304</v>
      </c>
      <c r="K161" s="36">
        <v>550467</v>
      </c>
    </row>
    <row r="162" spans="1:11" s="15" customFormat="1" ht="30">
      <c r="A162" s="18" t="s">
        <v>326</v>
      </c>
      <c r="B162" s="19" t="s">
        <v>13</v>
      </c>
      <c r="C162" s="20" t="s">
        <v>90</v>
      </c>
      <c r="D162" s="30" t="s">
        <v>90</v>
      </c>
      <c r="E162" s="21" t="s">
        <v>95</v>
      </c>
      <c r="F162" s="22">
        <v>20140097</v>
      </c>
      <c r="G162" s="23">
        <v>41962</v>
      </c>
      <c r="H162" s="32" t="s">
        <v>305</v>
      </c>
      <c r="I162" s="34" t="s">
        <v>303</v>
      </c>
      <c r="J162" s="24" t="s">
        <v>304</v>
      </c>
      <c r="K162" s="36">
        <v>262038</v>
      </c>
    </row>
    <row r="163" spans="1:11" s="15" customFormat="1" ht="30">
      <c r="A163" s="18" t="s">
        <v>326</v>
      </c>
      <c r="B163" s="19" t="s">
        <v>13</v>
      </c>
      <c r="C163" s="20" t="s">
        <v>90</v>
      </c>
      <c r="D163" s="30" t="s">
        <v>90</v>
      </c>
      <c r="E163" s="21" t="s">
        <v>95</v>
      </c>
      <c r="F163" s="22">
        <v>20140098</v>
      </c>
      <c r="G163" s="23">
        <v>41962</v>
      </c>
      <c r="H163" s="32" t="s">
        <v>306</v>
      </c>
      <c r="I163" s="34" t="s">
        <v>303</v>
      </c>
      <c r="J163" s="24" t="s">
        <v>304</v>
      </c>
      <c r="K163" s="36">
        <v>1179171</v>
      </c>
    </row>
    <row r="164" spans="1:11" s="15" customFormat="1" ht="30">
      <c r="A164" s="18" t="s">
        <v>326</v>
      </c>
      <c r="B164" s="19" t="s">
        <v>13</v>
      </c>
      <c r="C164" s="20" t="s">
        <v>90</v>
      </c>
      <c r="D164" s="30" t="s">
        <v>90</v>
      </c>
      <c r="E164" s="21" t="s">
        <v>95</v>
      </c>
      <c r="F164" s="22">
        <v>20140099</v>
      </c>
      <c r="G164" s="23">
        <v>41962</v>
      </c>
      <c r="H164" s="32" t="s">
        <v>307</v>
      </c>
      <c r="I164" s="34" t="s">
        <v>303</v>
      </c>
      <c r="J164" s="24" t="s">
        <v>304</v>
      </c>
      <c r="K164" s="36">
        <v>131109</v>
      </c>
    </row>
    <row r="165" spans="1:11" s="15" customFormat="1" ht="30">
      <c r="A165" s="18" t="s">
        <v>326</v>
      </c>
      <c r="B165" s="19" t="s">
        <v>13</v>
      </c>
      <c r="C165" s="20" t="s">
        <v>90</v>
      </c>
      <c r="D165" s="30" t="s">
        <v>90</v>
      </c>
      <c r="E165" s="21" t="s">
        <v>95</v>
      </c>
      <c r="F165" s="22">
        <v>20140095</v>
      </c>
      <c r="G165" s="23">
        <v>41960</v>
      </c>
      <c r="H165" s="32" t="s">
        <v>308</v>
      </c>
      <c r="I165" s="34" t="s">
        <v>309</v>
      </c>
      <c r="J165" s="24" t="s">
        <v>310</v>
      </c>
      <c r="K165" s="36">
        <v>524125</v>
      </c>
    </row>
    <row r="166" spans="1:11" s="15" customFormat="1" ht="30">
      <c r="A166" s="18" t="s">
        <v>326</v>
      </c>
      <c r="B166" s="19" t="s">
        <v>13</v>
      </c>
      <c r="C166" s="20" t="s">
        <v>90</v>
      </c>
      <c r="D166" s="30" t="s">
        <v>90</v>
      </c>
      <c r="E166" s="21" t="s">
        <v>95</v>
      </c>
      <c r="F166" s="22">
        <v>20140101</v>
      </c>
      <c r="G166" s="23">
        <v>41964</v>
      </c>
      <c r="H166" s="32" t="s">
        <v>312</v>
      </c>
      <c r="I166" s="34" t="s">
        <v>309</v>
      </c>
      <c r="J166" s="24" t="s">
        <v>310</v>
      </c>
      <c r="K166" s="36">
        <v>82398</v>
      </c>
    </row>
    <row r="167" spans="1:11" s="15" customFormat="1" ht="30">
      <c r="A167" s="18" t="s">
        <v>326</v>
      </c>
      <c r="B167" s="19" t="s">
        <v>13</v>
      </c>
      <c r="C167" s="20" t="s">
        <v>90</v>
      </c>
      <c r="D167" s="30" t="s">
        <v>90</v>
      </c>
      <c r="E167" s="21" t="s">
        <v>95</v>
      </c>
      <c r="F167" s="22">
        <v>20140103</v>
      </c>
      <c r="G167" s="23">
        <v>41970</v>
      </c>
      <c r="H167" s="32" t="s">
        <v>313</v>
      </c>
      <c r="I167" s="34" t="s">
        <v>314</v>
      </c>
      <c r="J167" s="24" t="s">
        <v>315</v>
      </c>
      <c r="K167" s="36">
        <v>44970</v>
      </c>
    </row>
    <row r="168" spans="1:11" s="15" customFormat="1" ht="30">
      <c r="A168" s="18" t="s">
        <v>326</v>
      </c>
      <c r="B168" s="19" t="s">
        <v>117</v>
      </c>
      <c r="C168" s="20" t="s">
        <v>316</v>
      </c>
      <c r="D168" s="30">
        <v>41955</v>
      </c>
      <c r="E168" s="21" t="s">
        <v>90</v>
      </c>
      <c r="F168" s="22" t="s">
        <v>90</v>
      </c>
      <c r="G168" s="23" t="s">
        <v>90</v>
      </c>
      <c r="H168" s="32" t="s">
        <v>317</v>
      </c>
      <c r="I168" s="34" t="s">
        <v>318</v>
      </c>
      <c r="J168" s="24" t="s">
        <v>121</v>
      </c>
      <c r="K168" s="36">
        <v>4581500</v>
      </c>
    </row>
    <row r="169" spans="1:11" s="15" customFormat="1" ht="30">
      <c r="A169" s="18" t="s">
        <v>326</v>
      </c>
      <c r="B169" s="19" t="s">
        <v>28</v>
      </c>
      <c r="C169" s="20" t="s">
        <v>90</v>
      </c>
      <c r="D169" s="30" t="s">
        <v>90</v>
      </c>
      <c r="E169" s="21" t="s">
        <v>90</v>
      </c>
      <c r="F169" s="22">
        <v>20140087</v>
      </c>
      <c r="G169" s="23">
        <v>41970</v>
      </c>
      <c r="H169" s="32" t="s">
        <v>319</v>
      </c>
      <c r="I169" s="34" t="s">
        <v>320</v>
      </c>
      <c r="J169" s="24" t="s">
        <v>321</v>
      </c>
      <c r="K169" s="36">
        <v>98020</v>
      </c>
    </row>
    <row r="170" spans="1:11" s="15" customFormat="1" ht="30">
      <c r="A170" s="18" t="s">
        <v>326</v>
      </c>
      <c r="B170" s="19" t="s">
        <v>117</v>
      </c>
      <c r="C170" s="20" t="s">
        <v>322</v>
      </c>
      <c r="D170" s="30">
        <v>41967</v>
      </c>
      <c r="E170" s="21" t="s">
        <v>90</v>
      </c>
      <c r="F170" s="22" t="s">
        <v>90</v>
      </c>
      <c r="G170" s="23" t="s">
        <v>90</v>
      </c>
      <c r="H170" s="32" t="s">
        <v>323</v>
      </c>
      <c r="I170" s="34" t="s">
        <v>324</v>
      </c>
      <c r="J170" s="24" t="s">
        <v>325</v>
      </c>
      <c r="K170" s="36">
        <v>4524536</v>
      </c>
    </row>
    <row r="171" spans="1:11" s="15" customFormat="1" ht="30">
      <c r="A171" s="18" t="s">
        <v>475</v>
      </c>
      <c r="B171" s="19" t="s">
        <v>16</v>
      </c>
      <c r="C171" s="20" t="s">
        <v>90</v>
      </c>
      <c r="D171" s="30" t="s">
        <v>90</v>
      </c>
      <c r="E171" s="21" t="s">
        <v>327</v>
      </c>
      <c r="F171" s="22">
        <v>267</v>
      </c>
      <c r="G171" s="23">
        <v>41948</v>
      </c>
      <c r="H171" s="32" t="s">
        <v>328</v>
      </c>
      <c r="I171" s="34" t="s">
        <v>329</v>
      </c>
      <c r="J171" s="24" t="s">
        <v>330</v>
      </c>
      <c r="K171" s="36">
        <v>156800</v>
      </c>
    </row>
    <row r="172" spans="1:11" s="15" customFormat="1" ht="30">
      <c r="A172" s="18" t="s">
        <v>475</v>
      </c>
      <c r="B172" s="19" t="s">
        <v>16</v>
      </c>
      <c r="C172" s="20" t="s">
        <v>90</v>
      </c>
      <c r="D172" s="30" t="s">
        <v>90</v>
      </c>
      <c r="E172" s="21" t="s">
        <v>327</v>
      </c>
      <c r="F172" s="22">
        <v>268</v>
      </c>
      <c r="G172" s="23">
        <v>41948</v>
      </c>
      <c r="H172" s="32" t="s">
        <v>331</v>
      </c>
      <c r="I172" s="34" t="s">
        <v>329</v>
      </c>
      <c r="J172" s="24" t="s">
        <v>330</v>
      </c>
      <c r="K172" s="36">
        <v>639400</v>
      </c>
    </row>
    <row r="173" spans="1:11" s="15" customFormat="1" ht="30">
      <c r="A173" s="18" t="s">
        <v>475</v>
      </c>
      <c r="B173" s="19" t="s">
        <v>16</v>
      </c>
      <c r="C173" s="20" t="s">
        <v>90</v>
      </c>
      <c r="D173" s="30" t="s">
        <v>90</v>
      </c>
      <c r="E173" s="21" t="s">
        <v>327</v>
      </c>
      <c r="F173" s="22">
        <v>269</v>
      </c>
      <c r="G173" s="23">
        <v>41948</v>
      </c>
      <c r="H173" s="32" t="s">
        <v>332</v>
      </c>
      <c r="I173" s="34" t="s">
        <v>329</v>
      </c>
      <c r="J173" s="24" t="s">
        <v>330</v>
      </c>
      <c r="K173" s="36">
        <v>379500</v>
      </c>
    </row>
    <row r="174" spans="1:11" s="15" customFormat="1" ht="30">
      <c r="A174" s="18" t="s">
        <v>475</v>
      </c>
      <c r="B174" s="19" t="s">
        <v>16</v>
      </c>
      <c r="C174" s="20" t="s">
        <v>90</v>
      </c>
      <c r="D174" s="30" t="s">
        <v>90</v>
      </c>
      <c r="E174" s="21" t="s">
        <v>327</v>
      </c>
      <c r="F174" s="22">
        <v>270</v>
      </c>
      <c r="G174" s="23">
        <v>41948</v>
      </c>
      <c r="H174" s="32" t="s">
        <v>333</v>
      </c>
      <c r="I174" s="34" t="s">
        <v>329</v>
      </c>
      <c r="J174" s="24" t="s">
        <v>330</v>
      </c>
      <c r="K174" s="36">
        <v>385900</v>
      </c>
    </row>
    <row r="175" spans="1:11" s="15" customFormat="1" ht="30">
      <c r="A175" s="18" t="s">
        <v>475</v>
      </c>
      <c r="B175" s="19" t="s">
        <v>16</v>
      </c>
      <c r="C175" s="20" t="s">
        <v>90</v>
      </c>
      <c r="D175" s="30" t="s">
        <v>90</v>
      </c>
      <c r="E175" s="21" t="s">
        <v>327</v>
      </c>
      <c r="F175" s="22">
        <v>271</v>
      </c>
      <c r="G175" s="23">
        <v>41948</v>
      </c>
      <c r="H175" s="32" t="s">
        <v>334</v>
      </c>
      <c r="I175" s="34" t="s">
        <v>329</v>
      </c>
      <c r="J175" s="24" t="s">
        <v>330</v>
      </c>
      <c r="K175" s="36">
        <v>463200</v>
      </c>
    </row>
    <row r="176" spans="1:11" s="15" customFormat="1" ht="30">
      <c r="A176" s="18" t="s">
        <v>475</v>
      </c>
      <c r="B176" s="19" t="s">
        <v>16</v>
      </c>
      <c r="C176" s="20" t="s">
        <v>90</v>
      </c>
      <c r="D176" s="30" t="s">
        <v>90</v>
      </c>
      <c r="E176" s="21" t="s">
        <v>327</v>
      </c>
      <c r="F176" s="22">
        <v>272</v>
      </c>
      <c r="G176" s="23">
        <v>41948</v>
      </c>
      <c r="H176" s="32" t="s">
        <v>335</v>
      </c>
      <c r="I176" s="34" t="s">
        <v>329</v>
      </c>
      <c r="J176" s="24" t="s">
        <v>330</v>
      </c>
      <c r="K176" s="36">
        <v>165700</v>
      </c>
    </row>
    <row r="177" spans="1:11" s="15" customFormat="1" ht="60">
      <c r="A177" s="18" t="s">
        <v>475</v>
      </c>
      <c r="B177" s="19" t="s">
        <v>336</v>
      </c>
      <c r="C177" s="20" t="s">
        <v>337</v>
      </c>
      <c r="D177" s="30">
        <v>41949</v>
      </c>
      <c r="E177" s="21" t="s">
        <v>90</v>
      </c>
      <c r="F177" s="22" t="s">
        <v>338</v>
      </c>
      <c r="G177" s="23" t="s">
        <v>338</v>
      </c>
      <c r="H177" s="32" t="s">
        <v>339</v>
      </c>
      <c r="I177" s="34" t="s">
        <v>340</v>
      </c>
      <c r="J177" s="24" t="s">
        <v>341</v>
      </c>
      <c r="K177" s="36" t="s">
        <v>476</v>
      </c>
    </row>
    <row r="178" spans="1:11" s="15" customFormat="1" ht="30">
      <c r="A178" s="18" t="s">
        <v>475</v>
      </c>
      <c r="B178" s="19" t="s">
        <v>16</v>
      </c>
      <c r="C178" s="20" t="s">
        <v>90</v>
      </c>
      <c r="D178" s="30" t="s">
        <v>90</v>
      </c>
      <c r="E178" s="21" t="s">
        <v>327</v>
      </c>
      <c r="F178" s="22">
        <v>273</v>
      </c>
      <c r="G178" s="23">
        <v>41950</v>
      </c>
      <c r="H178" s="32" t="s">
        <v>342</v>
      </c>
      <c r="I178" s="34" t="s">
        <v>343</v>
      </c>
      <c r="J178" s="24" t="s">
        <v>344</v>
      </c>
      <c r="K178" s="36">
        <v>58772</v>
      </c>
    </row>
    <row r="179" spans="1:11" s="15" customFormat="1" ht="30">
      <c r="A179" s="18" t="s">
        <v>475</v>
      </c>
      <c r="B179" s="19" t="s">
        <v>16</v>
      </c>
      <c r="C179" s="20" t="s">
        <v>90</v>
      </c>
      <c r="D179" s="30" t="s">
        <v>90</v>
      </c>
      <c r="E179" s="21" t="s">
        <v>327</v>
      </c>
      <c r="F179" s="22">
        <v>274</v>
      </c>
      <c r="G179" s="23">
        <v>41953</v>
      </c>
      <c r="H179" s="32" t="s">
        <v>345</v>
      </c>
      <c r="I179" s="34" t="s">
        <v>329</v>
      </c>
      <c r="J179" s="24" t="s">
        <v>330</v>
      </c>
      <c r="K179" s="36">
        <v>122200</v>
      </c>
    </row>
    <row r="180" spans="1:11" s="15" customFormat="1" ht="30">
      <c r="A180" s="18" t="s">
        <v>475</v>
      </c>
      <c r="B180" s="19" t="s">
        <v>16</v>
      </c>
      <c r="C180" s="20" t="s">
        <v>90</v>
      </c>
      <c r="D180" s="30" t="s">
        <v>90</v>
      </c>
      <c r="E180" s="21" t="s">
        <v>327</v>
      </c>
      <c r="F180" s="22">
        <v>275</v>
      </c>
      <c r="G180" s="23">
        <v>41953</v>
      </c>
      <c r="H180" s="32" t="s">
        <v>346</v>
      </c>
      <c r="I180" s="34" t="s">
        <v>329</v>
      </c>
      <c r="J180" s="24" t="s">
        <v>330</v>
      </c>
      <c r="K180" s="36">
        <v>62800</v>
      </c>
    </row>
    <row r="181" spans="1:11" s="15" customFormat="1" ht="30">
      <c r="A181" s="18" t="s">
        <v>475</v>
      </c>
      <c r="B181" s="19" t="s">
        <v>16</v>
      </c>
      <c r="C181" s="20" t="s">
        <v>90</v>
      </c>
      <c r="D181" s="30" t="s">
        <v>90</v>
      </c>
      <c r="E181" s="21" t="s">
        <v>327</v>
      </c>
      <c r="F181" s="22">
        <v>276</v>
      </c>
      <c r="G181" s="23">
        <v>41953</v>
      </c>
      <c r="H181" s="32" t="s">
        <v>347</v>
      </c>
      <c r="I181" s="34" t="s">
        <v>329</v>
      </c>
      <c r="J181" s="24" t="s">
        <v>330</v>
      </c>
      <c r="K181" s="36">
        <v>99400</v>
      </c>
    </row>
    <row r="182" spans="1:11" s="15" customFormat="1" ht="30">
      <c r="A182" s="18" t="s">
        <v>475</v>
      </c>
      <c r="B182" s="19" t="s">
        <v>16</v>
      </c>
      <c r="C182" s="20" t="s">
        <v>90</v>
      </c>
      <c r="D182" s="30" t="s">
        <v>90</v>
      </c>
      <c r="E182" s="21" t="s">
        <v>327</v>
      </c>
      <c r="F182" s="22">
        <v>277</v>
      </c>
      <c r="G182" s="23">
        <v>41954</v>
      </c>
      <c r="H182" s="32" t="s">
        <v>348</v>
      </c>
      <c r="I182" s="34" t="s">
        <v>343</v>
      </c>
      <c r="J182" s="24" t="s">
        <v>344</v>
      </c>
      <c r="K182" s="36">
        <v>55853</v>
      </c>
    </row>
    <row r="183" spans="1:11" s="15" customFormat="1" ht="30">
      <c r="A183" s="18" t="s">
        <v>475</v>
      </c>
      <c r="B183" s="19" t="s">
        <v>16</v>
      </c>
      <c r="C183" s="20" t="s">
        <v>90</v>
      </c>
      <c r="D183" s="30" t="s">
        <v>90</v>
      </c>
      <c r="E183" s="21" t="s">
        <v>327</v>
      </c>
      <c r="F183" s="22">
        <v>278</v>
      </c>
      <c r="G183" s="23">
        <v>41954</v>
      </c>
      <c r="H183" s="32" t="s">
        <v>349</v>
      </c>
      <c r="I183" s="34" t="s">
        <v>343</v>
      </c>
      <c r="J183" s="24" t="s">
        <v>344</v>
      </c>
      <c r="K183" s="36">
        <v>55763</v>
      </c>
    </row>
    <row r="184" spans="1:11" s="15" customFormat="1" ht="30">
      <c r="A184" s="18" t="s">
        <v>475</v>
      </c>
      <c r="B184" s="19" t="s">
        <v>16</v>
      </c>
      <c r="C184" s="20" t="s">
        <v>90</v>
      </c>
      <c r="D184" s="30" t="s">
        <v>90</v>
      </c>
      <c r="E184" s="21" t="s">
        <v>327</v>
      </c>
      <c r="F184" s="22">
        <v>279</v>
      </c>
      <c r="G184" s="23">
        <v>41954</v>
      </c>
      <c r="H184" s="32" t="s">
        <v>350</v>
      </c>
      <c r="I184" s="34" t="s">
        <v>343</v>
      </c>
      <c r="J184" s="24" t="s">
        <v>344</v>
      </c>
      <c r="K184" s="36">
        <v>115682</v>
      </c>
    </row>
    <row r="185" spans="1:11" s="15" customFormat="1" ht="30">
      <c r="A185" s="18" t="s">
        <v>475</v>
      </c>
      <c r="B185" s="19" t="s">
        <v>16</v>
      </c>
      <c r="C185" s="20" t="s">
        <v>90</v>
      </c>
      <c r="D185" s="30" t="s">
        <v>90</v>
      </c>
      <c r="E185" s="21" t="s">
        <v>327</v>
      </c>
      <c r="F185" s="22">
        <v>281</v>
      </c>
      <c r="G185" s="23">
        <v>41956</v>
      </c>
      <c r="H185" s="32" t="s">
        <v>351</v>
      </c>
      <c r="I185" s="34" t="s">
        <v>227</v>
      </c>
      <c r="J185" s="24" t="s">
        <v>228</v>
      </c>
      <c r="K185" s="36">
        <v>20681</v>
      </c>
    </row>
    <row r="186" spans="1:11" s="15" customFormat="1" ht="30">
      <c r="A186" s="18" t="s">
        <v>475</v>
      </c>
      <c r="B186" s="19" t="s">
        <v>16</v>
      </c>
      <c r="C186" s="20" t="s">
        <v>90</v>
      </c>
      <c r="D186" s="30" t="s">
        <v>90</v>
      </c>
      <c r="E186" s="21" t="s">
        <v>327</v>
      </c>
      <c r="F186" s="22">
        <v>282</v>
      </c>
      <c r="G186" s="23">
        <v>41962</v>
      </c>
      <c r="H186" s="32" t="s">
        <v>352</v>
      </c>
      <c r="I186" s="34" t="s">
        <v>227</v>
      </c>
      <c r="J186" s="24" t="s">
        <v>228</v>
      </c>
      <c r="K186" s="36">
        <v>15388</v>
      </c>
    </row>
    <row r="187" spans="1:11" s="15" customFormat="1" ht="30">
      <c r="A187" s="18" t="s">
        <v>475</v>
      </c>
      <c r="B187" s="19" t="s">
        <v>16</v>
      </c>
      <c r="C187" s="20" t="s">
        <v>90</v>
      </c>
      <c r="D187" s="30" t="s">
        <v>90</v>
      </c>
      <c r="E187" s="21" t="s">
        <v>327</v>
      </c>
      <c r="F187" s="22">
        <v>283</v>
      </c>
      <c r="G187" s="23">
        <v>41962</v>
      </c>
      <c r="H187" s="32" t="s">
        <v>353</v>
      </c>
      <c r="I187" s="34" t="s">
        <v>227</v>
      </c>
      <c r="J187" s="24" t="s">
        <v>228</v>
      </c>
      <c r="K187" s="36">
        <v>48915</v>
      </c>
    </row>
    <row r="188" spans="1:11" s="15" customFormat="1" ht="30">
      <c r="A188" s="18" t="s">
        <v>475</v>
      </c>
      <c r="B188" s="19" t="s">
        <v>16</v>
      </c>
      <c r="C188" s="20" t="s">
        <v>90</v>
      </c>
      <c r="D188" s="30" t="s">
        <v>90</v>
      </c>
      <c r="E188" s="21" t="s">
        <v>327</v>
      </c>
      <c r="F188" s="22">
        <v>284</v>
      </c>
      <c r="G188" s="23">
        <v>41962</v>
      </c>
      <c r="H188" s="32" t="s">
        <v>354</v>
      </c>
      <c r="I188" s="34" t="s">
        <v>227</v>
      </c>
      <c r="J188" s="24" t="s">
        <v>228</v>
      </c>
      <c r="K188" s="36">
        <v>16002</v>
      </c>
    </row>
    <row r="189" spans="1:11" s="15" customFormat="1" ht="30">
      <c r="A189" s="18" t="s">
        <v>475</v>
      </c>
      <c r="B189" s="19" t="s">
        <v>16</v>
      </c>
      <c r="C189" s="20" t="s">
        <v>90</v>
      </c>
      <c r="D189" s="30" t="s">
        <v>90</v>
      </c>
      <c r="E189" s="21" t="s">
        <v>327</v>
      </c>
      <c r="F189" s="22">
        <v>285</v>
      </c>
      <c r="G189" s="23">
        <v>41962</v>
      </c>
      <c r="H189" s="32" t="s">
        <v>355</v>
      </c>
      <c r="I189" s="34" t="s">
        <v>227</v>
      </c>
      <c r="J189" s="24" t="s">
        <v>228</v>
      </c>
      <c r="K189" s="36">
        <v>59589</v>
      </c>
    </row>
    <row r="190" spans="1:11" s="15" customFormat="1" ht="30">
      <c r="A190" s="18" t="s">
        <v>475</v>
      </c>
      <c r="B190" s="19" t="s">
        <v>16</v>
      </c>
      <c r="C190" s="20" t="s">
        <v>90</v>
      </c>
      <c r="D190" s="30" t="s">
        <v>90</v>
      </c>
      <c r="E190" s="21" t="s">
        <v>327</v>
      </c>
      <c r="F190" s="22">
        <v>286</v>
      </c>
      <c r="G190" s="23">
        <v>41962</v>
      </c>
      <c r="H190" s="32" t="s">
        <v>356</v>
      </c>
      <c r="I190" s="34" t="s">
        <v>227</v>
      </c>
      <c r="J190" s="24" t="s">
        <v>228</v>
      </c>
      <c r="K190" s="36">
        <v>16198</v>
      </c>
    </row>
    <row r="191" spans="1:11" s="15" customFormat="1" ht="30">
      <c r="A191" s="18" t="s">
        <v>475</v>
      </c>
      <c r="B191" s="19" t="s">
        <v>16</v>
      </c>
      <c r="C191" s="20" t="s">
        <v>90</v>
      </c>
      <c r="D191" s="30" t="s">
        <v>90</v>
      </c>
      <c r="E191" s="21" t="s">
        <v>327</v>
      </c>
      <c r="F191" s="22">
        <v>287</v>
      </c>
      <c r="G191" s="23">
        <v>41962</v>
      </c>
      <c r="H191" s="32" t="s">
        <v>357</v>
      </c>
      <c r="I191" s="34" t="s">
        <v>227</v>
      </c>
      <c r="J191" s="24" t="s">
        <v>228</v>
      </c>
      <c r="K191" s="36">
        <v>15442</v>
      </c>
    </row>
    <row r="192" spans="1:11" s="15" customFormat="1" ht="30">
      <c r="A192" s="18" t="s">
        <v>475</v>
      </c>
      <c r="B192" s="19" t="s">
        <v>16</v>
      </c>
      <c r="C192" s="20" t="s">
        <v>90</v>
      </c>
      <c r="D192" s="30" t="s">
        <v>90</v>
      </c>
      <c r="E192" s="21" t="s">
        <v>327</v>
      </c>
      <c r="F192" s="22">
        <v>288</v>
      </c>
      <c r="G192" s="23">
        <v>41962</v>
      </c>
      <c r="H192" s="32" t="s">
        <v>358</v>
      </c>
      <c r="I192" s="34" t="s">
        <v>227</v>
      </c>
      <c r="J192" s="24" t="s">
        <v>228</v>
      </c>
      <c r="K192" s="36">
        <v>17325</v>
      </c>
    </row>
    <row r="193" spans="1:11" s="15" customFormat="1" ht="30">
      <c r="A193" s="18" t="s">
        <v>475</v>
      </c>
      <c r="B193" s="19" t="s">
        <v>16</v>
      </c>
      <c r="C193" s="20" t="s">
        <v>90</v>
      </c>
      <c r="D193" s="30" t="s">
        <v>90</v>
      </c>
      <c r="E193" s="21" t="s">
        <v>327</v>
      </c>
      <c r="F193" s="22">
        <v>289</v>
      </c>
      <c r="G193" s="23">
        <v>41963</v>
      </c>
      <c r="H193" s="32" t="s">
        <v>359</v>
      </c>
      <c r="I193" s="34" t="s">
        <v>343</v>
      </c>
      <c r="J193" s="24" t="s">
        <v>344</v>
      </c>
      <c r="K193" s="36">
        <v>21641</v>
      </c>
    </row>
    <row r="194" spans="1:11" s="15" customFormat="1" ht="30">
      <c r="A194" s="18" t="s">
        <v>475</v>
      </c>
      <c r="B194" s="19" t="s">
        <v>16</v>
      </c>
      <c r="C194" s="20" t="s">
        <v>90</v>
      </c>
      <c r="D194" s="30" t="s">
        <v>90</v>
      </c>
      <c r="E194" s="21" t="s">
        <v>327</v>
      </c>
      <c r="F194" s="22">
        <v>290</v>
      </c>
      <c r="G194" s="23">
        <v>41963</v>
      </c>
      <c r="H194" s="32" t="s">
        <v>360</v>
      </c>
      <c r="I194" s="34" t="s">
        <v>343</v>
      </c>
      <c r="J194" s="24" t="s">
        <v>344</v>
      </c>
      <c r="K194" s="36">
        <v>23526</v>
      </c>
    </row>
    <row r="195" spans="1:11" s="15" customFormat="1" ht="30">
      <c r="A195" s="18" t="s">
        <v>475</v>
      </c>
      <c r="B195" s="19" t="s">
        <v>16</v>
      </c>
      <c r="C195" s="20" t="s">
        <v>90</v>
      </c>
      <c r="D195" s="30" t="s">
        <v>90</v>
      </c>
      <c r="E195" s="21" t="s">
        <v>327</v>
      </c>
      <c r="F195" s="22">
        <v>291</v>
      </c>
      <c r="G195" s="23">
        <v>41967</v>
      </c>
      <c r="H195" s="32" t="s">
        <v>361</v>
      </c>
      <c r="I195" s="34" t="s">
        <v>343</v>
      </c>
      <c r="J195" s="24" t="s">
        <v>344</v>
      </c>
      <c r="K195" s="36">
        <v>22696</v>
      </c>
    </row>
    <row r="196" spans="1:11" s="15" customFormat="1" ht="30">
      <c r="A196" s="18" t="s">
        <v>475</v>
      </c>
      <c r="B196" s="19" t="s">
        <v>16</v>
      </c>
      <c r="C196" s="20" t="s">
        <v>90</v>
      </c>
      <c r="D196" s="30" t="s">
        <v>90</v>
      </c>
      <c r="E196" s="21" t="s">
        <v>327</v>
      </c>
      <c r="F196" s="22">
        <v>292</v>
      </c>
      <c r="G196" s="23">
        <v>41967</v>
      </c>
      <c r="H196" s="32" t="s">
        <v>362</v>
      </c>
      <c r="I196" s="34" t="s">
        <v>343</v>
      </c>
      <c r="J196" s="24" t="s">
        <v>344</v>
      </c>
      <c r="K196" s="36">
        <v>30177</v>
      </c>
    </row>
    <row r="197" spans="1:11" s="15" customFormat="1" ht="30">
      <c r="A197" s="18" t="s">
        <v>475</v>
      </c>
      <c r="B197" s="19" t="s">
        <v>13</v>
      </c>
      <c r="C197" s="20" t="s">
        <v>90</v>
      </c>
      <c r="D197" s="30" t="s">
        <v>90</v>
      </c>
      <c r="E197" s="21" t="s">
        <v>363</v>
      </c>
      <c r="F197" s="22">
        <v>20140099</v>
      </c>
      <c r="G197" s="23">
        <v>41953</v>
      </c>
      <c r="H197" s="32" t="s">
        <v>364</v>
      </c>
      <c r="I197" s="34" t="s">
        <v>365</v>
      </c>
      <c r="J197" s="24" t="s">
        <v>366</v>
      </c>
      <c r="K197" s="36">
        <v>38675</v>
      </c>
    </row>
    <row r="198" spans="1:11" s="15" customFormat="1" ht="30">
      <c r="A198" s="18" t="s">
        <v>475</v>
      </c>
      <c r="B198" s="19" t="s">
        <v>16</v>
      </c>
      <c r="C198" s="20" t="s">
        <v>90</v>
      </c>
      <c r="D198" s="30" t="s">
        <v>90</v>
      </c>
      <c r="E198" s="21" t="s">
        <v>367</v>
      </c>
      <c r="F198" s="22">
        <v>20140460</v>
      </c>
      <c r="G198" s="23">
        <v>41953</v>
      </c>
      <c r="H198" s="32" t="s">
        <v>368</v>
      </c>
      <c r="I198" s="34" t="s">
        <v>369</v>
      </c>
      <c r="J198" s="24" t="s">
        <v>370</v>
      </c>
      <c r="K198" s="36">
        <v>49605</v>
      </c>
    </row>
    <row r="199" spans="1:11" s="15" customFormat="1" ht="30">
      <c r="A199" s="18" t="s">
        <v>475</v>
      </c>
      <c r="B199" s="19" t="s">
        <v>336</v>
      </c>
      <c r="C199" s="20" t="s">
        <v>371</v>
      </c>
      <c r="D199" s="30">
        <v>41183</v>
      </c>
      <c r="E199" s="21" t="s">
        <v>367</v>
      </c>
      <c r="F199" s="22">
        <v>20140461</v>
      </c>
      <c r="G199" s="23">
        <v>41953</v>
      </c>
      <c r="H199" s="32" t="s">
        <v>372</v>
      </c>
      <c r="I199" s="34" t="s">
        <v>373</v>
      </c>
      <c r="J199" s="24" t="s">
        <v>374</v>
      </c>
      <c r="K199" s="36">
        <v>146112</v>
      </c>
    </row>
    <row r="200" spans="1:11" s="15" customFormat="1" ht="30">
      <c r="A200" s="18" t="s">
        <v>475</v>
      </c>
      <c r="B200" s="19" t="s">
        <v>336</v>
      </c>
      <c r="C200" s="20" t="s">
        <v>371</v>
      </c>
      <c r="D200" s="30">
        <v>41183</v>
      </c>
      <c r="E200" s="21" t="s">
        <v>367</v>
      </c>
      <c r="F200" s="22">
        <v>20140462</v>
      </c>
      <c r="G200" s="23">
        <v>41953</v>
      </c>
      <c r="H200" s="32" t="s">
        <v>375</v>
      </c>
      <c r="I200" s="34" t="s">
        <v>373</v>
      </c>
      <c r="J200" s="24" t="s">
        <v>374</v>
      </c>
      <c r="K200" s="36">
        <v>146112</v>
      </c>
    </row>
    <row r="201" spans="1:11" s="15" customFormat="1" ht="30">
      <c r="A201" s="18" t="s">
        <v>475</v>
      </c>
      <c r="B201" s="19" t="s">
        <v>336</v>
      </c>
      <c r="C201" s="20" t="s">
        <v>371</v>
      </c>
      <c r="D201" s="30">
        <v>41183</v>
      </c>
      <c r="E201" s="21" t="s">
        <v>367</v>
      </c>
      <c r="F201" s="22">
        <v>20140463</v>
      </c>
      <c r="G201" s="23">
        <v>41953</v>
      </c>
      <c r="H201" s="32" t="s">
        <v>375</v>
      </c>
      <c r="I201" s="34" t="s">
        <v>373</v>
      </c>
      <c r="J201" s="24" t="s">
        <v>374</v>
      </c>
      <c r="K201" s="36">
        <v>146112</v>
      </c>
    </row>
    <row r="202" spans="1:11" s="15" customFormat="1" ht="30">
      <c r="A202" s="18" t="s">
        <v>475</v>
      </c>
      <c r="B202" s="19" t="s">
        <v>336</v>
      </c>
      <c r="C202" s="20" t="s">
        <v>371</v>
      </c>
      <c r="D202" s="30">
        <v>41183</v>
      </c>
      <c r="E202" s="21" t="s">
        <v>367</v>
      </c>
      <c r="F202" s="22">
        <v>20140464</v>
      </c>
      <c r="G202" s="23">
        <v>41953</v>
      </c>
      <c r="H202" s="32" t="s">
        <v>375</v>
      </c>
      <c r="I202" s="34" t="s">
        <v>373</v>
      </c>
      <c r="J202" s="24" t="s">
        <v>374</v>
      </c>
      <c r="K202" s="36">
        <v>146112</v>
      </c>
    </row>
    <row r="203" spans="1:11" s="15" customFormat="1" ht="30">
      <c r="A203" s="18" t="s">
        <v>475</v>
      </c>
      <c r="B203" s="19" t="s">
        <v>336</v>
      </c>
      <c r="C203" s="20" t="s">
        <v>371</v>
      </c>
      <c r="D203" s="30">
        <v>41183</v>
      </c>
      <c r="E203" s="21" t="s">
        <v>367</v>
      </c>
      <c r="F203" s="22">
        <v>20140465</v>
      </c>
      <c r="G203" s="23">
        <v>41953</v>
      </c>
      <c r="H203" s="32" t="s">
        <v>376</v>
      </c>
      <c r="I203" s="34" t="s">
        <v>373</v>
      </c>
      <c r="J203" s="24" t="s">
        <v>374</v>
      </c>
      <c r="K203" s="36">
        <v>97258</v>
      </c>
    </row>
    <row r="204" spans="1:11" s="15" customFormat="1" ht="30">
      <c r="A204" s="18" t="s">
        <v>475</v>
      </c>
      <c r="B204" s="19" t="s">
        <v>336</v>
      </c>
      <c r="C204" s="20" t="s">
        <v>371</v>
      </c>
      <c r="D204" s="30">
        <v>41183</v>
      </c>
      <c r="E204" s="21" t="s">
        <v>367</v>
      </c>
      <c r="F204" s="22">
        <v>20140466</v>
      </c>
      <c r="G204" s="23">
        <v>41953</v>
      </c>
      <c r="H204" s="32" t="s">
        <v>375</v>
      </c>
      <c r="I204" s="34" t="s">
        <v>377</v>
      </c>
      <c r="J204" s="24" t="s">
        <v>378</v>
      </c>
      <c r="K204" s="36">
        <v>146112</v>
      </c>
    </row>
    <row r="205" spans="1:11" s="15" customFormat="1" ht="30">
      <c r="A205" s="18" t="s">
        <v>475</v>
      </c>
      <c r="B205" s="19" t="s">
        <v>28</v>
      </c>
      <c r="C205" s="20" t="s">
        <v>90</v>
      </c>
      <c r="D205" s="30" t="s">
        <v>90</v>
      </c>
      <c r="E205" s="21" t="s">
        <v>367</v>
      </c>
      <c r="F205" s="22">
        <v>20140467</v>
      </c>
      <c r="G205" s="23">
        <v>41953</v>
      </c>
      <c r="H205" s="32" t="s">
        <v>379</v>
      </c>
      <c r="I205" s="34" t="s">
        <v>182</v>
      </c>
      <c r="J205" s="24" t="s">
        <v>19</v>
      </c>
      <c r="K205" s="36">
        <v>77286</v>
      </c>
    </row>
    <row r="206" spans="1:11" s="15" customFormat="1">
      <c r="A206" s="18" t="s">
        <v>475</v>
      </c>
      <c r="B206" s="19" t="s">
        <v>16</v>
      </c>
      <c r="C206" s="20" t="s">
        <v>90</v>
      </c>
      <c r="D206" s="30" t="s">
        <v>90</v>
      </c>
      <c r="E206" s="21" t="s">
        <v>367</v>
      </c>
      <c r="F206" s="22">
        <v>20140471</v>
      </c>
      <c r="G206" s="23">
        <v>41954</v>
      </c>
      <c r="H206" s="32" t="s">
        <v>380</v>
      </c>
      <c r="I206" s="34" t="s">
        <v>381</v>
      </c>
      <c r="J206" s="24" t="s">
        <v>382</v>
      </c>
      <c r="K206" s="36">
        <v>6748</v>
      </c>
    </row>
    <row r="207" spans="1:11" s="15" customFormat="1" ht="30">
      <c r="A207" s="18" t="s">
        <v>475</v>
      </c>
      <c r="B207" s="19" t="s">
        <v>13</v>
      </c>
      <c r="C207" s="20" t="s">
        <v>90</v>
      </c>
      <c r="D207" s="30" t="s">
        <v>90</v>
      </c>
      <c r="E207" s="21" t="s">
        <v>363</v>
      </c>
      <c r="F207" s="22">
        <v>20140101</v>
      </c>
      <c r="G207" s="23">
        <v>41954</v>
      </c>
      <c r="H207" s="32" t="s">
        <v>383</v>
      </c>
      <c r="I207" s="34" t="s">
        <v>384</v>
      </c>
      <c r="J207" s="24" t="s">
        <v>385</v>
      </c>
      <c r="K207" s="36">
        <v>1499400</v>
      </c>
    </row>
    <row r="208" spans="1:11" s="15" customFormat="1" ht="30">
      <c r="A208" s="18" t="s">
        <v>475</v>
      </c>
      <c r="B208" s="19" t="s">
        <v>13</v>
      </c>
      <c r="C208" s="20" t="s">
        <v>90</v>
      </c>
      <c r="D208" s="30" t="s">
        <v>90</v>
      </c>
      <c r="E208" s="21" t="s">
        <v>363</v>
      </c>
      <c r="F208" s="22">
        <v>20140102</v>
      </c>
      <c r="G208" s="23">
        <v>41954</v>
      </c>
      <c r="H208" s="32" t="s">
        <v>386</v>
      </c>
      <c r="I208" s="34" t="s">
        <v>309</v>
      </c>
      <c r="J208" s="24" t="s">
        <v>310</v>
      </c>
      <c r="K208" s="36">
        <v>211293</v>
      </c>
    </row>
    <row r="209" spans="1:11" s="15" customFormat="1" ht="30">
      <c r="A209" s="18" t="s">
        <v>475</v>
      </c>
      <c r="B209" s="19" t="s">
        <v>13</v>
      </c>
      <c r="C209" s="20" t="s">
        <v>90</v>
      </c>
      <c r="D209" s="30" t="s">
        <v>90</v>
      </c>
      <c r="E209" s="21" t="s">
        <v>363</v>
      </c>
      <c r="F209" s="22">
        <v>20140104</v>
      </c>
      <c r="G209" s="23">
        <v>41954</v>
      </c>
      <c r="H209" s="32" t="s">
        <v>386</v>
      </c>
      <c r="I209" s="34" t="s">
        <v>123</v>
      </c>
      <c r="J209" s="24" t="s">
        <v>124</v>
      </c>
      <c r="K209" s="36">
        <v>1320613</v>
      </c>
    </row>
    <row r="210" spans="1:11" s="15" customFormat="1" ht="30">
      <c r="A210" s="18" t="s">
        <v>475</v>
      </c>
      <c r="B210" s="19" t="s">
        <v>13</v>
      </c>
      <c r="C210" s="20" t="s">
        <v>90</v>
      </c>
      <c r="D210" s="30" t="s">
        <v>90</v>
      </c>
      <c r="E210" s="21" t="s">
        <v>363</v>
      </c>
      <c r="F210" s="22">
        <v>20140105</v>
      </c>
      <c r="G210" s="23">
        <v>41955</v>
      </c>
      <c r="H210" s="32" t="s">
        <v>387</v>
      </c>
      <c r="I210" s="34" t="s">
        <v>123</v>
      </c>
      <c r="J210" s="24" t="s">
        <v>124</v>
      </c>
      <c r="K210" s="36">
        <v>610603</v>
      </c>
    </row>
    <row r="211" spans="1:11" s="15" customFormat="1" ht="30">
      <c r="A211" s="18" t="s">
        <v>475</v>
      </c>
      <c r="B211" s="19" t="s">
        <v>13</v>
      </c>
      <c r="C211" s="20" t="s">
        <v>90</v>
      </c>
      <c r="D211" s="30" t="s">
        <v>90</v>
      </c>
      <c r="E211" s="21" t="s">
        <v>363</v>
      </c>
      <c r="F211" s="22">
        <v>20140107</v>
      </c>
      <c r="G211" s="23">
        <v>41955</v>
      </c>
      <c r="H211" s="32" t="s">
        <v>387</v>
      </c>
      <c r="I211" s="34" t="s">
        <v>309</v>
      </c>
      <c r="J211" s="24" t="s">
        <v>310</v>
      </c>
      <c r="K211" s="36">
        <v>877664</v>
      </c>
    </row>
    <row r="212" spans="1:11" s="15" customFormat="1" ht="45">
      <c r="A212" s="18" t="s">
        <v>475</v>
      </c>
      <c r="B212" s="19" t="s">
        <v>13</v>
      </c>
      <c r="C212" s="20" t="s">
        <v>90</v>
      </c>
      <c r="D212" s="30" t="s">
        <v>90</v>
      </c>
      <c r="E212" s="21" t="s">
        <v>367</v>
      </c>
      <c r="F212" s="22">
        <v>20140472</v>
      </c>
      <c r="G212" s="23">
        <v>41956</v>
      </c>
      <c r="H212" s="32" t="s">
        <v>388</v>
      </c>
      <c r="I212" s="34" t="s">
        <v>389</v>
      </c>
      <c r="J212" s="24" t="s">
        <v>390</v>
      </c>
      <c r="K212" s="36">
        <v>177905</v>
      </c>
    </row>
    <row r="213" spans="1:11" s="15" customFormat="1" ht="30">
      <c r="A213" s="18" t="s">
        <v>475</v>
      </c>
      <c r="B213" s="19" t="s">
        <v>391</v>
      </c>
      <c r="C213" s="20" t="s">
        <v>90</v>
      </c>
      <c r="D213" s="30" t="s">
        <v>90</v>
      </c>
      <c r="E213" s="21" t="s">
        <v>367</v>
      </c>
      <c r="F213" s="22">
        <v>20140473</v>
      </c>
      <c r="G213" s="23">
        <v>41956</v>
      </c>
      <c r="H213" s="32" t="s">
        <v>392</v>
      </c>
      <c r="I213" s="34" t="s">
        <v>393</v>
      </c>
      <c r="J213" s="24" t="s">
        <v>394</v>
      </c>
      <c r="K213" s="36">
        <v>128119</v>
      </c>
    </row>
    <row r="214" spans="1:11" s="15" customFormat="1" ht="30">
      <c r="A214" s="18" t="s">
        <v>475</v>
      </c>
      <c r="B214" s="19" t="s">
        <v>28</v>
      </c>
      <c r="C214" s="20" t="s">
        <v>90</v>
      </c>
      <c r="D214" s="30" t="s">
        <v>90</v>
      </c>
      <c r="E214" s="21" t="s">
        <v>367</v>
      </c>
      <c r="F214" s="22">
        <v>20140474</v>
      </c>
      <c r="G214" s="23">
        <v>41956</v>
      </c>
      <c r="H214" s="32" t="s">
        <v>395</v>
      </c>
      <c r="I214" s="34" t="s">
        <v>182</v>
      </c>
      <c r="J214" s="24" t="s">
        <v>19</v>
      </c>
      <c r="K214" s="36">
        <v>24000</v>
      </c>
    </row>
    <row r="215" spans="1:11" s="15" customFormat="1" ht="60">
      <c r="A215" s="18" t="s">
        <v>475</v>
      </c>
      <c r="B215" s="19" t="s">
        <v>28</v>
      </c>
      <c r="C215" s="20" t="s">
        <v>90</v>
      </c>
      <c r="D215" s="30" t="s">
        <v>90</v>
      </c>
      <c r="E215" s="21" t="s">
        <v>367</v>
      </c>
      <c r="F215" s="22">
        <v>20140475</v>
      </c>
      <c r="G215" s="23">
        <v>41956</v>
      </c>
      <c r="H215" s="32" t="s">
        <v>396</v>
      </c>
      <c r="I215" s="34" t="s">
        <v>182</v>
      </c>
      <c r="J215" s="24" t="s">
        <v>19</v>
      </c>
      <c r="K215" s="36">
        <v>214698</v>
      </c>
    </row>
    <row r="216" spans="1:11" s="15" customFormat="1" ht="30">
      <c r="A216" s="18" t="s">
        <v>475</v>
      </c>
      <c r="B216" s="19" t="s">
        <v>117</v>
      </c>
      <c r="C216" s="20" t="s">
        <v>397</v>
      </c>
      <c r="D216" s="30">
        <v>41782</v>
      </c>
      <c r="E216" s="21" t="s">
        <v>367</v>
      </c>
      <c r="F216" s="22">
        <v>20140476</v>
      </c>
      <c r="G216" s="23">
        <v>41956</v>
      </c>
      <c r="H216" s="32" t="s">
        <v>398</v>
      </c>
      <c r="I216" s="34" t="s">
        <v>399</v>
      </c>
      <c r="J216" s="24" t="s">
        <v>400</v>
      </c>
      <c r="K216" s="36">
        <v>83125</v>
      </c>
    </row>
    <row r="217" spans="1:11" s="15" customFormat="1" ht="45">
      <c r="A217" s="18" t="s">
        <v>475</v>
      </c>
      <c r="B217" s="19" t="s">
        <v>13</v>
      </c>
      <c r="C217" s="20" t="s">
        <v>401</v>
      </c>
      <c r="D217" s="30">
        <v>41942</v>
      </c>
      <c r="E217" s="21" t="s">
        <v>367</v>
      </c>
      <c r="F217" s="22">
        <v>20140478</v>
      </c>
      <c r="G217" s="23">
        <v>41957</v>
      </c>
      <c r="H217" s="32" t="s">
        <v>477</v>
      </c>
      <c r="I217" s="34" t="s">
        <v>402</v>
      </c>
      <c r="J217" s="24" t="s">
        <v>403</v>
      </c>
      <c r="K217" s="36">
        <v>635000</v>
      </c>
    </row>
    <row r="218" spans="1:11" s="15" customFormat="1" ht="30">
      <c r="A218" s="18" t="s">
        <v>475</v>
      </c>
      <c r="B218" s="19" t="s">
        <v>117</v>
      </c>
      <c r="C218" s="20" t="s">
        <v>397</v>
      </c>
      <c r="D218" s="30">
        <v>41782</v>
      </c>
      <c r="E218" s="21" t="s">
        <v>367</v>
      </c>
      <c r="F218" s="22">
        <v>20140479</v>
      </c>
      <c r="G218" s="23">
        <v>41960</v>
      </c>
      <c r="H218" s="32" t="s">
        <v>404</v>
      </c>
      <c r="I218" s="34" t="s">
        <v>399</v>
      </c>
      <c r="J218" s="24" t="s">
        <v>400</v>
      </c>
      <c r="K218" s="36">
        <v>56500</v>
      </c>
    </row>
    <row r="219" spans="1:11" s="15" customFormat="1" ht="45">
      <c r="A219" s="18" t="s">
        <v>475</v>
      </c>
      <c r="B219" s="19" t="s">
        <v>28</v>
      </c>
      <c r="C219" s="20" t="s">
        <v>90</v>
      </c>
      <c r="D219" s="30" t="s">
        <v>90</v>
      </c>
      <c r="E219" s="21" t="s">
        <v>367</v>
      </c>
      <c r="F219" s="22">
        <v>20140480</v>
      </c>
      <c r="G219" s="23">
        <v>41957</v>
      </c>
      <c r="H219" s="32" t="s">
        <v>405</v>
      </c>
      <c r="I219" s="34" t="s">
        <v>182</v>
      </c>
      <c r="J219" s="24" t="s">
        <v>19</v>
      </c>
      <c r="K219" s="36">
        <v>103786</v>
      </c>
    </row>
    <row r="220" spans="1:11" s="15" customFormat="1" ht="45">
      <c r="A220" s="18" t="s">
        <v>475</v>
      </c>
      <c r="B220" s="19" t="s">
        <v>28</v>
      </c>
      <c r="C220" s="20" t="s">
        <v>90</v>
      </c>
      <c r="D220" s="30" t="s">
        <v>90</v>
      </c>
      <c r="E220" s="21" t="s">
        <v>367</v>
      </c>
      <c r="F220" s="22">
        <v>20140481</v>
      </c>
      <c r="G220" s="23">
        <v>41957</v>
      </c>
      <c r="H220" s="32" t="s">
        <v>406</v>
      </c>
      <c r="I220" s="34" t="s">
        <v>182</v>
      </c>
      <c r="J220" s="24" t="s">
        <v>19</v>
      </c>
      <c r="K220" s="36">
        <v>103786</v>
      </c>
    </row>
    <row r="221" spans="1:11" s="15" customFormat="1" ht="45">
      <c r="A221" s="18" t="s">
        <v>475</v>
      </c>
      <c r="B221" s="19" t="s">
        <v>28</v>
      </c>
      <c r="C221" s="20" t="s">
        <v>90</v>
      </c>
      <c r="D221" s="30" t="s">
        <v>90</v>
      </c>
      <c r="E221" s="21" t="s">
        <v>367</v>
      </c>
      <c r="F221" s="22">
        <v>20140482</v>
      </c>
      <c r="G221" s="23">
        <v>41957</v>
      </c>
      <c r="H221" s="32" t="s">
        <v>407</v>
      </c>
      <c r="I221" s="34" t="s">
        <v>182</v>
      </c>
      <c r="J221" s="24" t="s">
        <v>19</v>
      </c>
      <c r="K221" s="36">
        <v>103786</v>
      </c>
    </row>
    <row r="222" spans="1:11" s="15" customFormat="1" ht="45">
      <c r="A222" s="18" t="s">
        <v>475</v>
      </c>
      <c r="B222" s="19" t="s">
        <v>28</v>
      </c>
      <c r="C222" s="20" t="s">
        <v>90</v>
      </c>
      <c r="D222" s="30" t="s">
        <v>90</v>
      </c>
      <c r="E222" s="21" t="s">
        <v>367</v>
      </c>
      <c r="F222" s="22">
        <v>20140483</v>
      </c>
      <c r="G222" s="23">
        <v>41957</v>
      </c>
      <c r="H222" s="32" t="s">
        <v>408</v>
      </c>
      <c r="I222" s="34" t="s">
        <v>182</v>
      </c>
      <c r="J222" s="24" t="s">
        <v>19</v>
      </c>
      <c r="K222" s="36">
        <v>103786</v>
      </c>
    </row>
    <row r="223" spans="1:11" s="15" customFormat="1" ht="45">
      <c r="A223" s="18" t="s">
        <v>475</v>
      </c>
      <c r="B223" s="19" t="s">
        <v>28</v>
      </c>
      <c r="C223" s="20" t="s">
        <v>90</v>
      </c>
      <c r="D223" s="30" t="s">
        <v>90</v>
      </c>
      <c r="E223" s="21" t="s">
        <v>367</v>
      </c>
      <c r="F223" s="22">
        <v>20140484</v>
      </c>
      <c r="G223" s="23">
        <v>41961</v>
      </c>
      <c r="H223" s="32" t="s">
        <v>409</v>
      </c>
      <c r="I223" s="34" t="s">
        <v>182</v>
      </c>
      <c r="J223" s="24" t="s">
        <v>19</v>
      </c>
      <c r="K223" s="36">
        <v>67500</v>
      </c>
    </row>
    <row r="224" spans="1:11" s="15" customFormat="1" ht="30">
      <c r="A224" s="18" t="s">
        <v>475</v>
      </c>
      <c r="B224" s="19" t="s">
        <v>16</v>
      </c>
      <c r="C224" s="20" t="s">
        <v>90</v>
      </c>
      <c r="D224" s="30" t="s">
        <v>90</v>
      </c>
      <c r="E224" s="21" t="s">
        <v>367</v>
      </c>
      <c r="F224" s="22">
        <v>20140485</v>
      </c>
      <c r="G224" s="23">
        <v>41961</v>
      </c>
      <c r="H224" s="32" t="s">
        <v>410</v>
      </c>
      <c r="I224" s="34" t="s">
        <v>411</v>
      </c>
      <c r="J224" s="24" t="s">
        <v>412</v>
      </c>
      <c r="K224" s="36">
        <v>2246368</v>
      </c>
    </row>
    <row r="225" spans="1:11" s="15" customFormat="1" ht="30">
      <c r="A225" s="18" t="s">
        <v>475</v>
      </c>
      <c r="B225" s="19" t="s">
        <v>13</v>
      </c>
      <c r="C225" s="20" t="s">
        <v>90</v>
      </c>
      <c r="D225" s="30" t="s">
        <v>90</v>
      </c>
      <c r="E225" s="21" t="s">
        <v>363</v>
      </c>
      <c r="F225" s="22">
        <v>20140108</v>
      </c>
      <c r="G225" s="23">
        <v>41960</v>
      </c>
      <c r="H225" s="32" t="s">
        <v>413</v>
      </c>
      <c r="I225" s="34" t="s">
        <v>123</v>
      </c>
      <c r="J225" s="24" t="s">
        <v>124</v>
      </c>
      <c r="K225" s="36">
        <v>122427</v>
      </c>
    </row>
    <row r="226" spans="1:11" s="15" customFormat="1" ht="30">
      <c r="A226" s="18" t="s">
        <v>475</v>
      </c>
      <c r="B226" s="19" t="s">
        <v>13</v>
      </c>
      <c r="C226" s="20" t="s">
        <v>90</v>
      </c>
      <c r="D226" s="30" t="s">
        <v>90</v>
      </c>
      <c r="E226" s="21" t="s">
        <v>363</v>
      </c>
      <c r="F226" s="22">
        <v>2014109</v>
      </c>
      <c r="G226" s="23">
        <v>41960</v>
      </c>
      <c r="H226" s="32" t="s">
        <v>413</v>
      </c>
      <c r="I226" s="34" t="s">
        <v>414</v>
      </c>
      <c r="J226" s="24" t="s">
        <v>415</v>
      </c>
      <c r="K226" s="36">
        <v>315053</v>
      </c>
    </row>
    <row r="227" spans="1:11" s="15" customFormat="1" ht="30">
      <c r="A227" s="18" t="s">
        <v>475</v>
      </c>
      <c r="B227" s="19" t="s">
        <v>13</v>
      </c>
      <c r="C227" s="20" t="s">
        <v>90</v>
      </c>
      <c r="D227" s="30" t="s">
        <v>90</v>
      </c>
      <c r="E227" s="21" t="s">
        <v>363</v>
      </c>
      <c r="F227" s="22">
        <v>20140110</v>
      </c>
      <c r="G227" s="23">
        <v>41962</v>
      </c>
      <c r="H227" s="32" t="s">
        <v>416</v>
      </c>
      <c r="I227" s="34" t="s">
        <v>365</v>
      </c>
      <c r="J227" s="24" t="s">
        <v>366</v>
      </c>
      <c r="K227" s="36">
        <v>38675</v>
      </c>
    </row>
    <row r="228" spans="1:11" s="15" customFormat="1" ht="30">
      <c r="A228" s="18" t="s">
        <v>475</v>
      </c>
      <c r="B228" s="19" t="s">
        <v>417</v>
      </c>
      <c r="C228" s="20" t="s">
        <v>418</v>
      </c>
      <c r="D228" s="30">
        <v>41956</v>
      </c>
      <c r="E228" s="21" t="s">
        <v>367</v>
      </c>
      <c r="F228" s="22">
        <v>20140487</v>
      </c>
      <c r="G228" s="23">
        <v>41960</v>
      </c>
      <c r="H228" s="32" t="s">
        <v>419</v>
      </c>
      <c r="I228" s="34" t="s">
        <v>420</v>
      </c>
      <c r="J228" s="24" t="s">
        <v>421</v>
      </c>
      <c r="K228" s="36">
        <v>70000</v>
      </c>
    </row>
    <row r="229" spans="1:11" s="15" customFormat="1" ht="30">
      <c r="A229" s="18" t="s">
        <v>475</v>
      </c>
      <c r="B229" s="19" t="s">
        <v>13</v>
      </c>
      <c r="C229" s="20" t="s">
        <v>90</v>
      </c>
      <c r="D229" s="30" t="s">
        <v>90</v>
      </c>
      <c r="E229" s="21" t="s">
        <v>367</v>
      </c>
      <c r="F229" s="22">
        <v>20140488</v>
      </c>
      <c r="G229" s="23">
        <v>41962</v>
      </c>
      <c r="H229" s="32" t="s">
        <v>422</v>
      </c>
      <c r="I229" s="34" t="s">
        <v>423</v>
      </c>
      <c r="J229" s="24" t="s">
        <v>424</v>
      </c>
      <c r="K229" s="36">
        <v>1105510</v>
      </c>
    </row>
    <row r="230" spans="1:11" s="15" customFormat="1" ht="30">
      <c r="A230" s="18" t="s">
        <v>475</v>
      </c>
      <c r="B230" s="19" t="s">
        <v>117</v>
      </c>
      <c r="C230" s="20" t="s">
        <v>425</v>
      </c>
      <c r="D230" s="30">
        <v>41569</v>
      </c>
      <c r="E230" s="21" t="s">
        <v>367</v>
      </c>
      <c r="F230" s="22">
        <v>20140490</v>
      </c>
      <c r="G230" s="23">
        <v>41962</v>
      </c>
      <c r="H230" s="32" t="s">
        <v>426</v>
      </c>
      <c r="I230" s="34" t="s">
        <v>427</v>
      </c>
      <c r="J230" s="24" t="s">
        <v>428</v>
      </c>
      <c r="K230" s="36">
        <v>1107000</v>
      </c>
    </row>
    <row r="231" spans="1:11" s="15" customFormat="1">
      <c r="A231" s="18" t="s">
        <v>475</v>
      </c>
      <c r="B231" s="19" t="s">
        <v>417</v>
      </c>
      <c r="C231" s="20" t="s">
        <v>429</v>
      </c>
      <c r="D231" s="30">
        <v>41260</v>
      </c>
      <c r="E231" s="21" t="s">
        <v>367</v>
      </c>
      <c r="F231" s="22">
        <v>20140491</v>
      </c>
      <c r="G231" s="23">
        <v>41962</v>
      </c>
      <c r="H231" s="32" t="s">
        <v>430</v>
      </c>
      <c r="I231" s="34" t="s">
        <v>431</v>
      </c>
      <c r="J231" s="24" t="s">
        <v>432</v>
      </c>
      <c r="K231" s="36">
        <v>146688</v>
      </c>
    </row>
    <row r="232" spans="1:11" s="15" customFormat="1">
      <c r="A232" s="18" t="s">
        <v>475</v>
      </c>
      <c r="B232" s="19" t="s">
        <v>13</v>
      </c>
      <c r="C232" s="20" t="s">
        <v>90</v>
      </c>
      <c r="D232" s="30" t="s">
        <v>90</v>
      </c>
      <c r="E232" s="21" t="s">
        <v>363</v>
      </c>
      <c r="F232" s="22">
        <v>20140111</v>
      </c>
      <c r="G232" s="23">
        <v>41963</v>
      </c>
      <c r="H232" s="32" t="s">
        <v>433</v>
      </c>
      <c r="I232" s="34" t="s">
        <v>414</v>
      </c>
      <c r="J232" s="24" t="s">
        <v>415</v>
      </c>
      <c r="K232" s="36">
        <v>567202</v>
      </c>
    </row>
    <row r="233" spans="1:11" s="15" customFormat="1" ht="30">
      <c r="A233" s="18" t="s">
        <v>475</v>
      </c>
      <c r="B233" s="19" t="s">
        <v>13</v>
      </c>
      <c r="C233" s="20" t="s">
        <v>90</v>
      </c>
      <c r="D233" s="30" t="s">
        <v>90</v>
      </c>
      <c r="E233" s="21" t="s">
        <v>363</v>
      </c>
      <c r="F233" s="22">
        <v>20140112</v>
      </c>
      <c r="G233" s="23">
        <v>41963</v>
      </c>
      <c r="H233" s="32" t="s">
        <v>434</v>
      </c>
      <c r="I233" s="34" t="s">
        <v>414</v>
      </c>
      <c r="J233" s="24" t="s">
        <v>415</v>
      </c>
      <c r="K233" s="36">
        <v>648288</v>
      </c>
    </row>
    <row r="234" spans="1:11" s="15" customFormat="1" ht="30">
      <c r="A234" s="18" t="s">
        <v>475</v>
      </c>
      <c r="B234" s="19" t="s">
        <v>13</v>
      </c>
      <c r="C234" s="20" t="s">
        <v>90</v>
      </c>
      <c r="D234" s="30" t="s">
        <v>90</v>
      </c>
      <c r="E234" s="21" t="s">
        <v>363</v>
      </c>
      <c r="F234" s="22">
        <v>20140114</v>
      </c>
      <c r="G234" s="23">
        <v>41963</v>
      </c>
      <c r="H234" s="32" t="s">
        <v>435</v>
      </c>
      <c r="I234" s="34" t="s">
        <v>436</v>
      </c>
      <c r="J234" s="24" t="s">
        <v>437</v>
      </c>
      <c r="K234" s="36">
        <v>119488</v>
      </c>
    </row>
    <row r="235" spans="1:11" s="15" customFormat="1" ht="30">
      <c r="A235" s="18" t="s">
        <v>475</v>
      </c>
      <c r="B235" s="19" t="s">
        <v>13</v>
      </c>
      <c r="C235" s="20" t="s">
        <v>90</v>
      </c>
      <c r="D235" s="30" t="s">
        <v>90</v>
      </c>
      <c r="E235" s="21" t="s">
        <v>363</v>
      </c>
      <c r="F235" s="22">
        <v>20140115</v>
      </c>
      <c r="G235" s="23">
        <v>41964</v>
      </c>
      <c r="H235" s="32" t="s">
        <v>438</v>
      </c>
      <c r="I235" s="34" t="s">
        <v>414</v>
      </c>
      <c r="J235" s="24" t="s">
        <v>415</v>
      </c>
      <c r="K235" s="36">
        <v>495992</v>
      </c>
    </row>
    <row r="236" spans="1:11" s="15" customFormat="1" ht="30">
      <c r="A236" s="18" t="s">
        <v>475</v>
      </c>
      <c r="B236" s="19" t="s">
        <v>13</v>
      </c>
      <c r="C236" s="20" t="s">
        <v>90</v>
      </c>
      <c r="D236" s="30" t="s">
        <v>90</v>
      </c>
      <c r="E236" s="21" t="s">
        <v>363</v>
      </c>
      <c r="F236" s="22">
        <v>20140116</v>
      </c>
      <c r="G236" s="23">
        <v>41964</v>
      </c>
      <c r="H236" s="32" t="s">
        <v>439</v>
      </c>
      <c r="I236" s="34" t="s">
        <v>440</v>
      </c>
      <c r="J236" s="24" t="s">
        <v>441</v>
      </c>
      <c r="K236" s="36">
        <v>145775</v>
      </c>
    </row>
    <row r="237" spans="1:11" s="15" customFormat="1" ht="45">
      <c r="A237" s="18" t="s">
        <v>475</v>
      </c>
      <c r="B237" s="19" t="s">
        <v>28</v>
      </c>
      <c r="C237" s="20" t="s">
        <v>90</v>
      </c>
      <c r="D237" s="30" t="s">
        <v>90</v>
      </c>
      <c r="E237" s="21" t="s">
        <v>363</v>
      </c>
      <c r="F237" s="22">
        <v>20140117</v>
      </c>
      <c r="G237" s="23">
        <v>41964</v>
      </c>
      <c r="H237" s="32" t="s">
        <v>442</v>
      </c>
      <c r="I237" s="34" t="s">
        <v>101</v>
      </c>
      <c r="J237" s="24" t="s">
        <v>102</v>
      </c>
      <c r="K237" s="36">
        <v>5000000</v>
      </c>
    </row>
    <row r="238" spans="1:11" s="15" customFormat="1" ht="30">
      <c r="A238" s="18" t="s">
        <v>475</v>
      </c>
      <c r="B238" s="19" t="s">
        <v>13</v>
      </c>
      <c r="C238" s="20" t="s">
        <v>90</v>
      </c>
      <c r="D238" s="30" t="s">
        <v>90</v>
      </c>
      <c r="E238" s="21" t="s">
        <v>363</v>
      </c>
      <c r="F238" s="22">
        <v>20140118</v>
      </c>
      <c r="G238" s="23">
        <v>41964</v>
      </c>
      <c r="H238" s="32" t="s">
        <v>443</v>
      </c>
      <c r="I238" s="34" t="s">
        <v>444</v>
      </c>
      <c r="J238" s="24" t="s">
        <v>445</v>
      </c>
      <c r="K238" s="36">
        <v>139990</v>
      </c>
    </row>
    <row r="239" spans="1:11" s="15" customFormat="1" ht="45">
      <c r="A239" s="18" t="s">
        <v>475</v>
      </c>
      <c r="B239" s="19" t="s">
        <v>13</v>
      </c>
      <c r="C239" s="20" t="s">
        <v>90</v>
      </c>
      <c r="D239" s="30" t="s">
        <v>90</v>
      </c>
      <c r="E239" s="21" t="s">
        <v>363</v>
      </c>
      <c r="F239" s="22">
        <v>20140120</v>
      </c>
      <c r="G239" s="23">
        <v>41968</v>
      </c>
      <c r="H239" s="32" t="s">
        <v>446</v>
      </c>
      <c r="I239" s="34" t="s">
        <v>447</v>
      </c>
      <c r="J239" s="24" t="s">
        <v>448</v>
      </c>
      <c r="K239" s="36">
        <v>974389</v>
      </c>
    </row>
    <row r="240" spans="1:11" s="15" customFormat="1" ht="30">
      <c r="A240" s="18" t="s">
        <v>475</v>
      </c>
      <c r="B240" s="19" t="s">
        <v>13</v>
      </c>
      <c r="C240" s="20" t="s">
        <v>90</v>
      </c>
      <c r="D240" s="30" t="s">
        <v>90</v>
      </c>
      <c r="E240" s="21" t="s">
        <v>367</v>
      </c>
      <c r="F240" s="22">
        <v>20140492</v>
      </c>
      <c r="G240" s="23">
        <v>41964</v>
      </c>
      <c r="H240" s="32" t="s">
        <v>449</v>
      </c>
      <c r="I240" s="34" t="s">
        <v>444</v>
      </c>
      <c r="J240" s="24" t="s">
        <v>445</v>
      </c>
      <c r="K240" s="36">
        <v>6990</v>
      </c>
    </row>
    <row r="241" spans="1:11" s="15" customFormat="1" ht="30">
      <c r="A241" s="18" t="s">
        <v>475</v>
      </c>
      <c r="B241" s="19" t="s">
        <v>13</v>
      </c>
      <c r="C241" s="20" t="s">
        <v>90</v>
      </c>
      <c r="D241" s="30" t="s">
        <v>90</v>
      </c>
      <c r="E241" s="21" t="s">
        <v>367</v>
      </c>
      <c r="F241" s="22">
        <v>20140493</v>
      </c>
      <c r="G241" s="23">
        <v>41968</v>
      </c>
      <c r="H241" s="32" t="s">
        <v>450</v>
      </c>
      <c r="I241" s="34" t="s">
        <v>423</v>
      </c>
      <c r="J241" s="24" t="s">
        <v>424</v>
      </c>
      <c r="K241" s="36">
        <v>104000</v>
      </c>
    </row>
    <row r="242" spans="1:11" s="15" customFormat="1" ht="30">
      <c r="A242" s="18" t="s">
        <v>475</v>
      </c>
      <c r="B242" s="19" t="s">
        <v>13</v>
      </c>
      <c r="C242" s="20" t="s">
        <v>90</v>
      </c>
      <c r="D242" s="30" t="s">
        <v>90</v>
      </c>
      <c r="E242" s="21" t="s">
        <v>363</v>
      </c>
      <c r="F242" s="22">
        <v>20140121</v>
      </c>
      <c r="G242" s="23">
        <v>41969</v>
      </c>
      <c r="H242" s="32" t="s">
        <v>451</v>
      </c>
      <c r="I242" s="34" t="s">
        <v>365</v>
      </c>
      <c r="J242" s="24" t="s">
        <v>366</v>
      </c>
      <c r="K242" s="36">
        <v>172122</v>
      </c>
    </row>
    <row r="243" spans="1:11" s="15" customFormat="1">
      <c r="A243" s="18" t="s">
        <v>475</v>
      </c>
      <c r="B243" s="19" t="s">
        <v>417</v>
      </c>
      <c r="C243" s="20" t="s">
        <v>429</v>
      </c>
      <c r="D243" s="30">
        <v>41260</v>
      </c>
      <c r="E243" s="21" t="s">
        <v>367</v>
      </c>
      <c r="F243" s="22">
        <v>20140494</v>
      </c>
      <c r="G243" s="23">
        <v>41969</v>
      </c>
      <c r="H243" s="32" t="s">
        <v>452</v>
      </c>
      <c r="I243" s="34" t="s">
        <v>431</v>
      </c>
      <c r="J243" s="24" t="s">
        <v>432</v>
      </c>
      <c r="K243" s="36">
        <v>146834</v>
      </c>
    </row>
    <row r="244" spans="1:11" s="15" customFormat="1">
      <c r="A244" s="18" t="s">
        <v>475</v>
      </c>
      <c r="B244" s="19" t="s">
        <v>417</v>
      </c>
      <c r="C244" s="20" t="s">
        <v>429</v>
      </c>
      <c r="D244" s="30">
        <v>41260</v>
      </c>
      <c r="E244" s="21" t="s">
        <v>367</v>
      </c>
      <c r="F244" s="22">
        <v>20140495</v>
      </c>
      <c r="G244" s="23">
        <v>41969</v>
      </c>
      <c r="H244" s="32" t="s">
        <v>375</v>
      </c>
      <c r="I244" s="34" t="s">
        <v>431</v>
      </c>
      <c r="J244" s="24" t="s">
        <v>432</v>
      </c>
      <c r="K244" s="36">
        <v>146786</v>
      </c>
    </row>
    <row r="245" spans="1:11" s="15" customFormat="1">
      <c r="A245" s="18" t="s">
        <v>475</v>
      </c>
      <c r="B245" s="19" t="s">
        <v>417</v>
      </c>
      <c r="C245" s="20" t="s">
        <v>429</v>
      </c>
      <c r="D245" s="30">
        <v>41260</v>
      </c>
      <c r="E245" s="21" t="s">
        <v>367</v>
      </c>
      <c r="F245" s="22">
        <v>20140496</v>
      </c>
      <c r="G245" s="23">
        <v>41969</v>
      </c>
      <c r="H245" s="32" t="s">
        <v>452</v>
      </c>
      <c r="I245" s="34" t="s">
        <v>431</v>
      </c>
      <c r="J245" s="24" t="s">
        <v>432</v>
      </c>
      <c r="K245" s="36">
        <v>146834</v>
      </c>
    </row>
    <row r="246" spans="1:11" s="15" customFormat="1">
      <c r="A246" s="18" t="s">
        <v>475</v>
      </c>
      <c r="B246" s="19" t="s">
        <v>417</v>
      </c>
      <c r="C246" s="20" t="s">
        <v>429</v>
      </c>
      <c r="D246" s="30">
        <v>41260</v>
      </c>
      <c r="E246" s="21" t="s">
        <v>367</v>
      </c>
      <c r="F246" s="22">
        <v>20140497</v>
      </c>
      <c r="G246" s="23">
        <v>41969</v>
      </c>
      <c r="H246" s="32" t="s">
        <v>430</v>
      </c>
      <c r="I246" s="34" t="s">
        <v>431</v>
      </c>
      <c r="J246" s="24" t="s">
        <v>432</v>
      </c>
      <c r="K246" s="36">
        <v>146348</v>
      </c>
    </row>
    <row r="247" spans="1:11" s="15" customFormat="1" ht="30">
      <c r="A247" s="18" t="s">
        <v>475</v>
      </c>
      <c r="B247" s="19" t="s">
        <v>336</v>
      </c>
      <c r="C247" s="20" t="s">
        <v>371</v>
      </c>
      <c r="D247" s="30">
        <v>41183</v>
      </c>
      <c r="E247" s="21" t="s">
        <v>367</v>
      </c>
      <c r="F247" s="22">
        <v>20140498</v>
      </c>
      <c r="G247" s="23">
        <v>41969</v>
      </c>
      <c r="H247" s="32" t="s">
        <v>430</v>
      </c>
      <c r="I247" s="34" t="s">
        <v>453</v>
      </c>
      <c r="J247" s="24" t="s">
        <v>454</v>
      </c>
      <c r="K247" s="36">
        <v>147029</v>
      </c>
    </row>
    <row r="248" spans="1:11" s="15" customFormat="1" ht="30">
      <c r="A248" s="18" t="s">
        <v>475</v>
      </c>
      <c r="B248" s="19" t="s">
        <v>417</v>
      </c>
      <c r="C248" s="20" t="s">
        <v>429</v>
      </c>
      <c r="D248" s="30">
        <v>41260</v>
      </c>
      <c r="E248" s="21" t="s">
        <v>367</v>
      </c>
      <c r="F248" s="22">
        <v>20140499</v>
      </c>
      <c r="G248" s="23">
        <v>41969</v>
      </c>
      <c r="H248" s="32" t="s">
        <v>376</v>
      </c>
      <c r="I248" s="34" t="s">
        <v>431</v>
      </c>
      <c r="J248" s="24" t="s">
        <v>432</v>
      </c>
      <c r="K248" s="36">
        <v>97792</v>
      </c>
    </row>
    <row r="249" spans="1:11" s="15" customFormat="1" ht="45">
      <c r="A249" s="18" t="s">
        <v>475</v>
      </c>
      <c r="B249" s="19" t="s">
        <v>28</v>
      </c>
      <c r="C249" s="20" t="s">
        <v>90</v>
      </c>
      <c r="D249" s="30" t="s">
        <v>90</v>
      </c>
      <c r="E249" s="21" t="s">
        <v>367</v>
      </c>
      <c r="F249" s="22">
        <v>20140500</v>
      </c>
      <c r="G249" s="23">
        <v>41969</v>
      </c>
      <c r="H249" s="32" t="s">
        <v>455</v>
      </c>
      <c r="I249" s="34" t="s">
        <v>182</v>
      </c>
      <c r="J249" s="24" t="s">
        <v>19</v>
      </c>
      <c r="K249" s="36">
        <v>82206</v>
      </c>
    </row>
    <row r="250" spans="1:11" s="15" customFormat="1" ht="30">
      <c r="A250" s="18" t="s">
        <v>475</v>
      </c>
      <c r="B250" s="19" t="s">
        <v>336</v>
      </c>
      <c r="C250" s="20" t="s">
        <v>456</v>
      </c>
      <c r="D250" s="30">
        <v>40452</v>
      </c>
      <c r="E250" s="21" t="s">
        <v>367</v>
      </c>
      <c r="F250" s="22">
        <v>20140501</v>
      </c>
      <c r="G250" s="23">
        <v>41969</v>
      </c>
      <c r="H250" s="32" t="s">
        <v>457</v>
      </c>
      <c r="I250" s="34" t="s">
        <v>458</v>
      </c>
      <c r="J250" s="24" t="s">
        <v>459</v>
      </c>
      <c r="K250" s="36">
        <v>60000</v>
      </c>
    </row>
    <row r="251" spans="1:11" s="15" customFormat="1" ht="30">
      <c r="A251" s="18" t="s">
        <v>475</v>
      </c>
      <c r="B251" s="19" t="s">
        <v>336</v>
      </c>
      <c r="C251" s="20" t="s">
        <v>371</v>
      </c>
      <c r="D251" s="30">
        <v>41183</v>
      </c>
      <c r="E251" s="21" t="s">
        <v>367</v>
      </c>
      <c r="F251" s="22">
        <v>20140502</v>
      </c>
      <c r="G251" s="23">
        <v>41969</v>
      </c>
      <c r="H251" s="32" t="s">
        <v>460</v>
      </c>
      <c r="I251" s="34" t="s">
        <v>373</v>
      </c>
      <c r="J251" s="24" t="s">
        <v>374</v>
      </c>
      <c r="K251" s="36">
        <v>314836</v>
      </c>
    </row>
    <row r="252" spans="1:11" s="15" customFormat="1" ht="30">
      <c r="A252" s="18" t="s">
        <v>475</v>
      </c>
      <c r="B252" s="19" t="s">
        <v>336</v>
      </c>
      <c r="C252" s="20" t="s">
        <v>371</v>
      </c>
      <c r="D252" s="30">
        <v>41183</v>
      </c>
      <c r="E252" s="21" t="s">
        <v>367</v>
      </c>
      <c r="F252" s="22">
        <v>20140503</v>
      </c>
      <c r="G252" s="23">
        <v>41969</v>
      </c>
      <c r="H252" s="32" t="s">
        <v>460</v>
      </c>
      <c r="I252" s="34" t="s">
        <v>373</v>
      </c>
      <c r="J252" s="24" t="s">
        <v>374</v>
      </c>
      <c r="K252" s="36">
        <v>250128</v>
      </c>
    </row>
    <row r="253" spans="1:11" s="15" customFormat="1" ht="30">
      <c r="A253" s="18" t="s">
        <v>475</v>
      </c>
      <c r="B253" s="19" t="s">
        <v>336</v>
      </c>
      <c r="C253" s="20" t="s">
        <v>456</v>
      </c>
      <c r="D253" s="30">
        <v>40452</v>
      </c>
      <c r="E253" s="21" t="s">
        <v>367</v>
      </c>
      <c r="F253" s="22">
        <v>20140504</v>
      </c>
      <c r="G253" s="23">
        <v>41969</v>
      </c>
      <c r="H253" s="32" t="s">
        <v>461</v>
      </c>
      <c r="I253" s="34" t="s">
        <v>458</v>
      </c>
      <c r="J253" s="24" t="s">
        <v>459</v>
      </c>
      <c r="K253" s="36">
        <v>22700</v>
      </c>
    </row>
    <row r="254" spans="1:11" s="15" customFormat="1" ht="30">
      <c r="A254" s="18" t="s">
        <v>475</v>
      </c>
      <c r="B254" s="19" t="s">
        <v>13</v>
      </c>
      <c r="C254" s="20" t="s">
        <v>90</v>
      </c>
      <c r="D254" s="30" t="s">
        <v>90</v>
      </c>
      <c r="E254" s="21" t="s">
        <v>363</v>
      </c>
      <c r="F254" s="22">
        <v>20140122</v>
      </c>
      <c r="G254" s="23">
        <v>41969</v>
      </c>
      <c r="H254" s="32" t="s">
        <v>462</v>
      </c>
      <c r="I254" s="34" t="s">
        <v>123</v>
      </c>
      <c r="J254" s="24" t="s">
        <v>124</v>
      </c>
      <c r="K254" s="36">
        <v>111322</v>
      </c>
    </row>
    <row r="255" spans="1:11" s="15" customFormat="1" ht="30">
      <c r="A255" s="18" t="s">
        <v>475</v>
      </c>
      <c r="B255" s="19" t="s">
        <v>391</v>
      </c>
      <c r="C255" s="20" t="s">
        <v>90</v>
      </c>
      <c r="D255" s="30" t="s">
        <v>90</v>
      </c>
      <c r="E255" s="21" t="s">
        <v>363</v>
      </c>
      <c r="F255" s="22">
        <v>20140123</v>
      </c>
      <c r="G255" s="23">
        <v>41969</v>
      </c>
      <c r="H255" s="32" t="s">
        <v>463</v>
      </c>
      <c r="I255" s="34" t="s">
        <v>309</v>
      </c>
      <c r="J255" s="24" t="s">
        <v>310</v>
      </c>
      <c r="K255" s="36">
        <v>177004</v>
      </c>
    </row>
    <row r="256" spans="1:11" s="15" customFormat="1" ht="30">
      <c r="A256" s="18" t="s">
        <v>475</v>
      </c>
      <c r="B256" s="19" t="s">
        <v>417</v>
      </c>
      <c r="C256" s="20" t="s">
        <v>464</v>
      </c>
      <c r="D256" s="30">
        <v>41654</v>
      </c>
      <c r="E256" s="21" t="s">
        <v>367</v>
      </c>
      <c r="F256" s="22">
        <v>20140124</v>
      </c>
      <c r="G256" s="23">
        <v>41970</v>
      </c>
      <c r="H256" s="32" t="s">
        <v>465</v>
      </c>
      <c r="I256" s="34" t="s">
        <v>436</v>
      </c>
      <c r="J256" s="24" t="s">
        <v>437</v>
      </c>
      <c r="K256" s="36">
        <v>68032</v>
      </c>
    </row>
    <row r="257" spans="1:11" s="15" customFormat="1" ht="45">
      <c r="A257" s="18" t="s">
        <v>475</v>
      </c>
      <c r="B257" s="19" t="s">
        <v>417</v>
      </c>
      <c r="C257" s="20" t="s">
        <v>466</v>
      </c>
      <c r="D257" s="30">
        <v>41962</v>
      </c>
      <c r="E257" s="21" t="s">
        <v>367</v>
      </c>
      <c r="F257" s="22">
        <v>20140505</v>
      </c>
      <c r="G257" s="23">
        <v>41969</v>
      </c>
      <c r="H257" s="32" t="s">
        <v>467</v>
      </c>
      <c r="I257" s="34" t="s">
        <v>468</v>
      </c>
      <c r="J257" s="24" t="s">
        <v>469</v>
      </c>
      <c r="K257" s="36">
        <v>9083270</v>
      </c>
    </row>
    <row r="258" spans="1:11" s="15" customFormat="1" ht="30">
      <c r="A258" s="18" t="s">
        <v>475</v>
      </c>
      <c r="B258" s="19" t="s">
        <v>336</v>
      </c>
      <c r="C258" s="20" t="s">
        <v>470</v>
      </c>
      <c r="D258" s="30">
        <v>41954</v>
      </c>
      <c r="E258" s="21" t="s">
        <v>367</v>
      </c>
      <c r="F258" s="22">
        <v>20140506</v>
      </c>
      <c r="G258" s="23">
        <v>41969</v>
      </c>
      <c r="H258" s="32" t="s">
        <v>471</v>
      </c>
      <c r="I258" s="34" t="s">
        <v>472</v>
      </c>
      <c r="J258" s="24" t="s">
        <v>473</v>
      </c>
      <c r="K258" s="36">
        <v>13375600</v>
      </c>
    </row>
    <row r="259" spans="1:11" s="15" customFormat="1">
      <c r="A259" s="18" t="s">
        <v>475</v>
      </c>
      <c r="B259" s="19" t="s">
        <v>417</v>
      </c>
      <c r="C259" s="20" t="s">
        <v>429</v>
      </c>
      <c r="D259" s="30">
        <v>41260</v>
      </c>
      <c r="E259" s="21" t="s">
        <v>367</v>
      </c>
      <c r="F259" s="22">
        <v>20140507</v>
      </c>
      <c r="G259" s="23">
        <v>41970</v>
      </c>
      <c r="H259" s="32" t="s">
        <v>375</v>
      </c>
      <c r="I259" s="34" t="s">
        <v>431</v>
      </c>
      <c r="J259" s="24" t="s">
        <v>432</v>
      </c>
      <c r="K259" s="36">
        <v>147127</v>
      </c>
    </row>
    <row r="260" spans="1:11" s="15" customFormat="1">
      <c r="A260" s="18" t="s">
        <v>475</v>
      </c>
      <c r="B260" s="19" t="s">
        <v>417</v>
      </c>
      <c r="C260" s="20" t="s">
        <v>429</v>
      </c>
      <c r="D260" s="30">
        <v>41260</v>
      </c>
      <c r="E260" s="21" t="s">
        <v>367</v>
      </c>
      <c r="F260" s="22">
        <v>20140508</v>
      </c>
      <c r="G260" s="23">
        <v>41970</v>
      </c>
      <c r="H260" s="32" t="s">
        <v>430</v>
      </c>
      <c r="I260" s="34" t="s">
        <v>431</v>
      </c>
      <c r="J260" s="24" t="s">
        <v>432</v>
      </c>
      <c r="K260" s="36">
        <v>147029</v>
      </c>
    </row>
    <row r="261" spans="1:11" s="15" customFormat="1" ht="30">
      <c r="A261" s="18" t="s">
        <v>475</v>
      </c>
      <c r="B261" s="19" t="s">
        <v>417</v>
      </c>
      <c r="C261" s="20" t="s">
        <v>429</v>
      </c>
      <c r="D261" s="30">
        <v>41260</v>
      </c>
      <c r="E261" s="21" t="s">
        <v>367</v>
      </c>
      <c r="F261" s="22">
        <v>20140509</v>
      </c>
      <c r="G261" s="23">
        <v>41970</v>
      </c>
      <c r="H261" s="32" t="s">
        <v>474</v>
      </c>
      <c r="I261" s="34" t="s">
        <v>431</v>
      </c>
      <c r="J261" s="24" t="s">
        <v>432</v>
      </c>
      <c r="K261" s="36">
        <v>98052</v>
      </c>
    </row>
    <row r="262" spans="1:11" s="15" customFormat="1" ht="30">
      <c r="A262" s="18" t="s">
        <v>619</v>
      </c>
      <c r="B262" s="19" t="s">
        <v>16</v>
      </c>
      <c r="C262" s="20" t="s">
        <v>478</v>
      </c>
      <c r="D262" s="30" t="str">
        <f>+IF(C262="","",IF(C262="No Aplica","No Aplica","Ingrese Fecha"))</f>
        <v>No Aplica</v>
      </c>
      <c r="E262" s="21" t="s">
        <v>176</v>
      </c>
      <c r="F262" s="22">
        <v>3280496</v>
      </c>
      <c r="G262" s="23">
        <v>41948</v>
      </c>
      <c r="H262" s="32" t="s">
        <v>479</v>
      </c>
      <c r="I262" s="34" t="s">
        <v>480</v>
      </c>
      <c r="J262" s="24" t="s">
        <v>481</v>
      </c>
      <c r="K262" s="36">
        <v>88355</v>
      </c>
    </row>
    <row r="263" spans="1:11" s="15" customFormat="1" ht="30">
      <c r="A263" s="18" t="s">
        <v>619</v>
      </c>
      <c r="B263" s="19" t="s">
        <v>117</v>
      </c>
      <c r="C263" s="20" t="s">
        <v>482</v>
      </c>
      <c r="D263" s="30">
        <v>41948</v>
      </c>
      <c r="E263" s="21" t="s">
        <v>483</v>
      </c>
      <c r="F263" s="22">
        <v>1</v>
      </c>
      <c r="G263" s="23">
        <v>41948</v>
      </c>
      <c r="H263" s="32" t="s">
        <v>484</v>
      </c>
      <c r="I263" s="34" t="s">
        <v>485</v>
      </c>
      <c r="J263" s="24" t="s">
        <v>486</v>
      </c>
      <c r="K263" s="36">
        <v>2995000</v>
      </c>
    </row>
    <row r="264" spans="1:11" s="15" customFormat="1" ht="30">
      <c r="A264" s="18" t="s">
        <v>619</v>
      </c>
      <c r="B264" s="19" t="s">
        <v>16</v>
      </c>
      <c r="C264" s="20" t="s">
        <v>478</v>
      </c>
      <c r="D264" s="30" t="str">
        <f>+IF(C264="","",IF(C264="No Aplica","No Aplica","Ingrese Fecha"))</f>
        <v>No Aplica</v>
      </c>
      <c r="E264" s="21" t="s">
        <v>487</v>
      </c>
      <c r="F264" s="22">
        <v>3727105</v>
      </c>
      <c r="G264" s="23">
        <v>41950</v>
      </c>
      <c r="H264" s="32" t="s">
        <v>488</v>
      </c>
      <c r="I264" s="34" t="s">
        <v>489</v>
      </c>
      <c r="J264" s="24" t="s">
        <v>490</v>
      </c>
      <c r="K264" s="36">
        <v>233430</v>
      </c>
    </row>
    <row r="265" spans="1:11" s="15" customFormat="1" ht="30">
      <c r="A265" s="18" t="s">
        <v>619</v>
      </c>
      <c r="B265" s="19" t="s">
        <v>16</v>
      </c>
      <c r="C265" s="20" t="s">
        <v>478</v>
      </c>
      <c r="D265" s="30" t="str">
        <f>+IF(C265="","",IF(C265="No Aplica","No Aplica","Ingrese Fecha"))</f>
        <v>No Aplica</v>
      </c>
      <c r="E265" s="21" t="s">
        <v>176</v>
      </c>
      <c r="F265" s="22">
        <v>3725662</v>
      </c>
      <c r="G265" s="23">
        <v>41950</v>
      </c>
      <c r="H265" s="32" t="s">
        <v>491</v>
      </c>
      <c r="I265" s="34" t="s">
        <v>489</v>
      </c>
      <c r="J265" s="24" t="s">
        <v>490</v>
      </c>
      <c r="K265" s="36">
        <v>444376</v>
      </c>
    </row>
    <row r="266" spans="1:11" s="15" customFormat="1" ht="30">
      <c r="A266" s="18" t="s">
        <v>619</v>
      </c>
      <c r="B266" s="19" t="s">
        <v>16</v>
      </c>
      <c r="C266" s="20" t="s">
        <v>478</v>
      </c>
      <c r="D266" s="30" t="str">
        <f>+IF(C266="","",IF(C266="No Aplica","No Aplica","Ingrese Fecha"))</f>
        <v>No Aplica</v>
      </c>
      <c r="E266" s="21" t="s">
        <v>176</v>
      </c>
      <c r="F266" s="22">
        <v>3729743</v>
      </c>
      <c r="G266" s="23">
        <v>41950</v>
      </c>
      <c r="H266" s="32" t="s">
        <v>492</v>
      </c>
      <c r="I266" s="34" t="s">
        <v>489</v>
      </c>
      <c r="J266" s="24" t="s">
        <v>490</v>
      </c>
      <c r="K266" s="36">
        <v>403180</v>
      </c>
    </row>
    <row r="267" spans="1:11" s="15" customFormat="1" ht="30">
      <c r="A267" s="18" t="s">
        <v>619</v>
      </c>
      <c r="B267" s="19" t="s">
        <v>16</v>
      </c>
      <c r="C267" s="20" t="s">
        <v>478</v>
      </c>
      <c r="D267" s="30" t="str">
        <f>+IF(C267="","",IF(C267="No Aplica","No Aplica","Ingrese Fecha"))</f>
        <v>No Aplica</v>
      </c>
      <c r="E267" s="21" t="s">
        <v>176</v>
      </c>
      <c r="F267" s="22">
        <v>3725861</v>
      </c>
      <c r="G267" s="23">
        <v>41950</v>
      </c>
      <c r="H267" s="32" t="s">
        <v>493</v>
      </c>
      <c r="I267" s="34" t="s">
        <v>489</v>
      </c>
      <c r="J267" s="24" t="s">
        <v>490</v>
      </c>
      <c r="K267" s="36">
        <v>425611</v>
      </c>
    </row>
    <row r="268" spans="1:11" s="15" customFormat="1" ht="30">
      <c r="A268" s="18" t="s">
        <v>619</v>
      </c>
      <c r="B268" s="19" t="s">
        <v>16</v>
      </c>
      <c r="C268" s="20" t="s">
        <v>478</v>
      </c>
      <c r="D268" s="30" t="str">
        <f>+IF(C267="","",IF(C267="No Aplica","No Aplica","Ingrese Fecha"))</f>
        <v>No Aplica</v>
      </c>
      <c r="E268" s="21" t="s">
        <v>176</v>
      </c>
      <c r="F268" s="22">
        <v>79869</v>
      </c>
      <c r="G268" s="23">
        <v>41950</v>
      </c>
      <c r="H268" s="32" t="s">
        <v>494</v>
      </c>
      <c r="I268" s="34" t="s">
        <v>480</v>
      </c>
      <c r="J268" s="24" t="s">
        <v>481</v>
      </c>
      <c r="K268" s="36">
        <v>275850</v>
      </c>
    </row>
    <row r="269" spans="1:11" s="15" customFormat="1" ht="30">
      <c r="A269" s="18" t="s">
        <v>619</v>
      </c>
      <c r="B269" s="19" t="s">
        <v>16</v>
      </c>
      <c r="C269" s="20" t="s">
        <v>478</v>
      </c>
      <c r="D269" s="30" t="str">
        <f>+IF(C269="","",IF(C269="No Aplica","No Aplica","Ingrese Fecha"))</f>
        <v>No Aplica</v>
      </c>
      <c r="E269" s="21" t="s">
        <v>176</v>
      </c>
      <c r="F269" s="22">
        <v>34125990</v>
      </c>
      <c r="G269" s="23">
        <v>41950</v>
      </c>
      <c r="H269" s="32" t="s">
        <v>495</v>
      </c>
      <c r="I269" s="34" t="s">
        <v>496</v>
      </c>
      <c r="J269" s="24" t="s">
        <v>228</v>
      </c>
      <c r="K269" s="36">
        <v>324805</v>
      </c>
    </row>
    <row r="270" spans="1:11" s="15" customFormat="1" ht="45">
      <c r="A270" s="18" t="s">
        <v>619</v>
      </c>
      <c r="B270" s="19" t="s">
        <v>16</v>
      </c>
      <c r="C270" s="20" t="s">
        <v>478</v>
      </c>
      <c r="D270" s="30" t="str">
        <f>+IF(C270="","",IF(C270="No Aplica","No Aplica","Ingrese Fecha"))</f>
        <v>No Aplica</v>
      </c>
      <c r="E270" s="21" t="s">
        <v>176</v>
      </c>
      <c r="F270" s="22">
        <v>34125988</v>
      </c>
      <c r="G270" s="23">
        <v>41950</v>
      </c>
      <c r="H270" s="32" t="s">
        <v>497</v>
      </c>
      <c r="I270" s="34" t="s">
        <v>496</v>
      </c>
      <c r="J270" s="24" t="s">
        <v>228</v>
      </c>
      <c r="K270" s="36">
        <v>182318</v>
      </c>
    </row>
    <row r="271" spans="1:11" s="15" customFormat="1" ht="30">
      <c r="A271" s="18" t="s">
        <v>619</v>
      </c>
      <c r="B271" s="19" t="s">
        <v>13</v>
      </c>
      <c r="C271" s="20" t="s">
        <v>90</v>
      </c>
      <c r="D271" s="30" t="s">
        <v>90</v>
      </c>
      <c r="E271" s="21" t="s">
        <v>498</v>
      </c>
      <c r="F271" s="22">
        <v>20140356</v>
      </c>
      <c r="G271" s="23">
        <v>41950</v>
      </c>
      <c r="H271" s="32" t="s">
        <v>499</v>
      </c>
      <c r="I271" s="34" t="s">
        <v>500</v>
      </c>
      <c r="J271" s="24" t="s">
        <v>501</v>
      </c>
      <c r="K271" s="36">
        <v>107100</v>
      </c>
    </row>
    <row r="272" spans="1:11" s="15" customFormat="1" ht="30">
      <c r="A272" s="18" t="s">
        <v>619</v>
      </c>
      <c r="B272" s="19" t="s">
        <v>13</v>
      </c>
      <c r="C272" s="20" t="s">
        <v>90</v>
      </c>
      <c r="D272" s="30" t="s">
        <v>90</v>
      </c>
      <c r="E272" s="21" t="s">
        <v>498</v>
      </c>
      <c r="F272" s="22">
        <v>20140357</v>
      </c>
      <c r="G272" s="23">
        <v>41950</v>
      </c>
      <c r="H272" s="32" t="s">
        <v>502</v>
      </c>
      <c r="I272" s="34" t="s">
        <v>503</v>
      </c>
      <c r="J272" s="24" t="s">
        <v>504</v>
      </c>
      <c r="K272" s="36">
        <v>70001</v>
      </c>
    </row>
    <row r="273" spans="1:11" s="15" customFormat="1" ht="30">
      <c r="A273" s="18" t="s">
        <v>619</v>
      </c>
      <c r="B273" s="19" t="s">
        <v>13</v>
      </c>
      <c r="C273" s="20" t="s">
        <v>90</v>
      </c>
      <c r="D273" s="30" t="s">
        <v>90</v>
      </c>
      <c r="E273" s="21" t="s">
        <v>505</v>
      </c>
      <c r="F273" s="22">
        <v>20140127</v>
      </c>
      <c r="G273" s="23">
        <v>41950</v>
      </c>
      <c r="H273" s="32" t="s">
        <v>506</v>
      </c>
      <c r="I273" s="34" t="s">
        <v>507</v>
      </c>
      <c r="J273" s="24" t="s">
        <v>508</v>
      </c>
      <c r="K273" s="36">
        <v>2116070</v>
      </c>
    </row>
    <row r="274" spans="1:11" s="15" customFormat="1" ht="45">
      <c r="A274" s="18" t="s">
        <v>619</v>
      </c>
      <c r="B274" s="19" t="s">
        <v>13</v>
      </c>
      <c r="C274" s="20" t="s">
        <v>90</v>
      </c>
      <c r="D274" s="30" t="s">
        <v>90</v>
      </c>
      <c r="E274" s="21" t="s">
        <v>505</v>
      </c>
      <c r="F274" s="22">
        <v>20140128</v>
      </c>
      <c r="G274" s="23">
        <v>41950</v>
      </c>
      <c r="H274" s="32" t="s">
        <v>509</v>
      </c>
      <c r="I274" s="34" t="s">
        <v>510</v>
      </c>
      <c r="J274" s="24" t="s">
        <v>511</v>
      </c>
      <c r="K274" s="36">
        <v>2051917</v>
      </c>
    </row>
    <row r="275" spans="1:11" s="15" customFormat="1" ht="30">
      <c r="A275" s="18" t="s">
        <v>619</v>
      </c>
      <c r="B275" s="19" t="s">
        <v>13</v>
      </c>
      <c r="C275" s="20" t="s">
        <v>90</v>
      </c>
      <c r="D275" s="30" t="s">
        <v>90</v>
      </c>
      <c r="E275" s="21" t="s">
        <v>505</v>
      </c>
      <c r="F275" s="22">
        <v>20140129</v>
      </c>
      <c r="G275" s="23">
        <v>41950</v>
      </c>
      <c r="H275" s="32" t="s">
        <v>512</v>
      </c>
      <c r="I275" s="34" t="s">
        <v>513</v>
      </c>
      <c r="J275" s="24" t="s">
        <v>514</v>
      </c>
      <c r="K275" s="36">
        <v>39801</v>
      </c>
    </row>
    <row r="276" spans="1:11" s="15" customFormat="1" ht="30">
      <c r="A276" s="18" t="s">
        <v>619</v>
      </c>
      <c r="B276" s="19" t="s">
        <v>13</v>
      </c>
      <c r="C276" s="20" t="s">
        <v>90</v>
      </c>
      <c r="D276" s="30" t="s">
        <v>90</v>
      </c>
      <c r="E276" s="21" t="s">
        <v>498</v>
      </c>
      <c r="F276" s="22">
        <v>20140359</v>
      </c>
      <c r="G276" s="23">
        <v>41950</v>
      </c>
      <c r="H276" s="32" t="s">
        <v>515</v>
      </c>
      <c r="I276" s="34" t="s">
        <v>516</v>
      </c>
      <c r="J276" s="24" t="s">
        <v>517</v>
      </c>
      <c r="K276" s="36">
        <v>324000</v>
      </c>
    </row>
    <row r="277" spans="1:11" s="15" customFormat="1" ht="30">
      <c r="A277" s="18" t="s">
        <v>619</v>
      </c>
      <c r="B277" s="19" t="s">
        <v>13</v>
      </c>
      <c r="C277" s="20" t="s">
        <v>90</v>
      </c>
      <c r="D277" s="30" t="s">
        <v>90</v>
      </c>
      <c r="E277" s="21" t="s">
        <v>498</v>
      </c>
      <c r="F277" s="22">
        <v>20140360</v>
      </c>
      <c r="G277" s="23">
        <v>41950</v>
      </c>
      <c r="H277" s="32" t="s">
        <v>515</v>
      </c>
      <c r="I277" s="34" t="s">
        <v>320</v>
      </c>
      <c r="J277" s="24" t="s">
        <v>321</v>
      </c>
      <c r="K277" s="36">
        <v>375000</v>
      </c>
    </row>
    <row r="278" spans="1:11" s="15" customFormat="1" ht="45">
      <c r="A278" s="18" t="s">
        <v>619</v>
      </c>
      <c r="B278" s="19" t="s">
        <v>13</v>
      </c>
      <c r="C278" s="20" t="s">
        <v>90</v>
      </c>
      <c r="D278" s="30" t="s">
        <v>90</v>
      </c>
      <c r="E278" s="21" t="s">
        <v>498</v>
      </c>
      <c r="F278" s="22">
        <v>20140362</v>
      </c>
      <c r="G278" s="23">
        <v>41950</v>
      </c>
      <c r="H278" s="32" t="s">
        <v>518</v>
      </c>
      <c r="I278" s="34" t="s">
        <v>519</v>
      </c>
      <c r="J278" s="24" t="s">
        <v>520</v>
      </c>
      <c r="K278" s="36">
        <v>1539865</v>
      </c>
    </row>
    <row r="279" spans="1:11" s="15" customFormat="1" ht="45">
      <c r="A279" s="18" t="s">
        <v>619</v>
      </c>
      <c r="B279" s="19" t="s">
        <v>13</v>
      </c>
      <c r="C279" s="20" t="s">
        <v>90</v>
      </c>
      <c r="D279" s="30" t="s">
        <v>90</v>
      </c>
      <c r="E279" s="21" t="s">
        <v>498</v>
      </c>
      <c r="F279" s="22">
        <v>20140363</v>
      </c>
      <c r="G279" s="23">
        <v>41950</v>
      </c>
      <c r="H279" s="32" t="s">
        <v>521</v>
      </c>
      <c r="I279" s="34" t="s">
        <v>522</v>
      </c>
      <c r="J279" s="24" t="s">
        <v>523</v>
      </c>
      <c r="K279" s="36">
        <v>1600000</v>
      </c>
    </row>
    <row r="280" spans="1:11" s="15" customFormat="1" ht="30">
      <c r="A280" s="18" t="s">
        <v>619</v>
      </c>
      <c r="B280" s="19" t="s">
        <v>16</v>
      </c>
      <c r="C280" s="20" t="s">
        <v>478</v>
      </c>
      <c r="D280" s="30" t="str">
        <f>+IF(C280="","",IF(C280="No Aplica","No Aplica","Ingrese Fecha"))</f>
        <v>No Aplica</v>
      </c>
      <c r="E280" s="21" t="s">
        <v>487</v>
      </c>
      <c r="F280" s="22">
        <v>298373</v>
      </c>
      <c r="G280" s="23">
        <v>41955</v>
      </c>
      <c r="H280" s="32" t="s">
        <v>524</v>
      </c>
      <c r="I280" s="34" t="s">
        <v>525</v>
      </c>
      <c r="J280" s="24" t="s">
        <v>526</v>
      </c>
      <c r="K280" s="36">
        <v>97260</v>
      </c>
    </row>
    <row r="281" spans="1:11" s="15" customFormat="1" ht="30">
      <c r="A281" s="18" t="s">
        <v>619</v>
      </c>
      <c r="B281" s="19" t="s">
        <v>16</v>
      </c>
      <c r="C281" s="20" t="s">
        <v>478</v>
      </c>
      <c r="D281" s="30" t="str">
        <f>+IF(C281="","",IF(C281="No Aplica","No Aplica","Ingrese Fecha"))</f>
        <v>No Aplica</v>
      </c>
      <c r="E281" s="21" t="s">
        <v>487</v>
      </c>
      <c r="F281" s="22">
        <v>3381013</v>
      </c>
      <c r="G281" s="23">
        <v>41955</v>
      </c>
      <c r="H281" s="32" t="s">
        <v>527</v>
      </c>
      <c r="I281" s="34" t="s">
        <v>480</v>
      </c>
      <c r="J281" s="24" t="s">
        <v>481</v>
      </c>
      <c r="K281" s="36">
        <v>19387</v>
      </c>
    </row>
    <row r="282" spans="1:11" s="15" customFormat="1" ht="30">
      <c r="A282" s="18" t="s">
        <v>619</v>
      </c>
      <c r="B282" s="19" t="s">
        <v>13</v>
      </c>
      <c r="C282" s="20" t="s">
        <v>90</v>
      </c>
      <c r="D282" s="30" t="s">
        <v>90</v>
      </c>
      <c r="E282" s="21" t="s">
        <v>498</v>
      </c>
      <c r="F282" s="22">
        <v>20140364</v>
      </c>
      <c r="G282" s="23">
        <v>41956</v>
      </c>
      <c r="H282" s="32" t="s">
        <v>528</v>
      </c>
      <c r="I282" s="34" t="s">
        <v>529</v>
      </c>
      <c r="J282" s="24" t="s">
        <v>530</v>
      </c>
      <c r="K282" s="36">
        <v>107100</v>
      </c>
    </row>
    <row r="283" spans="1:11" s="15" customFormat="1" ht="30">
      <c r="A283" s="18" t="s">
        <v>619</v>
      </c>
      <c r="B283" s="19" t="s">
        <v>16</v>
      </c>
      <c r="C283" s="20" t="s">
        <v>478</v>
      </c>
      <c r="D283" s="30" t="str">
        <f t="shared" ref="D283:D293" si="0">+IF(C283="","",IF(C283="No Aplica","No Aplica","Ingrese Fecha"))</f>
        <v>No Aplica</v>
      </c>
      <c r="E283" s="21" t="s">
        <v>487</v>
      </c>
      <c r="F283" s="22">
        <v>43757227</v>
      </c>
      <c r="G283" s="23">
        <v>41957</v>
      </c>
      <c r="H283" s="32" t="s">
        <v>531</v>
      </c>
      <c r="I283" s="34" t="s">
        <v>489</v>
      </c>
      <c r="J283" s="24" t="s">
        <v>490</v>
      </c>
      <c r="K283" s="36">
        <v>106370</v>
      </c>
    </row>
    <row r="284" spans="1:11" s="15" customFormat="1" ht="30">
      <c r="A284" s="18" t="s">
        <v>619</v>
      </c>
      <c r="B284" s="19" t="s">
        <v>16</v>
      </c>
      <c r="C284" s="20" t="s">
        <v>478</v>
      </c>
      <c r="D284" s="30" t="str">
        <f t="shared" si="0"/>
        <v>No Aplica</v>
      </c>
      <c r="E284" s="21" t="s">
        <v>487</v>
      </c>
      <c r="F284" s="22">
        <v>43782040</v>
      </c>
      <c r="G284" s="23">
        <v>41957</v>
      </c>
      <c r="H284" s="32" t="s">
        <v>532</v>
      </c>
      <c r="I284" s="34" t="s">
        <v>489</v>
      </c>
      <c r="J284" s="24" t="s">
        <v>490</v>
      </c>
      <c r="K284" s="36">
        <v>131889</v>
      </c>
    </row>
    <row r="285" spans="1:11" s="15" customFormat="1" ht="30">
      <c r="A285" s="18" t="s">
        <v>619</v>
      </c>
      <c r="B285" s="19" t="s">
        <v>16</v>
      </c>
      <c r="C285" s="20" t="s">
        <v>478</v>
      </c>
      <c r="D285" s="30" t="str">
        <f t="shared" si="0"/>
        <v>No Aplica</v>
      </c>
      <c r="E285" s="21" t="s">
        <v>176</v>
      </c>
      <c r="F285" s="22">
        <v>345188</v>
      </c>
      <c r="G285" s="23">
        <v>41957</v>
      </c>
      <c r="H285" s="32" t="s">
        <v>533</v>
      </c>
      <c r="I285" s="34" t="s">
        <v>534</v>
      </c>
      <c r="J285" s="24" t="s">
        <v>535</v>
      </c>
      <c r="K285" s="36">
        <v>175000</v>
      </c>
    </row>
    <row r="286" spans="1:11" s="15" customFormat="1" ht="30">
      <c r="A286" s="18" t="s">
        <v>619</v>
      </c>
      <c r="B286" s="19" t="s">
        <v>16</v>
      </c>
      <c r="C286" s="20" t="s">
        <v>478</v>
      </c>
      <c r="D286" s="30" t="str">
        <f t="shared" si="0"/>
        <v>No Aplica</v>
      </c>
      <c r="E286" s="21" t="s">
        <v>487</v>
      </c>
      <c r="F286" s="22">
        <v>3425550</v>
      </c>
      <c r="G286" s="23">
        <v>41957</v>
      </c>
      <c r="H286" s="32" t="s">
        <v>536</v>
      </c>
      <c r="I286" s="34" t="s">
        <v>480</v>
      </c>
      <c r="J286" s="24" t="s">
        <v>481</v>
      </c>
      <c r="K286" s="36">
        <v>18601</v>
      </c>
    </row>
    <row r="287" spans="1:11" s="15" customFormat="1" ht="30">
      <c r="A287" s="18" t="s">
        <v>619</v>
      </c>
      <c r="B287" s="19" t="s">
        <v>16</v>
      </c>
      <c r="C287" s="20" t="s">
        <v>478</v>
      </c>
      <c r="D287" s="30" t="str">
        <f t="shared" si="0"/>
        <v>No Aplica</v>
      </c>
      <c r="E287" s="21" t="s">
        <v>487</v>
      </c>
      <c r="F287" s="22">
        <v>3426143</v>
      </c>
      <c r="G287" s="23">
        <v>41957</v>
      </c>
      <c r="H287" s="32" t="s">
        <v>537</v>
      </c>
      <c r="I287" s="34" t="s">
        <v>480</v>
      </c>
      <c r="J287" s="24" t="s">
        <v>481</v>
      </c>
      <c r="K287" s="36">
        <v>14228</v>
      </c>
    </row>
    <row r="288" spans="1:11" s="15" customFormat="1" ht="30">
      <c r="A288" s="18" t="s">
        <v>619</v>
      </c>
      <c r="B288" s="19" t="s">
        <v>16</v>
      </c>
      <c r="C288" s="20" t="s">
        <v>478</v>
      </c>
      <c r="D288" s="30" t="str">
        <f t="shared" si="0"/>
        <v>No Aplica</v>
      </c>
      <c r="E288" s="21" t="s">
        <v>487</v>
      </c>
      <c r="F288" s="22">
        <v>3423879</v>
      </c>
      <c r="G288" s="23">
        <v>41957</v>
      </c>
      <c r="H288" s="32" t="s">
        <v>538</v>
      </c>
      <c r="I288" s="34" t="s">
        <v>480</v>
      </c>
      <c r="J288" s="24" t="s">
        <v>481</v>
      </c>
      <c r="K288" s="36">
        <v>30833</v>
      </c>
    </row>
    <row r="289" spans="1:11" s="15" customFormat="1" ht="30">
      <c r="A289" s="18" t="s">
        <v>619</v>
      </c>
      <c r="B289" s="19" t="s">
        <v>16</v>
      </c>
      <c r="C289" s="20" t="s">
        <v>478</v>
      </c>
      <c r="D289" s="30" t="str">
        <f t="shared" si="0"/>
        <v>No Aplica</v>
      </c>
      <c r="E289" s="21" t="s">
        <v>487</v>
      </c>
      <c r="F289" s="22">
        <v>43849917</v>
      </c>
      <c r="G289" s="23">
        <v>41957</v>
      </c>
      <c r="H289" s="32" t="s">
        <v>539</v>
      </c>
      <c r="I289" s="34" t="s">
        <v>489</v>
      </c>
      <c r="J289" s="24" t="s">
        <v>490</v>
      </c>
      <c r="K289" s="36">
        <v>149200</v>
      </c>
    </row>
    <row r="290" spans="1:11" s="15" customFormat="1" ht="30">
      <c r="A290" s="18" t="s">
        <v>619</v>
      </c>
      <c r="B290" s="19" t="s">
        <v>16</v>
      </c>
      <c r="C290" s="20" t="s">
        <v>478</v>
      </c>
      <c r="D290" s="30" t="str">
        <f t="shared" si="0"/>
        <v>No Aplica</v>
      </c>
      <c r="E290" s="21" t="s">
        <v>176</v>
      </c>
      <c r="F290" s="22">
        <v>3725210</v>
      </c>
      <c r="G290" s="23">
        <v>41957</v>
      </c>
      <c r="H290" s="32" t="s">
        <v>540</v>
      </c>
      <c r="I290" s="34" t="s">
        <v>381</v>
      </c>
      <c r="J290" s="24" t="s">
        <v>382</v>
      </c>
      <c r="K290" s="36">
        <v>65289</v>
      </c>
    </row>
    <row r="291" spans="1:11" s="15" customFormat="1" ht="30">
      <c r="A291" s="18" t="s">
        <v>619</v>
      </c>
      <c r="B291" s="19" t="s">
        <v>16</v>
      </c>
      <c r="C291" s="20" t="s">
        <v>478</v>
      </c>
      <c r="D291" s="30" t="str">
        <f t="shared" si="0"/>
        <v>No Aplica</v>
      </c>
      <c r="E291" s="21" t="s">
        <v>176</v>
      </c>
      <c r="F291" s="22">
        <v>125334</v>
      </c>
      <c r="G291" s="23">
        <v>41957</v>
      </c>
      <c r="H291" s="32" t="s">
        <v>541</v>
      </c>
      <c r="I291" s="34" t="s">
        <v>542</v>
      </c>
      <c r="J291" s="24" t="s">
        <v>225</v>
      </c>
      <c r="K291" s="36">
        <v>20798</v>
      </c>
    </row>
    <row r="292" spans="1:11" s="15" customFormat="1" ht="30">
      <c r="A292" s="18" t="s">
        <v>619</v>
      </c>
      <c r="B292" s="19" t="s">
        <v>16</v>
      </c>
      <c r="C292" s="20" t="s">
        <v>478</v>
      </c>
      <c r="D292" s="30" t="str">
        <f t="shared" si="0"/>
        <v>No Aplica</v>
      </c>
      <c r="E292" s="21" t="s">
        <v>487</v>
      </c>
      <c r="F292" s="22">
        <v>21670650</v>
      </c>
      <c r="G292" s="23">
        <v>41957</v>
      </c>
      <c r="H292" s="32" t="s">
        <v>543</v>
      </c>
      <c r="I292" s="34" t="s">
        <v>544</v>
      </c>
      <c r="J292" s="24" t="s">
        <v>330</v>
      </c>
      <c r="K292" s="36">
        <v>50900</v>
      </c>
    </row>
    <row r="293" spans="1:11" s="15" customFormat="1" ht="30">
      <c r="A293" s="18" t="s">
        <v>619</v>
      </c>
      <c r="B293" s="19" t="s">
        <v>16</v>
      </c>
      <c r="C293" s="20" t="s">
        <v>478</v>
      </c>
      <c r="D293" s="30" t="str">
        <f t="shared" si="0"/>
        <v>No Aplica</v>
      </c>
      <c r="E293" s="21" t="s">
        <v>176</v>
      </c>
      <c r="F293" s="22">
        <v>3748071</v>
      </c>
      <c r="G293" s="23">
        <v>41957</v>
      </c>
      <c r="H293" s="32" t="s">
        <v>545</v>
      </c>
      <c r="I293" s="34" t="s">
        <v>489</v>
      </c>
      <c r="J293" s="24" t="s">
        <v>490</v>
      </c>
      <c r="K293" s="36">
        <v>215220</v>
      </c>
    </row>
    <row r="294" spans="1:11" s="15" customFormat="1" ht="30">
      <c r="A294" s="18" t="s">
        <v>619</v>
      </c>
      <c r="B294" s="18" t="s">
        <v>28</v>
      </c>
      <c r="C294" s="20" t="s">
        <v>90</v>
      </c>
      <c r="D294" s="30" t="s">
        <v>90</v>
      </c>
      <c r="E294" s="21" t="s">
        <v>498</v>
      </c>
      <c r="F294" s="22">
        <v>20140365</v>
      </c>
      <c r="G294" s="23">
        <v>41957</v>
      </c>
      <c r="H294" s="32" t="s">
        <v>546</v>
      </c>
      <c r="I294" s="34" t="s">
        <v>274</v>
      </c>
      <c r="J294" s="24" t="s">
        <v>275</v>
      </c>
      <c r="K294" s="36">
        <v>418160</v>
      </c>
    </row>
    <row r="295" spans="1:11" s="15" customFormat="1" ht="30">
      <c r="A295" s="18" t="s">
        <v>619</v>
      </c>
      <c r="B295" s="19" t="s">
        <v>13</v>
      </c>
      <c r="C295" s="20" t="s">
        <v>90</v>
      </c>
      <c r="D295" s="30" t="s">
        <v>90</v>
      </c>
      <c r="E295" s="21" t="s">
        <v>498</v>
      </c>
      <c r="F295" s="22">
        <v>20140366</v>
      </c>
      <c r="G295" s="23">
        <v>41957</v>
      </c>
      <c r="H295" s="32" t="s">
        <v>547</v>
      </c>
      <c r="I295" s="34" t="s">
        <v>529</v>
      </c>
      <c r="J295" s="24" t="s">
        <v>530</v>
      </c>
      <c r="K295" s="36">
        <v>101150</v>
      </c>
    </row>
    <row r="296" spans="1:11" s="15" customFormat="1" ht="30">
      <c r="A296" s="18" t="s">
        <v>619</v>
      </c>
      <c r="B296" s="19" t="s">
        <v>13</v>
      </c>
      <c r="C296" s="20" t="s">
        <v>90</v>
      </c>
      <c r="D296" s="30" t="s">
        <v>90</v>
      </c>
      <c r="E296" s="21" t="s">
        <v>505</v>
      </c>
      <c r="F296" s="22">
        <v>20140130</v>
      </c>
      <c r="G296" s="23">
        <v>41961</v>
      </c>
      <c r="H296" s="32" t="s">
        <v>548</v>
      </c>
      <c r="I296" s="34" t="s">
        <v>549</v>
      </c>
      <c r="J296" s="24" t="s">
        <v>550</v>
      </c>
      <c r="K296" s="36">
        <v>117501</v>
      </c>
    </row>
    <row r="297" spans="1:11" s="15" customFormat="1" ht="45">
      <c r="A297" s="18" t="s">
        <v>619</v>
      </c>
      <c r="B297" s="19" t="s">
        <v>311</v>
      </c>
      <c r="C297" s="20" t="s">
        <v>551</v>
      </c>
      <c r="D297" s="30">
        <v>41961</v>
      </c>
      <c r="E297" s="21" t="s">
        <v>498</v>
      </c>
      <c r="F297" s="22">
        <v>20140369</v>
      </c>
      <c r="G297" s="23">
        <v>41961</v>
      </c>
      <c r="H297" s="32" t="s">
        <v>552</v>
      </c>
      <c r="I297" s="34" t="s">
        <v>553</v>
      </c>
      <c r="J297" s="24" t="s">
        <v>554</v>
      </c>
      <c r="K297" s="36">
        <v>540000</v>
      </c>
    </row>
    <row r="298" spans="1:11" s="15" customFormat="1" ht="45">
      <c r="A298" s="18" t="s">
        <v>619</v>
      </c>
      <c r="B298" s="19" t="s">
        <v>311</v>
      </c>
      <c r="C298" s="20" t="s">
        <v>555</v>
      </c>
      <c r="D298" s="30">
        <v>41961</v>
      </c>
      <c r="E298" s="21" t="s">
        <v>498</v>
      </c>
      <c r="F298" s="22">
        <v>20140367</v>
      </c>
      <c r="G298" s="23">
        <v>41961</v>
      </c>
      <c r="H298" s="32" t="s">
        <v>556</v>
      </c>
      <c r="I298" s="34" t="s">
        <v>557</v>
      </c>
      <c r="J298" s="24" t="s">
        <v>558</v>
      </c>
      <c r="K298" s="36">
        <v>320000</v>
      </c>
    </row>
    <row r="299" spans="1:11" s="15" customFormat="1" ht="30">
      <c r="A299" s="18" t="s">
        <v>619</v>
      </c>
      <c r="B299" s="19" t="s">
        <v>16</v>
      </c>
      <c r="C299" s="20" t="s">
        <v>478</v>
      </c>
      <c r="D299" s="30" t="str">
        <f>+IF(C299="","",IF(C299="No Aplica","No Aplica","Ingrese Fecha"))</f>
        <v>No Aplica</v>
      </c>
      <c r="E299" s="21" t="s">
        <v>176</v>
      </c>
      <c r="F299" s="22">
        <v>1880387</v>
      </c>
      <c r="G299" s="23">
        <v>41962</v>
      </c>
      <c r="H299" s="32" t="s">
        <v>559</v>
      </c>
      <c r="I299" s="34" t="s">
        <v>21</v>
      </c>
      <c r="J299" s="24" t="s">
        <v>22</v>
      </c>
      <c r="K299" s="36">
        <v>2240290</v>
      </c>
    </row>
    <row r="300" spans="1:11" s="15" customFormat="1" ht="30">
      <c r="A300" s="18" t="s">
        <v>619</v>
      </c>
      <c r="B300" s="19" t="s">
        <v>13</v>
      </c>
      <c r="C300" s="20" t="s">
        <v>90</v>
      </c>
      <c r="D300" s="30" t="s">
        <v>90</v>
      </c>
      <c r="E300" s="21" t="s">
        <v>498</v>
      </c>
      <c r="F300" s="22">
        <v>20140368</v>
      </c>
      <c r="G300" s="23">
        <v>41962</v>
      </c>
      <c r="H300" s="32" t="s">
        <v>515</v>
      </c>
      <c r="I300" s="34" t="s">
        <v>560</v>
      </c>
      <c r="J300" s="24" t="s">
        <v>561</v>
      </c>
      <c r="K300" s="36">
        <v>385554</v>
      </c>
    </row>
    <row r="301" spans="1:11" s="15" customFormat="1" ht="30">
      <c r="A301" s="18" t="s">
        <v>619</v>
      </c>
      <c r="B301" s="19" t="s">
        <v>13</v>
      </c>
      <c r="C301" s="20" t="s">
        <v>90</v>
      </c>
      <c r="D301" s="30" t="s">
        <v>90</v>
      </c>
      <c r="E301" s="21" t="s">
        <v>505</v>
      </c>
      <c r="F301" s="22">
        <v>20140131</v>
      </c>
      <c r="G301" s="23">
        <v>41962</v>
      </c>
      <c r="H301" s="32" t="s">
        <v>562</v>
      </c>
      <c r="I301" s="34" t="s">
        <v>129</v>
      </c>
      <c r="J301" s="24" t="s">
        <v>130</v>
      </c>
      <c r="K301" s="36">
        <v>654500</v>
      </c>
    </row>
    <row r="302" spans="1:11" s="15" customFormat="1" ht="30">
      <c r="A302" s="18" t="s">
        <v>619</v>
      </c>
      <c r="B302" s="19" t="s">
        <v>13</v>
      </c>
      <c r="C302" s="20" t="s">
        <v>90</v>
      </c>
      <c r="D302" s="30" t="s">
        <v>90</v>
      </c>
      <c r="E302" s="21" t="s">
        <v>505</v>
      </c>
      <c r="F302" s="22">
        <v>20140132</v>
      </c>
      <c r="G302" s="23">
        <v>41962</v>
      </c>
      <c r="H302" s="32" t="s">
        <v>562</v>
      </c>
      <c r="I302" s="34" t="s">
        <v>294</v>
      </c>
      <c r="J302" s="24" t="s">
        <v>124</v>
      </c>
      <c r="K302" s="36">
        <v>980084</v>
      </c>
    </row>
    <row r="303" spans="1:11" s="15" customFormat="1" ht="30">
      <c r="A303" s="18" t="s">
        <v>619</v>
      </c>
      <c r="B303" s="19" t="s">
        <v>13</v>
      </c>
      <c r="C303" s="20" t="s">
        <v>90</v>
      </c>
      <c r="D303" s="30" t="s">
        <v>90</v>
      </c>
      <c r="E303" s="21" t="s">
        <v>498</v>
      </c>
      <c r="F303" s="22">
        <v>20140371</v>
      </c>
      <c r="G303" s="23">
        <v>41962</v>
      </c>
      <c r="H303" s="32" t="s">
        <v>563</v>
      </c>
      <c r="I303" s="34" t="s">
        <v>564</v>
      </c>
      <c r="J303" s="24" t="s">
        <v>565</v>
      </c>
      <c r="K303" s="36">
        <v>150000</v>
      </c>
    </row>
    <row r="304" spans="1:11" s="15" customFormat="1" ht="30">
      <c r="A304" s="18" t="s">
        <v>619</v>
      </c>
      <c r="B304" s="19" t="s">
        <v>13</v>
      </c>
      <c r="C304" s="20" t="s">
        <v>90</v>
      </c>
      <c r="D304" s="30" t="s">
        <v>90</v>
      </c>
      <c r="E304" s="21" t="s">
        <v>498</v>
      </c>
      <c r="F304" s="22">
        <v>20140372</v>
      </c>
      <c r="G304" s="23">
        <v>41963</v>
      </c>
      <c r="H304" s="32" t="s">
        <v>566</v>
      </c>
      <c r="I304" s="34" t="s">
        <v>567</v>
      </c>
      <c r="J304" s="24" t="s">
        <v>568</v>
      </c>
      <c r="K304" s="36">
        <v>184426</v>
      </c>
    </row>
    <row r="305" spans="1:11" s="15" customFormat="1" ht="45">
      <c r="A305" s="18" t="s">
        <v>619</v>
      </c>
      <c r="B305" s="19" t="s">
        <v>13</v>
      </c>
      <c r="C305" s="20" t="s">
        <v>90</v>
      </c>
      <c r="D305" s="30" t="s">
        <v>90</v>
      </c>
      <c r="E305" s="21" t="s">
        <v>498</v>
      </c>
      <c r="F305" s="22">
        <v>20140373</v>
      </c>
      <c r="G305" s="23">
        <v>41963</v>
      </c>
      <c r="H305" s="32" t="s">
        <v>569</v>
      </c>
      <c r="I305" s="34" t="s">
        <v>570</v>
      </c>
      <c r="J305" s="24" t="s">
        <v>571</v>
      </c>
      <c r="K305" s="36">
        <v>106400</v>
      </c>
    </row>
    <row r="306" spans="1:11" s="15" customFormat="1" ht="30">
      <c r="A306" s="18" t="s">
        <v>619</v>
      </c>
      <c r="B306" s="19" t="s">
        <v>16</v>
      </c>
      <c r="C306" s="20" t="s">
        <v>478</v>
      </c>
      <c r="D306" s="30" t="str">
        <f>+IF(C306="","",IF(C306="No Aplica","No Aplica","Ingrese Fecha"))</f>
        <v>No Aplica</v>
      </c>
      <c r="E306" s="21" t="s">
        <v>487</v>
      </c>
      <c r="F306" s="22">
        <v>86214</v>
      </c>
      <c r="G306" s="23">
        <v>41964</v>
      </c>
      <c r="H306" s="32" t="s">
        <v>572</v>
      </c>
      <c r="I306" s="34" t="s">
        <v>480</v>
      </c>
      <c r="J306" s="24" t="s">
        <v>481</v>
      </c>
      <c r="K306" s="36">
        <v>2107</v>
      </c>
    </row>
    <row r="307" spans="1:11" s="15" customFormat="1" ht="30">
      <c r="A307" s="18" t="s">
        <v>619</v>
      </c>
      <c r="B307" s="19" t="s">
        <v>16</v>
      </c>
      <c r="C307" s="20" t="s">
        <v>478</v>
      </c>
      <c r="D307" s="30" t="str">
        <f>+IF(C307="","",IF(C307="No Aplica","No Aplica","Ingrese Fecha"))</f>
        <v>No Aplica</v>
      </c>
      <c r="E307" s="21" t="s">
        <v>487</v>
      </c>
      <c r="F307" s="22">
        <v>3544291</v>
      </c>
      <c r="G307" s="23">
        <v>41964</v>
      </c>
      <c r="H307" s="32" t="s">
        <v>573</v>
      </c>
      <c r="I307" s="34" t="s">
        <v>480</v>
      </c>
      <c r="J307" s="24" t="s">
        <v>481</v>
      </c>
      <c r="K307" s="36">
        <v>54282</v>
      </c>
    </row>
    <row r="308" spans="1:11" s="15" customFormat="1" ht="30">
      <c r="A308" s="18" t="s">
        <v>619</v>
      </c>
      <c r="B308" s="19" t="s">
        <v>16</v>
      </c>
      <c r="C308" s="20" t="s">
        <v>478</v>
      </c>
      <c r="D308" s="30" t="str">
        <f>+IF(C308="","",IF(C308="No Aplica","No Aplica","Ingrese Fecha"))</f>
        <v>No Aplica</v>
      </c>
      <c r="E308" s="21" t="s">
        <v>176</v>
      </c>
      <c r="F308" s="22">
        <v>3746600</v>
      </c>
      <c r="G308" s="23">
        <v>41964</v>
      </c>
      <c r="H308" s="32" t="s">
        <v>574</v>
      </c>
      <c r="I308" s="34" t="s">
        <v>489</v>
      </c>
      <c r="J308" s="24" t="s">
        <v>490</v>
      </c>
      <c r="K308" s="36">
        <v>1503304</v>
      </c>
    </row>
    <row r="309" spans="1:11" s="15" customFormat="1" ht="45">
      <c r="A309" s="18" t="s">
        <v>619</v>
      </c>
      <c r="B309" s="19" t="s">
        <v>13</v>
      </c>
      <c r="C309" s="20" t="s">
        <v>90</v>
      </c>
      <c r="D309" s="30" t="s">
        <v>90</v>
      </c>
      <c r="E309" s="21" t="s">
        <v>498</v>
      </c>
      <c r="F309" s="22">
        <v>20140375</v>
      </c>
      <c r="G309" s="23">
        <v>41964</v>
      </c>
      <c r="H309" s="32" t="s">
        <v>575</v>
      </c>
      <c r="I309" s="34" t="s">
        <v>576</v>
      </c>
      <c r="J309" s="24" t="s">
        <v>577</v>
      </c>
      <c r="K309" s="36">
        <v>280000</v>
      </c>
    </row>
    <row r="310" spans="1:11" s="15" customFormat="1" ht="45">
      <c r="A310" s="18" t="s">
        <v>619</v>
      </c>
      <c r="B310" s="19" t="s">
        <v>13</v>
      </c>
      <c r="C310" s="20" t="s">
        <v>90</v>
      </c>
      <c r="D310" s="30" t="s">
        <v>90</v>
      </c>
      <c r="E310" s="21" t="s">
        <v>505</v>
      </c>
      <c r="F310" s="22">
        <v>20140134</v>
      </c>
      <c r="G310" s="23">
        <v>41964</v>
      </c>
      <c r="H310" s="32" t="s">
        <v>578</v>
      </c>
      <c r="I310" s="34" t="s">
        <v>579</v>
      </c>
      <c r="J310" s="24" t="s">
        <v>580</v>
      </c>
      <c r="K310" s="36">
        <v>180404</v>
      </c>
    </row>
    <row r="311" spans="1:11" s="15" customFormat="1" ht="30">
      <c r="A311" s="18" t="s">
        <v>619</v>
      </c>
      <c r="B311" s="19" t="s">
        <v>13</v>
      </c>
      <c r="C311" s="20" t="s">
        <v>90</v>
      </c>
      <c r="D311" s="30" t="s">
        <v>90</v>
      </c>
      <c r="E311" s="21" t="s">
        <v>505</v>
      </c>
      <c r="F311" s="22">
        <v>20140135</v>
      </c>
      <c r="G311" s="23">
        <v>41964</v>
      </c>
      <c r="H311" s="32" t="s">
        <v>581</v>
      </c>
      <c r="I311" s="34" t="s">
        <v>582</v>
      </c>
      <c r="J311" s="24" t="s">
        <v>583</v>
      </c>
      <c r="K311" s="36">
        <v>70190</v>
      </c>
    </row>
    <row r="312" spans="1:11" s="15" customFormat="1" ht="30">
      <c r="A312" s="18" t="s">
        <v>619</v>
      </c>
      <c r="B312" s="19" t="s">
        <v>13</v>
      </c>
      <c r="C312" s="20" t="s">
        <v>90</v>
      </c>
      <c r="D312" s="30" t="s">
        <v>90</v>
      </c>
      <c r="E312" s="21" t="s">
        <v>505</v>
      </c>
      <c r="F312" s="22">
        <v>20140136</v>
      </c>
      <c r="G312" s="23">
        <v>41967</v>
      </c>
      <c r="H312" s="32" t="s">
        <v>584</v>
      </c>
      <c r="I312" s="34" t="s">
        <v>294</v>
      </c>
      <c r="J312" s="24" t="s">
        <v>124</v>
      </c>
      <c r="K312" s="36">
        <v>42197</v>
      </c>
    </row>
    <row r="313" spans="1:11" s="15" customFormat="1" ht="30">
      <c r="A313" s="18" t="s">
        <v>619</v>
      </c>
      <c r="B313" s="19" t="s">
        <v>13</v>
      </c>
      <c r="C313" s="20" t="s">
        <v>90</v>
      </c>
      <c r="D313" s="30" t="s">
        <v>90</v>
      </c>
      <c r="E313" s="21" t="s">
        <v>505</v>
      </c>
      <c r="F313" s="22">
        <v>20140137</v>
      </c>
      <c r="G313" s="23">
        <v>41967</v>
      </c>
      <c r="H313" s="32" t="s">
        <v>585</v>
      </c>
      <c r="I313" s="34" t="s">
        <v>586</v>
      </c>
      <c r="J313" s="24" t="s">
        <v>587</v>
      </c>
      <c r="K313" s="36">
        <v>324822</v>
      </c>
    </row>
    <row r="314" spans="1:11" s="15" customFormat="1" ht="30">
      <c r="A314" s="18" t="s">
        <v>619</v>
      </c>
      <c r="B314" s="19" t="s">
        <v>13</v>
      </c>
      <c r="C314" s="20" t="s">
        <v>90</v>
      </c>
      <c r="D314" s="30" t="s">
        <v>90</v>
      </c>
      <c r="E314" s="21" t="s">
        <v>498</v>
      </c>
      <c r="F314" s="22">
        <v>20140381</v>
      </c>
      <c r="G314" s="23">
        <v>41968</v>
      </c>
      <c r="H314" s="32" t="s">
        <v>588</v>
      </c>
      <c r="I314" s="34" t="s">
        <v>589</v>
      </c>
      <c r="J314" s="24" t="s">
        <v>590</v>
      </c>
      <c r="K314" s="36">
        <v>480000</v>
      </c>
    </row>
    <row r="315" spans="1:11" s="15" customFormat="1" ht="45">
      <c r="A315" s="18" t="s">
        <v>619</v>
      </c>
      <c r="B315" s="19" t="s">
        <v>117</v>
      </c>
      <c r="C315" s="20" t="s">
        <v>591</v>
      </c>
      <c r="D315" s="30">
        <v>41968</v>
      </c>
      <c r="E315" s="21" t="s">
        <v>483</v>
      </c>
      <c r="F315" s="22">
        <v>2</v>
      </c>
      <c r="G315" s="23">
        <v>41968</v>
      </c>
      <c r="H315" s="32" t="s">
        <v>592</v>
      </c>
      <c r="I315" s="34" t="s">
        <v>593</v>
      </c>
      <c r="J315" s="24" t="s">
        <v>594</v>
      </c>
      <c r="K315" s="36">
        <v>13889378</v>
      </c>
    </row>
    <row r="316" spans="1:11" s="15" customFormat="1" ht="30">
      <c r="A316" s="18" t="s">
        <v>619</v>
      </c>
      <c r="B316" s="19" t="s">
        <v>16</v>
      </c>
      <c r="C316" s="20" t="s">
        <v>478</v>
      </c>
      <c r="D316" s="30" t="str">
        <f t="shared" ref="D316:D323" si="1">+IF(C316="","",IF(C316="No Aplica","No Aplica","Ingrese Fecha"))</f>
        <v>No Aplica</v>
      </c>
      <c r="E316" s="21" t="s">
        <v>487</v>
      </c>
      <c r="F316" s="22">
        <v>3796923</v>
      </c>
      <c r="G316" s="23">
        <v>41969</v>
      </c>
      <c r="H316" s="32" t="s">
        <v>595</v>
      </c>
      <c r="I316" s="34" t="s">
        <v>480</v>
      </c>
      <c r="J316" s="24" t="s">
        <v>481</v>
      </c>
      <c r="K316" s="36">
        <v>21914</v>
      </c>
    </row>
    <row r="317" spans="1:11" s="15" customFormat="1" ht="30">
      <c r="A317" s="18" t="s">
        <v>619</v>
      </c>
      <c r="B317" s="19" t="s">
        <v>16</v>
      </c>
      <c r="C317" s="20" t="s">
        <v>478</v>
      </c>
      <c r="D317" s="30" t="str">
        <f t="shared" si="1"/>
        <v>No Aplica</v>
      </c>
      <c r="E317" s="21" t="s">
        <v>176</v>
      </c>
      <c r="F317" s="22">
        <v>1580942</v>
      </c>
      <c r="G317" s="23">
        <v>41969</v>
      </c>
      <c r="H317" s="32" t="s">
        <v>596</v>
      </c>
      <c r="I317" s="34" t="s">
        <v>544</v>
      </c>
      <c r="J317" s="24" t="s">
        <v>330</v>
      </c>
      <c r="K317" s="36">
        <v>763500</v>
      </c>
    </row>
    <row r="318" spans="1:11" s="15" customFormat="1" ht="30">
      <c r="A318" s="18" t="s">
        <v>619</v>
      </c>
      <c r="B318" s="19" t="s">
        <v>16</v>
      </c>
      <c r="C318" s="20" t="s">
        <v>478</v>
      </c>
      <c r="D318" s="30" t="str">
        <f t="shared" si="1"/>
        <v>No Aplica</v>
      </c>
      <c r="E318" s="21" t="s">
        <v>176</v>
      </c>
      <c r="F318" s="22">
        <v>3751538</v>
      </c>
      <c r="G318" s="23">
        <v>41969</v>
      </c>
      <c r="H318" s="32" t="s">
        <v>597</v>
      </c>
      <c r="I318" s="34" t="s">
        <v>480</v>
      </c>
      <c r="J318" s="24" t="s">
        <v>481</v>
      </c>
      <c r="K318" s="36">
        <v>7636</v>
      </c>
    </row>
    <row r="319" spans="1:11" s="15" customFormat="1" ht="30">
      <c r="A319" s="18" t="s">
        <v>619</v>
      </c>
      <c r="B319" s="19" t="s">
        <v>16</v>
      </c>
      <c r="C319" s="20" t="s">
        <v>478</v>
      </c>
      <c r="D319" s="30" t="str">
        <f t="shared" si="1"/>
        <v>No Aplica</v>
      </c>
      <c r="E319" s="21" t="s">
        <v>176</v>
      </c>
      <c r="F319" s="22">
        <v>3763204</v>
      </c>
      <c r="G319" s="23">
        <v>41969</v>
      </c>
      <c r="H319" s="32" t="s">
        <v>598</v>
      </c>
      <c r="I319" s="34" t="s">
        <v>489</v>
      </c>
      <c r="J319" s="24" t="s">
        <v>490</v>
      </c>
      <c r="K319" s="36">
        <v>501533</v>
      </c>
    </row>
    <row r="320" spans="1:11" s="15" customFormat="1" ht="30">
      <c r="A320" s="18" t="s">
        <v>619</v>
      </c>
      <c r="B320" s="19" t="s">
        <v>16</v>
      </c>
      <c r="C320" s="20" t="s">
        <v>478</v>
      </c>
      <c r="D320" s="30" t="str">
        <f t="shared" si="1"/>
        <v>No Aplica</v>
      </c>
      <c r="E320" s="21" t="s">
        <v>487</v>
      </c>
      <c r="F320" s="22">
        <v>3746450</v>
      </c>
      <c r="G320" s="23">
        <v>41969</v>
      </c>
      <c r="H320" s="32" t="s">
        <v>599</v>
      </c>
      <c r="I320" s="34" t="s">
        <v>480</v>
      </c>
      <c r="J320" s="24" t="s">
        <v>481</v>
      </c>
      <c r="K320" s="36">
        <v>48582</v>
      </c>
    </row>
    <row r="321" spans="1:11" s="15" customFormat="1" ht="30">
      <c r="A321" s="18" t="s">
        <v>619</v>
      </c>
      <c r="B321" s="19" t="s">
        <v>16</v>
      </c>
      <c r="C321" s="20" t="s">
        <v>478</v>
      </c>
      <c r="D321" s="30" t="str">
        <f t="shared" si="1"/>
        <v>No Aplica</v>
      </c>
      <c r="E321" s="21" t="s">
        <v>176</v>
      </c>
      <c r="F321" s="22">
        <v>91752</v>
      </c>
      <c r="G321" s="23">
        <v>41969</v>
      </c>
      <c r="H321" s="32" t="s">
        <v>600</v>
      </c>
      <c r="I321" s="34" t="s">
        <v>480</v>
      </c>
      <c r="J321" s="24" t="s">
        <v>481</v>
      </c>
      <c r="K321" s="36">
        <v>134969</v>
      </c>
    </row>
    <row r="322" spans="1:11" s="15" customFormat="1" ht="30">
      <c r="A322" s="18" t="s">
        <v>619</v>
      </c>
      <c r="B322" s="19" t="s">
        <v>16</v>
      </c>
      <c r="C322" s="20" t="s">
        <v>478</v>
      </c>
      <c r="D322" s="30" t="str">
        <f t="shared" si="1"/>
        <v>No Aplica</v>
      </c>
      <c r="E322" s="21" t="s">
        <v>176</v>
      </c>
      <c r="F322" s="22">
        <v>91834</v>
      </c>
      <c r="G322" s="23">
        <v>41969</v>
      </c>
      <c r="H322" s="32" t="s">
        <v>601</v>
      </c>
      <c r="I322" s="34" t="s">
        <v>480</v>
      </c>
      <c r="J322" s="24" t="s">
        <v>481</v>
      </c>
      <c r="K322" s="36">
        <v>283221</v>
      </c>
    </row>
    <row r="323" spans="1:11" s="15" customFormat="1" ht="30">
      <c r="A323" s="18" t="s">
        <v>619</v>
      </c>
      <c r="B323" s="19" t="s">
        <v>16</v>
      </c>
      <c r="C323" s="20" t="s">
        <v>478</v>
      </c>
      <c r="D323" s="30" t="str">
        <f t="shared" si="1"/>
        <v>No Aplica</v>
      </c>
      <c r="E323" s="21" t="s">
        <v>176</v>
      </c>
      <c r="F323" s="22">
        <v>3794725</v>
      </c>
      <c r="G323" s="23">
        <v>41969</v>
      </c>
      <c r="H323" s="32" t="s">
        <v>602</v>
      </c>
      <c r="I323" s="34" t="s">
        <v>480</v>
      </c>
      <c r="J323" s="24" t="s">
        <v>481</v>
      </c>
      <c r="K323" s="36">
        <v>47423</v>
      </c>
    </row>
    <row r="324" spans="1:11" s="15" customFormat="1" ht="30">
      <c r="A324" s="18" t="s">
        <v>619</v>
      </c>
      <c r="B324" s="19" t="s">
        <v>13</v>
      </c>
      <c r="C324" s="20" t="s">
        <v>90</v>
      </c>
      <c r="D324" s="30" t="s">
        <v>90</v>
      </c>
      <c r="E324" s="21" t="s">
        <v>505</v>
      </c>
      <c r="F324" s="22">
        <v>20140138</v>
      </c>
      <c r="G324" s="23">
        <v>41969</v>
      </c>
      <c r="H324" s="32" t="s">
        <v>603</v>
      </c>
      <c r="I324" s="34" t="s">
        <v>604</v>
      </c>
      <c r="J324" s="24" t="s">
        <v>605</v>
      </c>
      <c r="K324" s="36">
        <v>379610</v>
      </c>
    </row>
    <row r="325" spans="1:11" s="15" customFormat="1" ht="30">
      <c r="A325" s="18" t="s">
        <v>619</v>
      </c>
      <c r="B325" s="19" t="s">
        <v>13</v>
      </c>
      <c r="C325" s="20" t="s">
        <v>90</v>
      </c>
      <c r="D325" s="30" t="s">
        <v>90</v>
      </c>
      <c r="E325" s="21" t="s">
        <v>505</v>
      </c>
      <c r="F325" s="22">
        <v>20140139</v>
      </c>
      <c r="G325" s="23">
        <v>41970</v>
      </c>
      <c r="H325" s="32" t="s">
        <v>606</v>
      </c>
      <c r="I325" s="34" t="s">
        <v>294</v>
      </c>
      <c r="J325" s="24" t="s">
        <v>124</v>
      </c>
      <c r="K325" s="36">
        <v>42563</v>
      </c>
    </row>
    <row r="326" spans="1:11" s="15" customFormat="1" ht="45">
      <c r="A326" s="18" t="s">
        <v>619</v>
      </c>
      <c r="B326" s="19" t="s">
        <v>13</v>
      </c>
      <c r="C326" s="20" t="s">
        <v>90</v>
      </c>
      <c r="D326" s="30" t="s">
        <v>90</v>
      </c>
      <c r="E326" s="21" t="s">
        <v>505</v>
      </c>
      <c r="F326" s="22">
        <v>20140140</v>
      </c>
      <c r="G326" s="23">
        <v>41970</v>
      </c>
      <c r="H326" s="32" t="s">
        <v>607</v>
      </c>
      <c r="I326" s="34" t="s">
        <v>129</v>
      </c>
      <c r="J326" s="24" t="s">
        <v>130</v>
      </c>
      <c r="K326" s="36">
        <v>187425</v>
      </c>
    </row>
    <row r="327" spans="1:11" s="15" customFormat="1" ht="30">
      <c r="A327" s="18" t="s">
        <v>619</v>
      </c>
      <c r="B327" s="19" t="s">
        <v>13</v>
      </c>
      <c r="C327" s="20" t="s">
        <v>90</v>
      </c>
      <c r="D327" s="30" t="s">
        <v>90</v>
      </c>
      <c r="E327" s="21" t="s">
        <v>505</v>
      </c>
      <c r="F327" s="22">
        <v>20140141</v>
      </c>
      <c r="G327" s="23">
        <v>41970</v>
      </c>
      <c r="H327" s="32" t="s">
        <v>608</v>
      </c>
      <c r="I327" s="34" t="s">
        <v>609</v>
      </c>
      <c r="J327" s="24" t="s">
        <v>610</v>
      </c>
      <c r="K327" s="36">
        <v>135690</v>
      </c>
    </row>
    <row r="328" spans="1:11" s="15" customFormat="1" ht="30">
      <c r="A328" s="18" t="s">
        <v>619</v>
      </c>
      <c r="B328" s="19" t="s">
        <v>13</v>
      </c>
      <c r="C328" s="20" t="s">
        <v>90</v>
      </c>
      <c r="D328" s="30" t="s">
        <v>90</v>
      </c>
      <c r="E328" s="21" t="s">
        <v>498</v>
      </c>
      <c r="F328" s="22">
        <v>20140384</v>
      </c>
      <c r="G328" s="23">
        <v>41970</v>
      </c>
      <c r="H328" s="32" t="s">
        <v>611</v>
      </c>
      <c r="I328" s="34" t="s">
        <v>529</v>
      </c>
      <c r="J328" s="24" t="s">
        <v>530</v>
      </c>
      <c r="K328" s="36">
        <v>89250</v>
      </c>
    </row>
    <row r="329" spans="1:11" s="15" customFormat="1" ht="30">
      <c r="A329" s="18" t="s">
        <v>619</v>
      </c>
      <c r="B329" s="18" t="s">
        <v>28</v>
      </c>
      <c r="C329" s="20" t="s">
        <v>90</v>
      </c>
      <c r="D329" s="30" t="s">
        <v>90</v>
      </c>
      <c r="E329" s="21" t="s">
        <v>505</v>
      </c>
      <c r="F329" s="22">
        <v>20140142</v>
      </c>
      <c r="G329" s="23">
        <v>41971</v>
      </c>
      <c r="H329" s="32" t="s">
        <v>612</v>
      </c>
      <c r="I329" s="34" t="s">
        <v>280</v>
      </c>
      <c r="J329" s="24" t="s">
        <v>102</v>
      </c>
      <c r="K329" s="36">
        <v>1200000</v>
      </c>
    </row>
    <row r="330" spans="1:11" s="15" customFormat="1" ht="30">
      <c r="A330" s="18" t="s">
        <v>619</v>
      </c>
      <c r="B330" s="19" t="s">
        <v>13</v>
      </c>
      <c r="C330" s="20" t="s">
        <v>90</v>
      </c>
      <c r="D330" s="30" t="s">
        <v>90</v>
      </c>
      <c r="E330" s="21" t="s">
        <v>505</v>
      </c>
      <c r="F330" s="22">
        <v>20140143</v>
      </c>
      <c r="G330" s="23">
        <v>41971</v>
      </c>
      <c r="H330" s="32" t="s">
        <v>613</v>
      </c>
      <c r="I330" s="34" t="s">
        <v>614</v>
      </c>
      <c r="J330" s="24" t="s">
        <v>615</v>
      </c>
      <c r="K330" s="36">
        <v>123230</v>
      </c>
    </row>
    <row r="331" spans="1:11" s="15" customFormat="1" ht="30">
      <c r="A331" s="18" t="s">
        <v>619</v>
      </c>
      <c r="B331" s="19" t="s">
        <v>13</v>
      </c>
      <c r="C331" s="20" t="s">
        <v>90</v>
      </c>
      <c r="D331" s="30" t="s">
        <v>90</v>
      </c>
      <c r="E331" s="21" t="s">
        <v>505</v>
      </c>
      <c r="F331" s="22">
        <v>20140144</v>
      </c>
      <c r="G331" s="23">
        <v>41971</v>
      </c>
      <c r="H331" s="32" t="s">
        <v>616</v>
      </c>
      <c r="I331" s="34" t="s">
        <v>617</v>
      </c>
      <c r="J331" s="24" t="s">
        <v>618</v>
      </c>
      <c r="K331" s="36">
        <v>102570</v>
      </c>
    </row>
    <row r="332" spans="1:11" s="15" customFormat="1" ht="30">
      <c r="A332" s="18" t="s">
        <v>754</v>
      </c>
      <c r="B332" s="19" t="s">
        <v>16</v>
      </c>
      <c r="C332" s="20" t="s">
        <v>478</v>
      </c>
      <c r="D332" s="30" t="s">
        <v>478</v>
      </c>
      <c r="E332" s="21" t="s">
        <v>17</v>
      </c>
      <c r="F332" s="22" t="s">
        <v>620</v>
      </c>
      <c r="G332" s="23">
        <v>41961</v>
      </c>
      <c r="H332" s="32" t="s">
        <v>621</v>
      </c>
      <c r="I332" s="34" t="s">
        <v>622</v>
      </c>
      <c r="J332" s="24" t="s">
        <v>623</v>
      </c>
      <c r="K332" s="36">
        <v>73300</v>
      </c>
    </row>
    <row r="333" spans="1:11" s="15" customFormat="1" ht="30">
      <c r="A333" s="18" t="s">
        <v>754</v>
      </c>
      <c r="B333" s="19" t="s">
        <v>16</v>
      </c>
      <c r="C333" s="20" t="s">
        <v>478</v>
      </c>
      <c r="D333" s="30" t="s">
        <v>478</v>
      </c>
      <c r="E333" s="21" t="s">
        <v>17</v>
      </c>
      <c r="F333" s="22" t="s">
        <v>624</v>
      </c>
      <c r="G333" s="23">
        <v>41953</v>
      </c>
      <c r="H333" s="32" t="s">
        <v>625</v>
      </c>
      <c r="I333" s="34" t="s">
        <v>622</v>
      </c>
      <c r="J333" s="24" t="s">
        <v>623</v>
      </c>
      <c r="K333" s="36">
        <v>304400</v>
      </c>
    </row>
    <row r="334" spans="1:11" s="15" customFormat="1" ht="30">
      <c r="A334" s="18" t="s">
        <v>754</v>
      </c>
      <c r="B334" s="19" t="s">
        <v>16</v>
      </c>
      <c r="C334" s="20" t="s">
        <v>478</v>
      </c>
      <c r="D334" s="30" t="s">
        <v>478</v>
      </c>
      <c r="E334" s="21" t="s">
        <v>17</v>
      </c>
      <c r="F334" s="22" t="s">
        <v>626</v>
      </c>
      <c r="G334" s="23">
        <v>41967</v>
      </c>
      <c r="H334" s="32" t="s">
        <v>627</v>
      </c>
      <c r="I334" s="34" t="s">
        <v>622</v>
      </c>
      <c r="J334" s="24" t="s">
        <v>623</v>
      </c>
      <c r="K334" s="36">
        <v>1962600</v>
      </c>
    </row>
    <row r="335" spans="1:11" s="15" customFormat="1" ht="30">
      <c r="A335" s="18" t="s">
        <v>754</v>
      </c>
      <c r="B335" s="19" t="s">
        <v>16</v>
      </c>
      <c r="C335" s="20" t="s">
        <v>478</v>
      </c>
      <c r="D335" s="30" t="s">
        <v>478</v>
      </c>
      <c r="E335" s="21" t="s">
        <v>17</v>
      </c>
      <c r="F335" s="22" t="s">
        <v>628</v>
      </c>
      <c r="G335" s="23">
        <v>41967</v>
      </c>
      <c r="H335" s="32" t="s">
        <v>629</v>
      </c>
      <c r="I335" s="34" t="s">
        <v>622</v>
      </c>
      <c r="J335" s="24" t="s">
        <v>623</v>
      </c>
      <c r="K335" s="36">
        <v>249900</v>
      </c>
    </row>
    <row r="336" spans="1:11" s="15" customFormat="1" ht="30">
      <c r="A336" s="18" t="s">
        <v>754</v>
      </c>
      <c r="B336" s="19" t="s">
        <v>16</v>
      </c>
      <c r="C336" s="20" t="s">
        <v>478</v>
      </c>
      <c r="D336" s="30" t="s">
        <v>478</v>
      </c>
      <c r="E336" s="21" t="s">
        <v>17</v>
      </c>
      <c r="F336" s="22" t="s">
        <v>630</v>
      </c>
      <c r="G336" s="23">
        <v>41953</v>
      </c>
      <c r="H336" s="32" t="s">
        <v>631</v>
      </c>
      <c r="I336" s="34" t="s">
        <v>622</v>
      </c>
      <c r="J336" s="24" t="s">
        <v>623</v>
      </c>
      <c r="K336" s="36">
        <v>432800</v>
      </c>
    </row>
    <row r="337" spans="1:11" s="15" customFormat="1" ht="30">
      <c r="A337" s="18" t="s">
        <v>754</v>
      </c>
      <c r="B337" s="19" t="s">
        <v>16</v>
      </c>
      <c r="C337" s="20" t="s">
        <v>478</v>
      </c>
      <c r="D337" s="30" t="s">
        <v>478</v>
      </c>
      <c r="E337" s="21" t="s">
        <v>17</v>
      </c>
      <c r="F337" s="22" t="s">
        <v>632</v>
      </c>
      <c r="G337" s="23">
        <v>41953</v>
      </c>
      <c r="H337" s="32" t="s">
        <v>633</v>
      </c>
      <c r="I337" s="34" t="s">
        <v>622</v>
      </c>
      <c r="J337" s="24" t="s">
        <v>623</v>
      </c>
      <c r="K337" s="36">
        <v>156900</v>
      </c>
    </row>
    <row r="338" spans="1:11" s="15" customFormat="1" ht="30">
      <c r="A338" s="18" t="s">
        <v>754</v>
      </c>
      <c r="B338" s="19" t="s">
        <v>16</v>
      </c>
      <c r="C338" s="20" t="s">
        <v>478</v>
      </c>
      <c r="D338" s="30" t="s">
        <v>478</v>
      </c>
      <c r="E338" s="21" t="s">
        <v>17</v>
      </c>
      <c r="F338" s="22" t="s">
        <v>634</v>
      </c>
      <c r="G338" s="23">
        <v>41961</v>
      </c>
      <c r="H338" s="32" t="s">
        <v>635</v>
      </c>
      <c r="I338" s="34" t="s">
        <v>636</v>
      </c>
      <c r="J338" s="24" t="s">
        <v>637</v>
      </c>
      <c r="K338" s="36">
        <v>18050</v>
      </c>
    </row>
    <row r="339" spans="1:11" s="15" customFormat="1" ht="30">
      <c r="A339" s="18" t="s">
        <v>754</v>
      </c>
      <c r="B339" s="19" t="s">
        <v>16</v>
      </c>
      <c r="C339" s="20" t="s">
        <v>478</v>
      </c>
      <c r="D339" s="30" t="s">
        <v>478</v>
      </c>
      <c r="E339" s="21" t="s">
        <v>17</v>
      </c>
      <c r="F339" s="22" t="s">
        <v>638</v>
      </c>
      <c r="G339" s="23">
        <v>41967</v>
      </c>
      <c r="H339" s="32" t="s">
        <v>639</v>
      </c>
      <c r="I339" s="34" t="s">
        <v>636</v>
      </c>
      <c r="J339" s="24" t="s">
        <v>637</v>
      </c>
      <c r="K339" s="36">
        <v>44830</v>
      </c>
    </row>
    <row r="340" spans="1:11" s="15" customFormat="1" ht="30">
      <c r="A340" s="18" t="s">
        <v>754</v>
      </c>
      <c r="B340" s="19" t="s">
        <v>16</v>
      </c>
      <c r="C340" s="20" t="s">
        <v>478</v>
      </c>
      <c r="D340" s="30" t="s">
        <v>478</v>
      </c>
      <c r="E340" s="21" t="s">
        <v>17</v>
      </c>
      <c r="F340" s="22" t="s">
        <v>640</v>
      </c>
      <c r="G340" s="23">
        <v>41956</v>
      </c>
      <c r="H340" s="32" t="s">
        <v>641</v>
      </c>
      <c r="I340" s="34" t="s">
        <v>636</v>
      </c>
      <c r="J340" s="24" t="s">
        <v>637</v>
      </c>
      <c r="K340" s="36">
        <v>21630</v>
      </c>
    </row>
    <row r="341" spans="1:11" s="15" customFormat="1" ht="30">
      <c r="A341" s="18" t="s">
        <v>754</v>
      </c>
      <c r="B341" s="19" t="s">
        <v>16</v>
      </c>
      <c r="C341" s="20" t="s">
        <v>478</v>
      </c>
      <c r="D341" s="30" t="s">
        <v>478</v>
      </c>
      <c r="E341" s="21" t="s">
        <v>17</v>
      </c>
      <c r="F341" s="22" t="s">
        <v>642</v>
      </c>
      <c r="G341" s="23">
        <v>41961</v>
      </c>
      <c r="H341" s="32" t="s">
        <v>643</v>
      </c>
      <c r="I341" s="34" t="s">
        <v>636</v>
      </c>
      <c r="J341" s="24" t="s">
        <v>637</v>
      </c>
      <c r="K341" s="36">
        <v>102370</v>
      </c>
    </row>
    <row r="342" spans="1:11" s="15" customFormat="1" ht="30">
      <c r="A342" s="18" t="s">
        <v>754</v>
      </c>
      <c r="B342" s="19" t="s">
        <v>16</v>
      </c>
      <c r="C342" s="20" t="s">
        <v>478</v>
      </c>
      <c r="D342" s="30" t="s">
        <v>478</v>
      </c>
      <c r="E342" s="21" t="s">
        <v>17</v>
      </c>
      <c r="F342" s="22" t="s">
        <v>644</v>
      </c>
      <c r="G342" s="23">
        <v>41967</v>
      </c>
      <c r="H342" s="32" t="s">
        <v>645</v>
      </c>
      <c r="I342" s="34" t="s">
        <v>622</v>
      </c>
      <c r="J342" s="24" t="s">
        <v>623</v>
      </c>
      <c r="K342" s="36">
        <v>32400</v>
      </c>
    </row>
    <row r="343" spans="1:11" s="15" customFormat="1" ht="30">
      <c r="A343" s="18" t="s">
        <v>754</v>
      </c>
      <c r="B343" s="19" t="s">
        <v>16</v>
      </c>
      <c r="C343" s="20" t="s">
        <v>478</v>
      </c>
      <c r="D343" s="30" t="s">
        <v>478</v>
      </c>
      <c r="E343" s="21" t="s">
        <v>17</v>
      </c>
      <c r="F343" s="22" t="s">
        <v>646</v>
      </c>
      <c r="G343" s="23">
        <v>41967</v>
      </c>
      <c r="H343" s="32" t="s">
        <v>647</v>
      </c>
      <c r="I343" s="34" t="s">
        <v>636</v>
      </c>
      <c r="J343" s="24" t="s">
        <v>637</v>
      </c>
      <c r="K343" s="36">
        <v>31960</v>
      </c>
    </row>
    <row r="344" spans="1:11" s="15" customFormat="1" ht="30">
      <c r="A344" s="18" t="s">
        <v>754</v>
      </c>
      <c r="B344" s="19" t="s">
        <v>16</v>
      </c>
      <c r="C344" s="20" t="s">
        <v>478</v>
      </c>
      <c r="D344" s="30" t="s">
        <v>478</v>
      </c>
      <c r="E344" s="21" t="s">
        <v>17</v>
      </c>
      <c r="F344" s="22" t="s">
        <v>648</v>
      </c>
      <c r="G344" s="23">
        <v>41971</v>
      </c>
      <c r="H344" s="32" t="s">
        <v>649</v>
      </c>
      <c r="I344" s="34" t="s">
        <v>622</v>
      </c>
      <c r="J344" s="24" t="s">
        <v>623</v>
      </c>
      <c r="K344" s="36">
        <v>31800</v>
      </c>
    </row>
    <row r="345" spans="1:11" s="15" customFormat="1" ht="30">
      <c r="A345" s="18" t="s">
        <v>754</v>
      </c>
      <c r="B345" s="19" t="s">
        <v>16</v>
      </c>
      <c r="C345" s="20" t="s">
        <v>478</v>
      </c>
      <c r="D345" s="30" t="s">
        <v>478</v>
      </c>
      <c r="E345" s="21" t="s">
        <v>17</v>
      </c>
      <c r="F345" s="22" t="s">
        <v>650</v>
      </c>
      <c r="G345" s="23">
        <v>41967</v>
      </c>
      <c r="H345" s="32" t="s">
        <v>651</v>
      </c>
      <c r="I345" s="34" t="s">
        <v>622</v>
      </c>
      <c r="J345" s="24" t="s">
        <v>623</v>
      </c>
      <c r="K345" s="36">
        <v>188700</v>
      </c>
    </row>
    <row r="346" spans="1:11" s="15" customFormat="1" ht="30">
      <c r="A346" s="18" t="s">
        <v>754</v>
      </c>
      <c r="B346" s="19" t="s">
        <v>16</v>
      </c>
      <c r="C346" s="20" t="s">
        <v>478</v>
      </c>
      <c r="D346" s="30" t="s">
        <v>478</v>
      </c>
      <c r="E346" s="21" t="s">
        <v>17</v>
      </c>
      <c r="F346" s="22" t="s">
        <v>652</v>
      </c>
      <c r="G346" s="23"/>
      <c r="H346" s="32" t="s">
        <v>653</v>
      </c>
      <c r="I346" s="34" t="s">
        <v>636</v>
      </c>
      <c r="J346" s="24" t="s">
        <v>637</v>
      </c>
      <c r="K346" s="36">
        <v>64580</v>
      </c>
    </row>
    <row r="347" spans="1:11" s="15" customFormat="1" ht="30">
      <c r="A347" s="18" t="s">
        <v>754</v>
      </c>
      <c r="B347" s="19" t="s">
        <v>16</v>
      </c>
      <c r="C347" s="20" t="s">
        <v>478</v>
      </c>
      <c r="D347" s="30" t="s">
        <v>478</v>
      </c>
      <c r="E347" s="21" t="s">
        <v>17</v>
      </c>
      <c r="F347" s="22" t="s">
        <v>654</v>
      </c>
      <c r="G347" s="23">
        <v>41971</v>
      </c>
      <c r="H347" s="32" t="s">
        <v>655</v>
      </c>
      <c r="I347" s="34" t="s">
        <v>636</v>
      </c>
      <c r="J347" s="24" t="s">
        <v>637</v>
      </c>
      <c r="K347" s="36">
        <v>5240</v>
      </c>
    </row>
    <row r="348" spans="1:11" s="15" customFormat="1" ht="30">
      <c r="A348" s="18" t="s">
        <v>754</v>
      </c>
      <c r="B348" s="19" t="s">
        <v>13</v>
      </c>
      <c r="C348" s="20" t="s">
        <v>478</v>
      </c>
      <c r="D348" s="30" t="s">
        <v>478</v>
      </c>
      <c r="E348" s="21" t="s">
        <v>363</v>
      </c>
      <c r="F348" s="22">
        <v>20140067</v>
      </c>
      <c r="G348" s="23">
        <v>41953</v>
      </c>
      <c r="H348" s="32" t="s">
        <v>656</v>
      </c>
      <c r="I348" s="34" t="s">
        <v>294</v>
      </c>
      <c r="J348" s="24" t="s">
        <v>124</v>
      </c>
      <c r="K348" s="36">
        <v>50194</v>
      </c>
    </row>
    <row r="349" spans="1:11" s="15" customFormat="1" ht="30">
      <c r="A349" s="18" t="s">
        <v>754</v>
      </c>
      <c r="B349" s="19" t="s">
        <v>214</v>
      </c>
      <c r="C349" s="20" t="s">
        <v>478</v>
      </c>
      <c r="D349" s="30" t="s">
        <v>478</v>
      </c>
      <c r="E349" s="21" t="s">
        <v>363</v>
      </c>
      <c r="F349" s="22">
        <v>20140068</v>
      </c>
      <c r="G349" s="23">
        <v>41953</v>
      </c>
      <c r="H349" s="32" t="s">
        <v>658</v>
      </c>
      <c r="I349" s="34" t="s">
        <v>659</v>
      </c>
      <c r="J349" s="24" t="s">
        <v>660</v>
      </c>
      <c r="K349" s="36">
        <v>570972</v>
      </c>
    </row>
    <row r="350" spans="1:11" s="15" customFormat="1" ht="30">
      <c r="A350" s="18" t="s">
        <v>754</v>
      </c>
      <c r="B350" s="19" t="s">
        <v>13</v>
      </c>
      <c r="C350" s="20" t="s">
        <v>478</v>
      </c>
      <c r="D350" s="30" t="s">
        <v>478</v>
      </c>
      <c r="E350" s="21" t="s">
        <v>367</v>
      </c>
      <c r="F350" s="22">
        <v>20140395</v>
      </c>
      <c r="G350" s="23">
        <v>41953</v>
      </c>
      <c r="H350" s="32" t="s">
        <v>661</v>
      </c>
      <c r="I350" s="34" t="s">
        <v>662</v>
      </c>
      <c r="J350" s="24" t="s">
        <v>663</v>
      </c>
      <c r="K350" s="36">
        <v>500000</v>
      </c>
    </row>
    <row r="351" spans="1:11" s="15" customFormat="1" ht="30">
      <c r="A351" s="18" t="s">
        <v>754</v>
      </c>
      <c r="B351" s="19" t="s">
        <v>13</v>
      </c>
      <c r="C351" s="20" t="s">
        <v>478</v>
      </c>
      <c r="D351" s="30" t="s">
        <v>478</v>
      </c>
      <c r="E351" s="21" t="s">
        <v>367</v>
      </c>
      <c r="F351" s="22">
        <v>20140396</v>
      </c>
      <c r="G351" s="23">
        <v>41953</v>
      </c>
      <c r="H351" s="32" t="s">
        <v>664</v>
      </c>
      <c r="I351" s="34" t="s">
        <v>665</v>
      </c>
      <c r="J351" s="24" t="s">
        <v>666</v>
      </c>
      <c r="K351" s="36">
        <v>954500</v>
      </c>
    </row>
    <row r="352" spans="1:11" s="15" customFormat="1" ht="30">
      <c r="A352" s="18" t="s">
        <v>754</v>
      </c>
      <c r="B352" s="19" t="s">
        <v>214</v>
      </c>
      <c r="C352" s="20" t="s">
        <v>478</v>
      </c>
      <c r="D352" s="30" t="s">
        <v>478</v>
      </c>
      <c r="E352" s="21" t="s">
        <v>363</v>
      </c>
      <c r="F352" s="22">
        <v>20140069</v>
      </c>
      <c r="G352" s="23">
        <v>41954</v>
      </c>
      <c r="H352" s="32" t="s">
        <v>667</v>
      </c>
      <c r="I352" s="34" t="s">
        <v>294</v>
      </c>
      <c r="J352" s="24" t="s">
        <v>124</v>
      </c>
      <c r="K352" s="36">
        <v>831992</v>
      </c>
    </row>
    <row r="353" spans="1:11" s="15" customFormat="1" ht="30">
      <c r="A353" s="18" t="s">
        <v>754</v>
      </c>
      <c r="B353" s="19" t="s">
        <v>214</v>
      </c>
      <c r="C353" s="20" t="s">
        <v>478</v>
      </c>
      <c r="D353" s="30" t="s">
        <v>478</v>
      </c>
      <c r="E353" s="21" t="s">
        <v>363</v>
      </c>
      <c r="F353" s="22">
        <v>20140070</v>
      </c>
      <c r="G353" s="23">
        <v>41954</v>
      </c>
      <c r="H353" s="32" t="s">
        <v>667</v>
      </c>
      <c r="I353" s="34" t="s">
        <v>309</v>
      </c>
      <c r="J353" s="24" t="s">
        <v>310</v>
      </c>
      <c r="K353" s="36">
        <v>192443</v>
      </c>
    </row>
    <row r="354" spans="1:11" s="15" customFormat="1" ht="30">
      <c r="A354" s="18" t="s">
        <v>754</v>
      </c>
      <c r="B354" s="19" t="s">
        <v>214</v>
      </c>
      <c r="C354" s="20" t="s">
        <v>478</v>
      </c>
      <c r="D354" s="30" t="s">
        <v>478</v>
      </c>
      <c r="E354" s="21" t="s">
        <v>363</v>
      </c>
      <c r="F354" s="22">
        <v>20140071</v>
      </c>
      <c r="G354" s="23">
        <v>41954</v>
      </c>
      <c r="H354" s="32" t="s">
        <v>667</v>
      </c>
      <c r="I354" s="34" t="s">
        <v>668</v>
      </c>
      <c r="J354" s="24" t="s">
        <v>669</v>
      </c>
      <c r="K354" s="36">
        <v>36190</v>
      </c>
    </row>
    <row r="355" spans="1:11" s="15" customFormat="1" ht="30">
      <c r="A355" s="18" t="s">
        <v>754</v>
      </c>
      <c r="B355" s="19" t="s">
        <v>214</v>
      </c>
      <c r="C355" s="20" t="s">
        <v>478</v>
      </c>
      <c r="D355" s="30" t="s">
        <v>478</v>
      </c>
      <c r="E355" s="21" t="s">
        <v>363</v>
      </c>
      <c r="F355" s="22">
        <v>20140072</v>
      </c>
      <c r="G355" s="23">
        <v>41954</v>
      </c>
      <c r="H355" s="32" t="s">
        <v>670</v>
      </c>
      <c r="I355" s="34" t="s">
        <v>303</v>
      </c>
      <c r="J355" s="24" t="s">
        <v>304</v>
      </c>
      <c r="K355" s="36">
        <v>51825</v>
      </c>
    </row>
    <row r="356" spans="1:11" s="15" customFormat="1" ht="30">
      <c r="A356" s="18" t="s">
        <v>754</v>
      </c>
      <c r="B356" s="19" t="s">
        <v>214</v>
      </c>
      <c r="C356" s="20" t="s">
        <v>478</v>
      </c>
      <c r="D356" s="30" t="s">
        <v>478</v>
      </c>
      <c r="E356" s="21" t="s">
        <v>363</v>
      </c>
      <c r="F356" s="22">
        <v>20140073</v>
      </c>
      <c r="G356" s="23">
        <v>41954</v>
      </c>
      <c r="H356" s="32" t="s">
        <v>671</v>
      </c>
      <c r="I356" s="34" t="s">
        <v>129</v>
      </c>
      <c r="J356" s="24" t="s">
        <v>130</v>
      </c>
      <c r="K356" s="36">
        <v>38969</v>
      </c>
    </row>
    <row r="357" spans="1:11" s="15" customFormat="1" ht="30">
      <c r="A357" s="18" t="s">
        <v>754</v>
      </c>
      <c r="B357" s="19" t="s">
        <v>13</v>
      </c>
      <c r="C357" s="20" t="s">
        <v>478</v>
      </c>
      <c r="D357" s="30" t="s">
        <v>478</v>
      </c>
      <c r="E357" s="21" t="s">
        <v>367</v>
      </c>
      <c r="F357" s="22">
        <v>20140397</v>
      </c>
      <c r="G357" s="23">
        <v>41954</v>
      </c>
      <c r="H357" s="32" t="s">
        <v>672</v>
      </c>
      <c r="I357" s="34" t="s">
        <v>673</v>
      </c>
      <c r="J357" s="24" t="s">
        <v>674</v>
      </c>
      <c r="K357" s="36">
        <v>1894400</v>
      </c>
    </row>
    <row r="358" spans="1:11" s="15" customFormat="1" ht="30">
      <c r="A358" s="18" t="s">
        <v>754</v>
      </c>
      <c r="B358" s="19" t="s">
        <v>13</v>
      </c>
      <c r="C358" s="20" t="s">
        <v>478</v>
      </c>
      <c r="D358" s="30" t="s">
        <v>478</v>
      </c>
      <c r="E358" s="21" t="s">
        <v>363</v>
      </c>
      <c r="F358" s="22">
        <v>20140074</v>
      </c>
      <c r="G358" s="23">
        <v>41954</v>
      </c>
      <c r="H358" s="32" t="s">
        <v>675</v>
      </c>
      <c r="I358" s="34" t="s">
        <v>294</v>
      </c>
      <c r="J358" s="24" t="s">
        <v>124</v>
      </c>
      <c r="K358" s="36">
        <v>279987</v>
      </c>
    </row>
    <row r="359" spans="1:11" s="15" customFormat="1" ht="30">
      <c r="A359" s="18" t="s">
        <v>754</v>
      </c>
      <c r="B359" s="19" t="s">
        <v>13</v>
      </c>
      <c r="C359" s="20" t="s">
        <v>478</v>
      </c>
      <c r="D359" s="30" t="s">
        <v>478</v>
      </c>
      <c r="E359" s="21" t="s">
        <v>363</v>
      </c>
      <c r="F359" s="22">
        <v>20140075</v>
      </c>
      <c r="G359" s="23">
        <v>41957</v>
      </c>
      <c r="H359" s="32" t="s">
        <v>676</v>
      </c>
      <c r="I359" s="34" t="s">
        <v>677</v>
      </c>
      <c r="J359" s="24" t="s">
        <v>678</v>
      </c>
      <c r="K359" s="36">
        <v>77670</v>
      </c>
    </row>
    <row r="360" spans="1:11" s="15" customFormat="1" ht="30">
      <c r="A360" s="18" t="s">
        <v>754</v>
      </c>
      <c r="B360" s="19" t="s">
        <v>13</v>
      </c>
      <c r="C360" s="20" t="s">
        <v>478</v>
      </c>
      <c r="D360" s="30" t="s">
        <v>478</v>
      </c>
      <c r="E360" s="21" t="s">
        <v>367</v>
      </c>
      <c r="F360" s="22">
        <v>20140399</v>
      </c>
      <c r="G360" s="23">
        <v>41957</v>
      </c>
      <c r="H360" s="32" t="s">
        <v>679</v>
      </c>
      <c r="I360" s="34" t="s">
        <v>680</v>
      </c>
      <c r="J360" s="24" t="s">
        <v>681</v>
      </c>
      <c r="K360" s="36">
        <v>1020670</v>
      </c>
    </row>
    <row r="361" spans="1:11" s="15" customFormat="1" ht="30">
      <c r="A361" s="18" t="s">
        <v>754</v>
      </c>
      <c r="B361" s="19" t="s">
        <v>13</v>
      </c>
      <c r="C361" s="20" t="s">
        <v>478</v>
      </c>
      <c r="D361" s="30" t="s">
        <v>478</v>
      </c>
      <c r="E361" s="21" t="s">
        <v>367</v>
      </c>
      <c r="F361" s="22">
        <v>20140400</v>
      </c>
      <c r="G361" s="23">
        <v>41960</v>
      </c>
      <c r="H361" s="32" t="s">
        <v>682</v>
      </c>
      <c r="I361" s="34" t="s">
        <v>683</v>
      </c>
      <c r="J361" s="24" t="s">
        <v>684</v>
      </c>
      <c r="K361" s="36">
        <v>1838550</v>
      </c>
    </row>
    <row r="362" spans="1:11" s="15" customFormat="1" ht="30">
      <c r="A362" s="18" t="s">
        <v>754</v>
      </c>
      <c r="B362" s="19" t="s">
        <v>13</v>
      </c>
      <c r="C362" s="20" t="s">
        <v>478</v>
      </c>
      <c r="D362" s="30" t="s">
        <v>478</v>
      </c>
      <c r="E362" s="21" t="s">
        <v>367</v>
      </c>
      <c r="F362" s="22">
        <v>20140401</v>
      </c>
      <c r="G362" s="23">
        <v>41960</v>
      </c>
      <c r="H362" s="32" t="s">
        <v>685</v>
      </c>
      <c r="I362" s="34" t="s">
        <v>686</v>
      </c>
      <c r="J362" s="24" t="s">
        <v>687</v>
      </c>
      <c r="K362" s="36">
        <v>2088778</v>
      </c>
    </row>
    <row r="363" spans="1:11" s="15" customFormat="1" ht="30">
      <c r="A363" s="18" t="s">
        <v>754</v>
      </c>
      <c r="B363" s="19" t="s">
        <v>13</v>
      </c>
      <c r="C363" s="20" t="s">
        <v>478</v>
      </c>
      <c r="D363" s="30" t="s">
        <v>478</v>
      </c>
      <c r="E363" s="21" t="s">
        <v>363</v>
      </c>
      <c r="F363" s="22">
        <v>20140076</v>
      </c>
      <c r="G363" s="23">
        <v>41960</v>
      </c>
      <c r="H363" s="32" t="s">
        <v>688</v>
      </c>
      <c r="I363" s="34" t="s">
        <v>689</v>
      </c>
      <c r="J363" s="24" t="s">
        <v>690</v>
      </c>
      <c r="K363" s="36">
        <v>78800</v>
      </c>
    </row>
    <row r="364" spans="1:11" s="15" customFormat="1" ht="30">
      <c r="A364" s="18" t="s">
        <v>754</v>
      </c>
      <c r="B364" s="19" t="s">
        <v>657</v>
      </c>
      <c r="C364" s="20" t="s">
        <v>478</v>
      </c>
      <c r="D364" s="30" t="s">
        <v>478</v>
      </c>
      <c r="E364" s="21" t="s">
        <v>367</v>
      </c>
      <c r="F364" s="22">
        <v>20140404</v>
      </c>
      <c r="G364" s="23">
        <v>41961</v>
      </c>
      <c r="H364" s="32" t="s">
        <v>691</v>
      </c>
      <c r="I364" s="34" t="s">
        <v>280</v>
      </c>
      <c r="J364" s="24" t="s">
        <v>102</v>
      </c>
      <c r="K364" s="36">
        <v>10500000</v>
      </c>
    </row>
    <row r="365" spans="1:11" s="15" customFormat="1" ht="30">
      <c r="A365" s="18" t="s">
        <v>754</v>
      </c>
      <c r="B365" s="19" t="s">
        <v>13</v>
      </c>
      <c r="C365" s="20" t="s">
        <v>478</v>
      </c>
      <c r="D365" s="30" t="s">
        <v>478</v>
      </c>
      <c r="E365" s="21" t="s">
        <v>363</v>
      </c>
      <c r="F365" s="22">
        <v>20140077</v>
      </c>
      <c r="G365" s="23">
        <v>41961</v>
      </c>
      <c r="H365" s="32" t="s">
        <v>692</v>
      </c>
      <c r="I365" s="34" t="s">
        <v>693</v>
      </c>
      <c r="J365" s="24" t="s">
        <v>694</v>
      </c>
      <c r="K365" s="36">
        <v>699300</v>
      </c>
    </row>
    <row r="366" spans="1:11" s="15" customFormat="1" ht="30">
      <c r="A366" s="18" t="s">
        <v>754</v>
      </c>
      <c r="B366" s="19" t="s">
        <v>13</v>
      </c>
      <c r="C366" s="20" t="s">
        <v>478</v>
      </c>
      <c r="D366" s="30" t="s">
        <v>478</v>
      </c>
      <c r="E366" s="21" t="s">
        <v>367</v>
      </c>
      <c r="F366" s="22">
        <v>20140406</v>
      </c>
      <c r="G366" s="23">
        <v>41962</v>
      </c>
      <c r="H366" s="32" t="s">
        <v>695</v>
      </c>
      <c r="I366" s="34" t="s">
        <v>696</v>
      </c>
      <c r="J366" s="24" t="s">
        <v>697</v>
      </c>
      <c r="K366" s="36">
        <v>350000</v>
      </c>
    </row>
    <row r="367" spans="1:11" s="15" customFormat="1" ht="30">
      <c r="A367" s="18" t="s">
        <v>754</v>
      </c>
      <c r="B367" s="19" t="s">
        <v>117</v>
      </c>
      <c r="C367" s="20" t="s">
        <v>698</v>
      </c>
      <c r="D367" s="30">
        <v>41960</v>
      </c>
      <c r="E367" s="21" t="s">
        <v>367</v>
      </c>
      <c r="F367" s="22">
        <v>20140407</v>
      </c>
      <c r="G367" s="23">
        <v>41962</v>
      </c>
      <c r="H367" s="32" t="s">
        <v>699</v>
      </c>
      <c r="I367" s="34" t="s">
        <v>700</v>
      </c>
      <c r="J367" s="24" t="s">
        <v>701</v>
      </c>
      <c r="K367" s="36">
        <v>9128490</v>
      </c>
    </row>
    <row r="368" spans="1:11" s="15" customFormat="1" ht="30">
      <c r="A368" s="18" t="s">
        <v>754</v>
      </c>
      <c r="B368" s="19" t="s">
        <v>214</v>
      </c>
      <c r="C368" s="20" t="s">
        <v>478</v>
      </c>
      <c r="D368" s="30" t="s">
        <v>478</v>
      </c>
      <c r="E368" s="21" t="s">
        <v>363</v>
      </c>
      <c r="F368" s="22">
        <v>20140078</v>
      </c>
      <c r="G368" s="23">
        <v>41962</v>
      </c>
      <c r="H368" s="32" t="s">
        <v>702</v>
      </c>
      <c r="I368" s="34" t="s">
        <v>703</v>
      </c>
      <c r="J368" s="24" t="s">
        <v>704</v>
      </c>
      <c r="K368" s="36">
        <v>320779</v>
      </c>
    </row>
    <row r="369" spans="1:11" s="15" customFormat="1" ht="30">
      <c r="A369" s="18" t="s">
        <v>754</v>
      </c>
      <c r="B369" s="19" t="s">
        <v>214</v>
      </c>
      <c r="C369" s="20" t="s">
        <v>478</v>
      </c>
      <c r="D369" s="30" t="s">
        <v>478</v>
      </c>
      <c r="E369" s="21" t="s">
        <v>363</v>
      </c>
      <c r="F369" s="22">
        <v>20140079</v>
      </c>
      <c r="G369" s="23">
        <v>41962</v>
      </c>
      <c r="H369" s="32" t="s">
        <v>705</v>
      </c>
      <c r="I369" s="34" t="s">
        <v>659</v>
      </c>
      <c r="J369" s="24" t="s">
        <v>660</v>
      </c>
      <c r="K369" s="36">
        <v>212732</v>
      </c>
    </row>
    <row r="370" spans="1:11" s="15" customFormat="1" ht="30">
      <c r="A370" s="18" t="s">
        <v>754</v>
      </c>
      <c r="B370" s="19" t="s">
        <v>214</v>
      </c>
      <c r="C370" s="20" t="s">
        <v>478</v>
      </c>
      <c r="D370" s="30" t="s">
        <v>478</v>
      </c>
      <c r="E370" s="21" t="s">
        <v>363</v>
      </c>
      <c r="F370" s="22">
        <v>20140080</v>
      </c>
      <c r="G370" s="23">
        <v>41962</v>
      </c>
      <c r="H370" s="32" t="s">
        <v>706</v>
      </c>
      <c r="I370" s="34" t="s">
        <v>294</v>
      </c>
      <c r="J370" s="24" t="s">
        <v>124</v>
      </c>
      <c r="K370" s="36">
        <v>74809</v>
      </c>
    </row>
    <row r="371" spans="1:11" s="15" customFormat="1" ht="30">
      <c r="A371" s="18" t="s">
        <v>754</v>
      </c>
      <c r="B371" s="19" t="s">
        <v>214</v>
      </c>
      <c r="C371" s="20" t="s">
        <v>478</v>
      </c>
      <c r="D371" s="30" t="s">
        <v>478</v>
      </c>
      <c r="E371" s="21" t="s">
        <v>363</v>
      </c>
      <c r="F371" s="22">
        <v>20140082</v>
      </c>
      <c r="G371" s="23">
        <v>41963</v>
      </c>
      <c r="H371" s="32" t="s">
        <v>707</v>
      </c>
      <c r="I371" s="34" t="s">
        <v>309</v>
      </c>
      <c r="J371" s="24" t="s">
        <v>310</v>
      </c>
      <c r="K371" s="36">
        <v>52749</v>
      </c>
    </row>
    <row r="372" spans="1:11" s="15" customFormat="1" ht="30">
      <c r="A372" s="18" t="s">
        <v>754</v>
      </c>
      <c r="B372" s="19" t="s">
        <v>13</v>
      </c>
      <c r="C372" s="20" t="s">
        <v>478</v>
      </c>
      <c r="D372" s="30" t="s">
        <v>478</v>
      </c>
      <c r="E372" s="21" t="s">
        <v>363</v>
      </c>
      <c r="F372" s="22">
        <v>20140083</v>
      </c>
      <c r="G372" s="23">
        <v>41964</v>
      </c>
      <c r="H372" s="32" t="s">
        <v>656</v>
      </c>
      <c r="I372" s="34" t="s">
        <v>294</v>
      </c>
      <c r="J372" s="24" t="s">
        <v>124</v>
      </c>
      <c r="K372" s="36">
        <v>36474</v>
      </c>
    </row>
    <row r="373" spans="1:11" s="15" customFormat="1" ht="30">
      <c r="A373" s="18" t="s">
        <v>754</v>
      </c>
      <c r="B373" s="19" t="s">
        <v>214</v>
      </c>
      <c r="C373" s="20" t="s">
        <v>478</v>
      </c>
      <c r="D373" s="30" t="s">
        <v>478</v>
      </c>
      <c r="E373" s="21" t="s">
        <v>363</v>
      </c>
      <c r="F373" s="22">
        <v>20140084</v>
      </c>
      <c r="G373" s="23">
        <v>41964</v>
      </c>
      <c r="H373" s="32" t="s">
        <v>708</v>
      </c>
      <c r="I373" s="34" t="s">
        <v>309</v>
      </c>
      <c r="J373" s="24" t="s">
        <v>310</v>
      </c>
      <c r="K373" s="36">
        <v>32964</v>
      </c>
    </row>
    <row r="374" spans="1:11" s="15" customFormat="1" ht="30">
      <c r="A374" s="18" t="s">
        <v>754</v>
      </c>
      <c r="B374" s="19" t="s">
        <v>311</v>
      </c>
      <c r="C374" s="20" t="s">
        <v>709</v>
      </c>
      <c r="D374" s="30">
        <v>41877</v>
      </c>
      <c r="E374" s="21" t="s">
        <v>367</v>
      </c>
      <c r="F374" s="22">
        <v>20140408</v>
      </c>
      <c r="G374" s="23">
        <v>41967</v>
      </c>
      <c r="H374" s="32" t="s">
        <v>710</v>
      </c>
      <c r="I374" s="34" t="s">
        <v>711</v>
      </c>
      <c r="J374" s="24" t="s">
        <v>712</v>
      </c>
      <c r="K374" s="36">
        <v>743018</v>
      </c>
    </row>
    <row r="375" spans="1:11" s="15" customFormat="1" ht="30">
      <c r="A375" s="18" t="s">
        <v>754</v>
      </c>
      <c r="B375" s="19" t="s">
        <v>311</v>
      </c>
      <c r="C375" s="20" t="s">
        <v>713</v>
      </c>
      <c r="D375" s="30">
        <v>41962</v>
      </c>
      <c r="E375" s="21" t="s">
        <v>363</v>
      </c>
      <c r="F375" s="22">
        <v>20140085</v>
      </c>
      <c r="G375" s="23">
        <v>41967</v>
      </c>
      <c r="H375" s="32" t="s">
        <v>714</v>
      </c>
      <c r="I375" s="34" t="s">
        <v>715</v>
      </c>
      <c r="J375" s="24" t="s">
        <v>716</v>
      </c>
      <c r="K375" s="36">
        <v>357000</v>
      </c>
    </row>
    <row r="376" spans="1:11" s="15" customFormat="1" ht="30">
      <c r="A376" s="18" t="s">
        <v>754</v>
      </c>
      <c r="B376" s="19" t="s">
        <v>13</v>
      </c>
      <c r="C376" s="20" t="s">
        <v>478</v>
      </c>
      <c r="D376" s="30" t="s">
        <v>478</v>
      </c>
      <c r="E376" s="21" t="s">
        <v>367</v>
      </c>
      <c r="F376" s="22">
        <v>20140409</v>
      </c>
      <c r="G376" s="23">
        <v>41967</v>
      </c>
      <c r="H376" s="32" t="s">
        <v>717</v>
      </c>
      <c r="I376" s="34" t="s">
        <v>718</v>
      </c>
      <c r="J376" s="24" t="s">
        <v>719</v>
      </c>
      <c r="K376" s="36">
        <v>892500</v>
      </c>
    </row>
    <row r="377" spans="1:11" s="15" customFormat="1" ht="30">
      <c r="A377" s="18" t="s">
        <v>754</v>
      </c>
      <c r="B377" s="19" t="s">
        <v>311</v>
      </c>
      <c r="C377" s="20" t="s">
        <v>720</v>
      </c>
      <c r="D377" s="30">
        <v>41954</v>
      </c>
      <c r="E377" s="21" t="s">
        <v>367</v>
      </c>
      <c r="F377" s="22">
        <v>20140411</v>
      </c>
      <c r="G377" s="23">
        <v>41968</v>
      </c>
      <c r="H377" s="32" t="s">
        <v>721</v>
      </c>
      <c r="I377" s="34" t="s">
        <v>722</v>
      </c>
      <c r="J377" s="24" t="s">
        <v>723</v>
      </c>
      <c r="K377" s="36">
        <v>588312</v>
      </c>
    </row>
    <row r="378" spans="1:11" s="15" customFormat="1" ht="30">
      <c r="A378" s="18" t="s">
        <v>754</v>
      </c>
      <c r="B378" s="19" t="s">
        <v>13</v>
      </c>
      <c r="C378" s="20" t="s">
        <v>724</v>
      </c>
      <c r="D378" s="30">
        <v>41957</v>
      </c>
      <c r="E378" s="21" t="s">
        <v>367</v>
      </c>
      <c r="F378" s="22">
        <v>20140412</v>
      </c>
      <c r="G378" s="23">
        <v>41968</v>
      </c>
      <c r="H378" s="32" t="s">
        <v>725</v>
      </c>
      <c r="I378" s="34" t="s">
        <v>589</v>
      </c>
      <c r="J378" s="24" t="s">
        <v>590</v>
      </c>
      <c r="K378" s="36">
        <v>480000</v>
      </c>
    </row>
    <row r="379" spans="1:11" s="15" customFormat="1" ht="30">
      <c r="A379" s="18" t="s">
        <v>754</v>
      </c>
      <c r="B379" s="19" t="s">
        <v>117</v>
      </c>
      <c r="C379" s="20" t="s">
        <v>726</v>
      </c>
      <c r="D379" s="30">
        <v>41968</v>
      </c>
      <c r="E379" s="21" t="s">
        <v>363</v>
      </c>
      <c r="F379" s="22">
        <v>20140086</v>
      </c>
      <c r="G379" s="23">
        <v>41970</v>
      </c>
      <c r="H379" s="32" t="s">
        <v>727</v>
      </c>
      <c r="I379" s="34" t="s">
        <v>683</v>
      </c>
      <c r="J379" s="24" t="s">
        <v>684</v>
      </c>
      <c r="K379" s="36">
        <v>2344300</v>
      </c>
    </row>
    <row r="380" spans="1:11" s="15" customFormat="1" ht="30">
      <c r="A380" s="18" t="s">
        <v>754</v>
      </c>
      <c r="B380" s="19" t="s">
        <v>13</v>
      </c>
      <c r="C380" s="20" t="s">
        <v>478</v>
      </c>
      <c r="D380" s="30" t="s">
        <v>478</v>
      </c>
      <c r="E380" s="21" t="s">
        <v>363</v>
      </c>
      <c r="F380" s="22">
        <v>20140087</v>
      </c>
      <c r="G380" s="23">
        <v>41971</v>
      </c>
      <c r="H380" s="32" t="s">
        <v>728</v>
      </c>
      <c r="I380" s="34" t="s">
        <v>729</v>
      </c>
      <c r="J380" s="24" t="s">
        <v>730</v>
      </c>
      <c r="K380" s="36">
        <v>354858</v>
      </c>
    </row>
    <row r="381" spans="1:11" s="15" customFormat="1" ht="30">
      <c r="A381" s="18" t="s">
        <v>754</v>
      </c>
      <c r="B381" s="19" t="s">
        <v>214</v>
      </c>
      <c r="C381" s="20" t="s">
        <v>478</v>
      </c>
      <c r="D381" s="30" t="s">
        <v>478</v>
      </c>
      <c r="E381" s="21" t="s">
        <v>363</v>
      </c>
      <c r="F381" s="22">
        <v>20140088</v>
      </c>
      <c r="G381" s="23">
        <v>41973</v>
      </c>
      <c r="H381" s="32" t="s">
        <v>731</v>
      </c>
      <c r="I381" s="34" t="s">
        <v>732</v>
      </c>
      <c r="J381" s="24" t="s">
        <v>733</v>
      </c>
      <c r="K381" s="36">
        <v>1335239</v>
      </c>
    </row>
    <row r="382" spans="1:11" s="15" customFormat="1" ht="30">
      <c r="A382" s="18" t="s">
        <v>754</v>
      </c>
      <c r="B382" s="19" t="s">
        <v>214</v>
      </c>
      <c r="C382" s="20" t="s">
        <v>478</v>
      </c>
      <c r="D382" s="30" t="s">
        <v>478</v>
      </c>
      <c r="E382" s="21" t="s">
        <v>363</v>
      </c>
      <c r="F382" s="22">
        <v>20140089</v>
      </c>
      <c r="G382" s="23">
        <v>41973</v>
      </c>
      <c r="H382" s="32" t="s">
        <v>734</v>
      </c>
      <c r="I382" s="34" t="s">
        <v>735</v>
      </c>
      <c r="J382" s="24" t="s">
        <v>736</v>
      </c>
      <c r="K382" s="36">
        <v>304904</v>
      </c>
    </row>
    <row r="383" spans="1:11" s="15" customFormat="1" ht="30">
      <c r="A383" s="18" t="s">
        <v>754</v>
      </c>
      <c r="B383" s="19" t="s">
        <v>214</v>
      </c>
      <c r="C383" s="20" t="s">
        <v>478</v>
      </c>
      <c r="D383" s="30" t="s">
        <v>478</v>
      </c>
      <c r="E383" s="21" t="s">
        <v>363</v>
      </c>
      <c r="F383" s="22">
        <v>20140090</v>
      </c>
      <c r="G383" s="23">
        <v>41973</v>
      </c>
      <c r="H383" s="32" t="s">
        <v>737</v>
      </c>
      <c r="I383" s="34" t="s">
        <v>738</v>
      </c>
      <c r="J383" s="24" t="s">
        <v>739</v>
      </c>
      <c r="K383" s="36">
        <v>190256</v>
      </c>
    </row>
    <row r="384" spans="1:11" s="15" customFormat="1" ht="30">
      <c r="A384" s="18" t="s">
        <v>754</v>
      </c>
      <c r="B384" s="19" t="s">
        <v>214</v>
      </c>
      <c r="C384" s="20" t="s">
        <v>478</v>
      </c>
      <c r="D384" s="30" t="s">
        <v>478</v>
      </c>
      <c r="E384" s="21" t="s">
        <v>363</v>
      </c>
      <c r="F384" s="22">
        <v>20140091</v>
      </c>
      <c r="G384" s="23">
        <v>41973</v>
      </c>
      <c r="H384" s="32" t="s">
        <v>740</v>
      </c>
      <c r="I384" s="34" t="s">
        <v>738</v>
      </c>
      <c r="J384" s="24" t="s">
        <v>739</v>
      </c>
      <c r="K384" s="36">
        <v>608626</v>
      </c>
    </row>
    <row r="385" spans="1:11" s="15" customFormat="1" ht="30">
      <c r="A385" s="18" t="s">
        <v>754</v>
      </c>
      <c r="B385" s="19" t="s">
        <v>214</v>
      </c>
      <c r="C385" s="20" t="s">
        <v>478</v>
      </c>
      <c r="D385" s="30" t="s">
        <v>478</v>
      </c>
      <c r="E385" s="21" t="s">
        <v>363</v>
      </c>
      <c r="F385" s="22">
        <v>20140092</v>
      </c>
      <c r="G385" s="23">
        <v>41973</v>
      </c>
      <c r="H385" s="32" t="s">
        <v>741</v>
      </c>
      <c r="I385" s="34" t="s">
        <v>738</v>
      </c>
      <c r="J385" s="24" t="s">
        <v>739</v>
      </c>
      <c r="K385" s="36">
        <v>137671</v>
      </c>
    </row>
    <row r="386" spans="1:11" s="15" customFormat="1" ht="30">
      <c r="A386" s="18" t="s">
        <v>754</v>
      </c>
      <c r="B386" s="19" t="s">
        <v>214</v>
      </c>
      <c r="C386" s="20" t="s">
        <v>478</v>
      </c>
      <c r="D386" s="30" t="s">
        <v>478</v>
      </c>
      <c r="E386" s="21" t="s">
        <v>363</v>
      </c>
      <c r="F386" s="22">
        <v>20140093</v>
      </c>
      <c r="G386" s="23">
        <v>41973</v>
      </c>
      <c r="H386" s="32" t="s">
        <v>742</v>
      </c>
      <c r="I386" s="34" t="s">
        <v>738</v>
      </c>
      <c r="J386" s="24" t="s">
        <v>739</v>
      </c>
      <c r="K386" s="36">
        <v>938257</v>
      </c>
    </row>
    <row r="387" spans="1:11" s="15" customFormat="1" ht="30">
      <c r="A387" s="18" t="s">
        <v>754</v>
      </c>
      <c r="B387" s="19" t="s">
        <v>13</v>
      </c>
      <c r="C387" s="20" t="s">
        <v>478</v>
      </c>
      <c r="D387" s="30" t="s">
        <v>478</v>
      </c>
      <c r="E387" s="21" t="s">
        <v>367</v>
      </c>
      <c r="F387" s="22">
        <v>20140422</v>
      </c>
      <c r="G387" s="23">
        <v>41973</v>
      </c>
      <c r="H387" s="32" t="s">
        <v>743</v>
      </c>
      <c r="I387" s="34" t="s">
        <v>686</v>
      </c>
      <c r="J387" s="24" t="s">
        <v>687</v>
      </c>
      <c r="K387" s="36">
        <v>2088778</v>
      </c>
    </row>
    <row r="388" spans="1:11" s="15" customFormat="1" ht="30">
      <c r="A388" s="18" t="s">
        <v>754</v>
      </c>
      <c r="B388" s="19" t="s">
        <v>13</v>
      </c>
      <c r="C388" s="20" t="s">
        <v>478</v>
      </c>
      <c r="D388" s="30" t="s">
        <v>478</v>
      </c>
      <c r="E388" s="21" t="s">
        <v>363</v>
      </c>
      <c r="F388" s="22">
        <v>20140094</v>
      </c>
      <c r="G388" s="23">
        <v>41973</v>
      </c>
      <c r="H388" s="32" t="s">
        <v>744</v>
      </c>
      <c r="I388" s="34" t="s">
        <v>745</v>
      </c>
      <c r="J388" s="24" t="s">
        <v>746</v>
      </c>
      <c r="K388" s="36">
        <v>1486310</v>
      </c>
    </row>
    <row r="389" spans="1:11" s="15" customFormat="1" ht="30">
      <c r="A389" s="18" t="s">
        <v>754</v>
      </c>
      <c r="B389" s="19" t="s">
        <v>214</v>
      </c>
      <c r="C389" s="20" t="s">
        <v>478</v>
      </c>
      <c r="D389" s="30" t="s">
        <v>478</v>
      </c>
      <c r="E389" s="21" t="s">
        <v>363</v>
      </c>
      <c r="F389" s="22">
        <v>20140095</v>
      </c>
      <c r="G389" s="23">
        <v>41973</v>
      </c>
      <c r="H389" s="32" t="s">
        <v>747</v>
      </c>
      <c r="I389" s="34" t="s">
        <v>738</v>
      </c>
      <c r="J389" s="24" t="s">
        <v>739</v>
      </c>
      <c r="K389" s="36">
        <v>875982</v>
      </c>
    </row>
    <row r="390" spans="1:11" s="15" customFormat="1" ht="30">
      <c r="A390" s="18" t="s">
        <v>754</v>
      </c>
      <c r="B390" s="19" t="s">
        <v>311</v>
      </c>
      <c r="C390" s="20" t="s">
        <v>748</v>
      </c>
      <c r="D390" s="30">
        <v>41968</v>
      </c>
      <c r="E390" s="21" t="s">
        <v>367</v>
      </c>
      <c r="F390" s="22">
        <v>20140437</v>
      </c>
      <c r="G390" s="23">
        <v>41984</v>
      </c>
      <c r="H390" s="32" t="s">
        <v>749</v>
      </c>
      <c r="I390" s="34" t="s">
        <v>542</v>
      </c>
      <c r="J390" s="24" t="s">
        <v>225</v>
      </c>
      <c r="K390" s="37" t="s">
        <v>750</v>
      </c>
    </row>
    <row r="391" spans="1:11" s="15" customFormat="1" ht="30">
      <c r="A391" s="18" t="s">
        <v>754</v>
      </c>
      <c r="B391" s="19" t="s">
        <v>214</v>
      </c>
      <c r="C391" s="20" t="s">
        <v>478</v>
      </c>
      <c r="D391" s="30" t="s">
        <v>478</v>
      </c>
      <c r="E391" s="21" t="s">
        <v>363</v>
      </c>
      <c r="F391" s="22">
        <v>20140096</v>
      </c>
      <c r="G391" s="23">
        <v>41973</v>
      </c>
      <c r="H391" s="32" t="s">
        <v>751</v>
      </c>
      <c r="I391" s="34" t="s">
        <v>752</v>
      </c>
      <c r="J391" s="24" t="s">
        <v>753</v>
      </c>
      <c r="K391" s="36">
        <v>386615</v>
      </c>
    </row>
    <row r="392" spans="1:11" s="15" customFormat="1" ht="30">
      <c r="A392" s="18" t="s">
        <v>843</v>
      </c>
      <c r="B392" s="19" t="s">
        <v>13</v>
      </c>
      <c r="C392" s="20" t="s">
        <v>478</v>
      </c>
      <c r="D392" s="30" t="s">
        <v>478</v>
      </c>
      <c r="E392" s="21" t="s">
        <v>363</v>
      </c>
      <c r="F392" s="22">
        <v>20140089</v>
      </c>
      <c r="G392" s="23">
        <v>41947</v>
      </c>
      <c r="H392" s="32" t="s">
        <v>755</v>
      </c>
      <c r="I392" s="34" t="s">
        <v>756</v>
      </c>
      <c r="J392" s="24" t="s">
        <v>757</v>
      </c>
      <c r="K392" s="36">
        <v>292740</v>
      </c>
    </row>
    <row r="393" spans="1:11" s="15" customFormat="1" ht="30">
      <c r="A393" s="18" t="s">
        <v>843</v>
      </c>
      <c r="B393" s="19" t="s">
        <v>13</v>
      </c>
      <c r="C393" s="20" t="s">
        <v>478</v>
      </c>
      <c r="D393" s="30" t="s">
        <v>478</v>
      </c>
      <c r="E393" s="21" t="s">
        <v>367</v>
      </c>
      <c r="F393" s="22">
        <v>20140173</v>
      </c>
      <c r="G393" s="23">
        <v>41948</v>
      </c>
      <c r="H393" s="32" t="s">
        <v>758</v>
      </c>
      <c r="I393" s="34" t="s">
        <v>759</v>
      </c>
      <c r="J393" s="24" t="s">
        <v>760</v>
      </c>
      <c r="K393" s="36">
        <v>193836</v>
      </c>
    </row>
    <row r="394" spans="1:11" s="15" customFormat="1" ht="30">
      <c r="A394" s="18" t="s">
        <v>843</v>
      </c>
      <c r="B394" s="19" t="s">
        <v>336</v>
      </c>
      <c r="C394" s="20" t="s">
        <v>2055</v>
      </c>
      <c r="D394" s="30">
        <v>41656</v>
      </c>
      <c r="E394" s="21" t="s">
        <v>367</v>
      </c>
      <c r="F394" s="22">
        <v>20140174</v>
      </c>
      <c r="G394" s="23">
        <v>41949</v>
      </c>
      <c r="H394" s="32" t="s">
        <v>761</v>
      </c>
      <c r="I394" s="34" t="s">
        <v>762</v>
      </c>
      <c r="J394" s="24" t="s">
        <v>763</v>
      </c>
      <c r="K394" s="36">
        <v>834849</v>
      </c>
    </row>
    <row r="395" spans="1:11" s="15" customFormat="1">
      <c r="A395" s="18" t="s">
        <v>843</v>
      </c>
      <c r="B395" s="19" t="s">
        <v>13</v>
      </c>
      <c r="C395" s="20" t="s">
        <v>478</v>
      </c>
      <c r="D395" s="30" t="s">
        <v>478</v>
      </c>
      <c r="E395" s="21" t="s">
        <v>367</v>
      </c>
      <c r="F395" s="22">
        <v>20140175</v>
      </c>
      <c r="G395" s="23">
        <v>41950</v>
      </c>
      <c r="H395" s="32" t="s">
        <v>764</v>
      </c>
      <c r="I395" s="34" t="s">
        <v>765</v>
      </c>
      <c r="J395" s="24" t="s">
        <v>766</v>
      </c>
      <c r="K395" s="36">
        <v>215000</v>
      </c>
    </row>
    <row r="396" spans="1:11" s="15" customFormat="1">
      <c r="A396" s="18" t="s">
        <v>843</v>
      </c>
      <c r="B396" s="19" t="s">
        <v>13</v>
      </c>
      <c r="C396" s="20" t="s">
        <v>478</v>
      </c>
      <c r="D396" s="30" t="s">
        <v>478</v>
      </c>
      <c r="E396" s="21" t="s">
        <v>363</v>
      </c>
      <c r="F396" s="22">
        <v>20140091</v>
      </c>
      <c r="G396" s="23">
        <v>41954</v>
      </c>
      <c r="H396" s="32" t="s">
        <v>767</v>
      </c>
      <c r="I396" s="34" t="s">
        <v>414</v>
      </c>
      <c r="J396" s="24" t="s">
        <v>768</v>
      </c>
      <c r="K396" s="36">
        <v>540022</v>
      </c>
    </row>
    <row r="397" spans="1:11" s="15" customFormat="1" ht="30">
      <c r="A397" s="18" t="s">
        <v>843</v>
      </c>
      <c r="B397" s="19" t="s">
        <v>13</v>
      </c>
      <c r="C397" s="20" t="s">
        <v>478</v>
      </c>
      <c r="D397" s="30" t="s">
        <v>478</v>
      </c>
      <c r="E397" s="21" t="s">
        <v>367</v>
      </c>
      <c r="F397" s="22">
        <v>20140176</v>
      </c>
      <c r="G397" s="23">
        <v>41955</v>
      </c>
      <c r="H397" s="32" t="s">
        <v>769</v>
      </c>
      <c r="I397" s="34" t="s">
        <v>770</v>
      </c>
      <c r="J397" s="24" t="s">
        <v>771</v>
      </c>
      <c r="K397" s="36">
        <v>708995</v>
      </c>
    </row>
    <row r="398" spans="1:11" s="15" customFormat="1" ht="30">
      <c r="A398" s="18" t="s">
        <v>843</v>
      </c>
      <c r="B398" s="19" t="s">
        <v>13</v>
      </c>
      <c r="C398" s="20" t="s">
        <v>478</v>
      </c>
      <c r="D398" s="30" t="s">
        <v>478</v>
      </c>
      <c r="E398" s="21" t="s">
        <v>367</v>
      </c>
      <c r="F398" s="22">
        <v>20140177</v>
      </c>
      <c r="G398" s="23">
        <v>41955</v>
      </c>
      <c r="H398" s="32" t="s">
        <v>772</v>
      </c>
      <c r="I398" s="34" t="s">
        <v>770</v>
      </c>
      <c r="J398" s="24" t="s">
        <v>771</v>
      </c>
      <c r="K398" s="36">
        <v>267750</v>
      </c>
    </row>
    <row r="399" spans="1:11" s="15" customFormat="1">
      <c r="A399" s="18" t="s">
        <v>843</v>
      </c>
      <c r="B399" s="19" t="s">
        <v>13</v>
      </c>
      <c r="C399" s="20" t="s">
        <v>478</v>
      </c>
      <c r="D399" s="30" t="s">
        <v>478</v>
      </c>
      <c r="E399" s="21" t="s">
        <v>367</v>
      </c>
      <c r="F399" s="22">
        <v>20140178</v>
      </c>
      <c r="G399" s="23">
        <v>41960</v>
      </c>
      <c r="H399" s="32" t="s">
        <v>773</v>
      </c>
      <c r="I399" s="34" t="s">
        <v>774</v>
      </c>
      <c r="J399" s="24" t="s">
        <v>775</v>
      </c>
      <c r="K399" s="36">
        <v>68000</v>
      </c>
    </row>
    <row r="400" spans="1:11" s="15" customFormat="1" ht="30">
      <c r="A400" s="18" t="s">
        <v>843</v>
      </c>
      <c r="B400" s="19" t="s">
        <v>657</v>
      </c>
      <c r="C400" s="20" t="s">
        <v>478</v>
      </c>
      <c r="D400" s="30" t="s">
        <v>478</v>
      </c>
      <c r="E400" s="21" t="s">
        <v>367</v>
      </c>
      <c r="F400" s="22">
        <v>20140179</v>
      </c>
      <c r="G400" s="23">
        <v>41962</v>
      </c>
      <c r="H400" s="32" t="s">
        <v>776</v>
      </c>
      <c r="I400" s="34" t="s">
        <v>777</v>
      </c>
      <c r="J400" s="24" t="s">
        <v>778</v>
      </c>
      <c r="K400" s="36">
        <v>335519</v>
      </c>
    </row>
    <row r="401" spans="1:11" s="15" customFormat="1" ht="30">
      <c r="A401" s="18" t="s">
        <v>843</v>
      </c>
      <c r="B401" s="19" t="s">
        <v>13</v>
      </c>
      <c r="C401" s="20" t="s">
        <v>478</v>
      </c>
      <c r="D401" s="30" t="s">
        <v>478</v>
      </c>
      <c r="E401" s="21" t="s">
        <v>363</v>
      </c>
      <c r="F401" s="22">
        <v>20140093</v>
      </c>
      <c r="G401" s="23">
        <v>41962</v>
      </c>
      <c r="H401" s="32" t="s">
        <v>779</v>
      </c>
      <c r="I401" s="34" t="s">
        <v>780</v>
      </c>
      <c r="J401" s="24" t="s">
        <v>781</v>
      </c>
      <c r="K401" s="36">
        <v>513960</v>
      </c>
    </row>
    <row r="402" spans="1:11" s="15" customFormat="1">
      <c r="A402" s="18" t="s">
        <v>843</v>
      </c>
      <c r="B402" s="19" t="s">
        <v>13</v>
      </c>
      <c r="C402" s="20" t="s">
        <v>478</v>
      </c>
      <c r="D402" s="30" t="s">
        <v>478</v>
      </c>
      <c r="E402" s="21" t="s">
        <v>363</v>
      </c>
      <c r="F402" s="22">
        <v>20140094</v>
      </c>
      <c r="G402" s="23">
        <v>41962</v>
      </c>
      <c r="H402" s="32" t="s">
        <v>782</v>
      </c>
      <c r="I402" s="34" t="s">
        <v>783</v>
      </c>
      <c r="J402" s="24" t="s">
        <v>784</v>
      </c>
      <c r="K402" s="36">
        <v>928239</v>
      </c>
    </row>
    <row r="403" spans="1:11" s="15" customFormat="1">
      <c r="A403" s="18" t="s">
        <v>843</v>
      </c>
      <c r="B403" s="19" t="s">
        <v>13</v>
      </c>
      <c r="C403" s="20" t="s">
        <v>478</v>
      </c>
      <c r="D403" s="30" t="s">
        <v>478</v>
      </c>
      <c r="E403" s="21" t="s">
        <v>367</v>
      </c>
      <c r="F403" s="22">
        <v>20140180</v>
      </c>
      <c r="G403" s="23">
        <v>41964</v>
      </c>
      <c r="H403" s="32" t="s">
        <v>785</v>
      </c>
      <c r="I403" s="34" t="s">
        <v>427</v>
      </c>
      <c r="J403" s="24" t="s">
        <v>786</v>
      </c>
      <c r="K403" s="36">
        <v>440503</v>
      </c>
    </row>
    <row r="404" spans="1:11" s="15" customFormat="1" ht="30">
      <c r="A404" s="18" t="s">
        <v>843</v>
      </c>
      <c r="B404" s="19" t="s">
        <v>657</v>
      </c>
      <c r="C404" s="20" t="s">
        <v>478</v>
      </c>
      <c r="D404" s="30" t="s">
        <v>478</v>
      </c>
      <c r="E404" s="21" t="s">
        <v>367</v>
      </c>
      <c r="F404" s="22">
        <v>20140181</v>
      </c>
      <c r="G404" s="23">
        <v>41967</v>
      </c>
      <c r="H404" s="32" t="s">
        <v>787</v>
      </c>
      <c r="I404" s="34" t="s">
        <v>777</v>
      </c>
      <c r="J404" s="24" t="s">
        <v>778</v>
      </c>
      <c r="K404" s="36">
        <v>117950</v>
      </c>
    </row>
    <row r="405" spans="1:11" s="15" customFormat="1">
      <c r="A405" s="18" t="s">
        <v>843</v>
      </c>
      <c r="B405" s="19" t="s">
        <v>13</v>
      </c>
      <c r="C405" s="20" t="s">
        <v>478</v>
      </c>
      <c r="D405" s="30" t="s">
        <v>478</v>
      </c>
      <c r="E405" s="21" t="s">
        <v>363</v>
      </c>
      <c r="F405" s="22">
        <v>20140095</v>
      </c>
      <c r="G405" s="23">
        <v>41968</v>
      </c>
      <c r="H405" s="32" t="s">
        <v>788</v>
      </c>
      <c r="I405" s="34" t="s">
        <v>789</v>
      </c>
      <c r="J405" s="24" t="s">
        <v>790</v>
      </c>
      <c r="K405" s="36">
        <v>22908</v>
      </c>
    </row>
    <row r="406" spans="1:11" s="15" customFormat="1" ht="30">
      <c r="A406" s="18" t="s">
        <v>843</v>
      </c>
      <c r="B406" s="19" t="s">
        <v>336</v>
      </c>
      <c r="C406" s="20" t="s">
        <v>791</v>
      </c>
      <c r="D406" s="30">
        <v>40452</v>
      </c>
      <c r="E406" s="21" t="s">
        <v>483</v>
      </c>
      <c r="F406" s="22">
        <v>20140182</v>
      </c>
      <c r="G406" s="23">
        <v>41969</v>
      </c>
      <c r="H406" s="32" t="s">
        <v>792</v>
      </c>
      <c r="I406" s="34" t="s">
        <v>793</v>
      </c>
      <c r="J406" s="24" t="s">
        <v>794</v>
      </c>
      <c r="K406" s="36">
        <v>147763</v>
      </c>
    </row>
    <row r="407" spans="1:11" s="15" customFormat="1" ht="30">
      <c r="A407" s="18" t="s">
        <v>843</v>
      </c>
      <c r="B407" s="19" t="s">
        <v>336</v>
      </c>
      <c r="C407" s="20" t="s">
        <v>791</v>
      </c>
      <c r="D407" s="30">
        <v>40452</v>
      </c>
      <c r="E407" s="21" t="s">
        <v>483</v>
      </c>
      <c r="F407" s="22">
        <v>20140183</v>
      </c>
      <c r="G407" s="23">
        <v>41969</v>
      </c>
      <c r="H407" s="32" t="s">
        <v>795</v>
      </c>
      <c r="I407" s="34" t="s">
        <v>793</v>
      </c>
      <c r="J407" s="24" t="s">
        <v>794</v>
      </c>
      <c r="K407" s="36">
        <v>147763</v>
      </c>
    </row>
    <row r="408" spans="1:11" s="15" customFormat="1" ht="30">
      <c r="A408" s="18" t="s">
        <v>843</v>
      </c>
      <c r="B408" s="19" t="s">
        <v>336</v>
      </c>
      <c r="C408" s="20" t="s">
        <v>791</v>
      </c>
      <c r="D408" s="30">
        <v>40452</v>
      </c>
      <c r="E408" s="21" t="s">
        <v>483</v>
      </c>
      <c r="F408" s="22">
        <v>20140184</v>
      </c>
      <c r="G408" s="23">
        <v>41969</v>
      </c>
      <c r="H408" s="32" t="s">
        <v>796</v>
      </c>
      <c r="I408" s="34" t="s">
        <v>797</v>
      </c>
      <c r="J408" s="24" t="s">
        <v>798</v>
      </c>
      <c r="K408" s="36">
        <v>147763</v>
      </c>
    </row>
    <row r="409" spans="1:11" s="15" customFormat="1" ht="30">
      <c r="A409" s="18" t="s">
        <v>843</v>
      </c>
      <c r="B409" s="19" t="s">
        <v>13</v>
      </c>
      <c r="C409" s="20" t="s">
        <v>478</v>
      </c>
      <c r="D409" s="30" t="s">
        <v>478</v>
      </c>
      <c r="E409" s="21" t="s">
        <v>367</v>
      </c>
      <c r="F409" s="22">
        <v>20140185</v>
      </c>
      <c r="G409" s="23">
        <v>41969</v>
      </c>
      <c r="H409" s="32" t="s">
        <v>799</v>
      </c>
      <c r="I409" s="34" t="s">
        <v>800</v>
      </c>
      <c r="J409" s="24" t="s">
        <v>801</v>
      </c>
      <c r="K409" s="36">
        <v>1094800</v>
      </c>
    </row>
    <row r="410" spans="1:11" s="15" customFormat="1" ht="30">
      <c r="A410" s="18" t="s">
        <v>843</v>
      </c>
      <c r="B410" s="19" t="s">
        <v>13</v>
      </c>
      <c r="C410" s="20" t="s">
        <v>478</v>
      </c>
      <c r="D410" s="30" t="s">
        <v>478</v>
      </c>
      <c r="E410" s="21" t="s">
        <v>367</v>
      </c>
      <c r="F410" s="22">
        <v>20140186</v>
      </c>
      <c r="G410" s="23">
        <v>41971</v>
      </c>
      <c r="H410" s="32" t="s">
        <v>844</v>
      </c>
      <c r="I410" s="34" t="s">
        <v>199</v>
      </c>
      <c r="J410" s="24" t="s">
        <v>802</v>
      </c>
      <c r="K410" s="36">
        <v>147763</v>
      </c>
    </row>
    <row r="411" spans="1:11" s="15" customFormat="1" ht="30">
      <c r="A411" s="18" t="s">
        <v>843</v>
      </c>
      <c r="B411" s="19" t="s">
        <v>311</v>
      </c>
      <c r="C411" s="20" t="s">
        <v>803</v>
      </c>
      <c r="D411" s="30">
        <v>41971</v>
      </c>
      <c r="E411" s="21" t="s">
        <v>367</v>
      </c>
      <c r="F411" s="22">
        <v>20140187</v>
      </c>
      <c r="G411" s="23">
        <v>41971</v>
      </c>
      <c r="H411" s="32" t="s">
        <v>804</v>
      </c>
      <c r="I411" s="34" t="s">
        <v>805</v>
      </c>
      <c r="J411" s="24" t="s">
        <v>806</v>
      </c>
      <c r="K411" s="36">
        <v>88036</v>
      </c>
    </row>
    <row r="412" spans="1:11" s="15" customFormat="1">
      <c r="A412" s="18" t="s">
        <v>843</v>
      </c>
      <c r="B412" s="19" t="s">
        <v>13</v>
      </c>
      <c r="C412" s="20" t="s">
        <v>478</v>
      </c>
      <c r="D412" s="30" t="s">
        <v>478</v>
      </c>
      <c r="E412" s="21" t="s">
        <v>367</v>
      </c>
      <c r="F412" s="22">
        <v>20140188</v>
      </c>
      <c r="G412" s="23">
        <v>41971</v>
      </c>
      <c r="H412" s="32" t="s">
        <v>807</v>
      </c>
      <c r="I412" s="34" t="s">
        <v>808</v>
      </c>
      <c r="J412" s="24" t="s">
        <v>809</v>
      </c>
      <c r="K412" s="36">
        <v>1713040</v>
      </c>
    </row>
    <row r="413" spans="1:11" s="15" customFormat="1">
      <c r="A413" s="18" t="s">
        <v>843</v>
      </c>
      <c r="B413" s="19" t="s">
        <v>13</v>
      </c>
      <c r="C413" s="20" t="s">
        <v>478</v>
      </c>
      <c r="D413" s="30" t="s">
        <v>478</v>
      </c>
      <c r="E413" s="21" t="s">
        <v>367</v>
      </c>
      <c r="F413" s="22">
        <v>20140189</v>
      </c>
      <c r="G413" s="23">
        <v>41971</v>
      </c>
      <c r="H413" s="32" t="s">
        <v>810</v>
      </c>
      <c r="I413" s="34" t="s">
        <v>811</v>
      </c>
      <c r="J413" s="24" t="s">
        <v>812</v>
      </c>
      <c r="K413" s="36">
        <v>571200</v>
      </c>
    </row>
    <row r="414" spans="1:11" s="15" customFormat="1">
      <c r="A414" s="18" t="s">
        <v>843</v>
      </c>
      <c r="B414" s="19" t="s">
        <v>13</v>
      </c>
      <c r="C414" s="20" t="s">
        <v>478</v>
      </c>
      <c r="D414" s="30" t="s">
        <v>478</v>
      </c>
      <c r="E414" s="21" t="s">
        <v>367</v>
      </c>
      <c r="F414" s="22">
        <v>20140190</v>
      </c>
      <c r="G414" s="23">
        <v>41971</v>
      </c>
      <c r="H414" s="32" t="s">
        <v>813</v>
      </c>
      <c r="I414" s="34" t="s">
        <v>814</v>
      </c>
      <c r="J414" s="24" t="s">
        <v>815</v>
      </c>
      <c r="K414" s="36">
        <v>44626</v>
      </c>
    </row>
    <row r="415" spans="1:11" s="15" customFormat="1">
      <c r="A415" s="18" t="s">
        <v>843</v>
      </c>
      <c r="B415" s="19" t="s">
        <v>16</v>
      </c>
      <c r="C415" s="20" t="s">
        <v>478</v>
      </c>
      <c r="D415" s="30" t="s">
        <v>478</v>
      </c>
      <c r="E415" s="21" t="s">
        <v>17</v>
      </c>
      <c r="F415" s="22" t="s">
        <v>90</v>
      </c>
      <c r="G415" s="23">
        <v>41952</v>
      </c>
      <c r="H415" s="32" t="s">
        <v>816</v>
      </c>
      <c r="I415" s="34" t="s">
        <v>817</v>
      </c>
      <c r="J415" s="24" t="s">
        <v>623</v>
      </c>
      <c r="K415" s="36">
        <f>34700+320100</f>
        <v>354800</v>
      </c>
    </row>
    <row r="416" spans="1:11" s="15" customFormat="1">
      <c r="A416" s="18" t="s">
        <v>843</v>
      </c>
      <c r="B416" s="19" t="s">
        <v>16</v>
      </c>
      <c r="C416" s="20" t="s">
        <v>478</v>
      </c>
      <c r="D416" s="30" t="s">
        <v>478</v>
      </c>
      <c r="E416" s="21" t="s">
        <v>17</v>
      </c>
      <c r="F416" s="22" t="s">
        <v>90</v>
      </c>
      <c r="G416" s="23">
        <v>41952</v>
      </c>
      <c r="H416" s="32" t="s">
        <v>818</v>
      </c>
      <c r="I416" s="34" t="s">
        <v>819</v>
      </c>
      <c r="J416" s="24" t="s">
        <v>820</v>
      </c>
      <c r="K416" s="36">
        <v>25960</v>
      </c>
    </row>
    <row r="417" spans="1:11" s="15" customFormat="1">
      <c r="A417" s="18" t="s">
        <v>843</v>
      </c>
      <c r="B417" s="19" t="s">
        <v>16</v>
      </c>
      <c r="C417" s="20" t="s">
        <v>478</v>
      </c>
      <c r="D417" s="30" t="s">
        <v>478</v>
      </c>
      <c r="E417" s="21" t="s">
        <v>17</v>
      </c>
      <c r="F417" s="22" t="s">
        <v>90</v>
      </c>
      <c r="G417" s="23">
        <v>41952</v>
      </c>
      <c r="H417" s="32" t="s">
        <v>821</v>
      </c>
      <c r="I417" s="34" t="s">
        <v>822</v>
      </c>
      <c r="J417" s="24" t="s">
        <v>823</v>
      </c>
      <c r="K417" s="36">
        <v>2600</v>
      </c>
    </row>
    <row r="418" spans="1:11" s="15" customFormat="1">
      <c r="A418" s="18" t="s">
        <v>843</v>
      </c>
      <c r="B418" s="19" t="s">
        <v>16</v>
      </c>
      <c r="C418" s="20" t="s">
        <v>478</v>
      </c>
      <c r="D418" s="30" t="s">
        <v>478</v>
      </c>
      <c r="E418" s="21" t="s">
        <v>17</v>
      </c>
      <c r="F418" s="22" t="s">
        <v>90</v>
      </c>
      <c r="G418" s="23">
        <v>41957</v>
      </c>
      <c r="H418" s="32" t="s">
        <v>824</v>
      </c>
      <c r="I418" s="34" t="s">
        <v>819</v>
      </c>
      <c r="J418" s="24" t="s">
        <v>820</v>
      </c>
      <c r="K418" s="36">
        <v>19060</v>
      </c>
    </row>
    <row r="419" spans="1:11" s="15" customFormat="1" ht="30">
      <c r="A419" s="18" t="s">
        <v>843</v>
      </c>
      <c r="B419" s="19" t="s">
        <v>16</v>
      </c>
      <c r="C419" s="20" t="s">
        <v>478</v>
      </c>
      <c r="D419" s="30" t="s">
        <v>478</v>
      </c>
      <c r="E419" s="21" t="s">
        <v>17</v>
      </c>
      <c r="F419" s="22" t="s">
        <v>90</v>
      </c>
      <c r="G419" s="23">
        <v>41957</v>
      </c>
      <c r="H419" s="32" t="s">
        <v>825</v>
      </c>
      <c r="I419" s="34" t="s">
        <v>826</v>
      </c>
      <c r="J419" s="24" t="s">
        <v>827</v>
      </c>
      <c r="K419" s="36">
        <v>136500</v>
      </c>
    </row>
    <row r="420" spans="1:11" s="15" customFormat="1">
      <c r="A420" s="18" t="s">
        <v>843</v>
      </c>
      <c r="B420" s="19" t="s">
        <v>16</v>
      </c>
      <c r="C420" s="20" t="s">
        <v>478</v>
      </c>
      <c r="D420" s="30" t="s">
        <v>478</v>
      </c>
      <c r="E420" s="21" t="s">
        <v>17</v>
      </c>
      <c r="F420" s="22" t="s">
        <v>90</v>
      </c>
      <c r="G420" s="23">
        <v>41963</v>
      </c>
      <c r="H420" s="32" t="s">
        <v>828</v>
      </c>
      <c r="I420" s="34" t="s">
        <v>817</v>
      </c>
      <c r="J420" s="24" t="s">
        <v>623</v>
      </c>
      <c r="K420" s="36">
        <v>90700</v>
      </c>
    </row>
    <row r="421" spans="1:11" s="15" customFormat="1">
      <c r="A421" s="18" t="s">
        <v>843</v>
      </c>
      <c r="B421" s="19" t="s">
        <v>16</v>
      </c>
      <c r="C421" s="20" t="s">
        <v>478</v>
      </c>
      <c r="D421" s="30" t="s">
        <v>478</v>
      </c>
      <c r="E421" s="21" t="s">
        <v>17</v>
      </c>
      <c r="F421" s="22" t="s">
        <v>90</v>
      </c>
      <c r="G421" s="23">
        <v>41963</v>
      </c>
      <c r="H421" s="32" t="s">
        <v>829</v>
      </c>
      <c r="I421" s="34" t="s">
        <v>826</v>
      </c>
      <c r="J421" s="24" t="s">
        <v>827</v>
      </c>
      <c r="K421" s="36">
        <v>157300</v>
      </c>
    </row>
    <row r="422" spans="1:11" s="15" customFormat="1">
      <c r="A422" s="18" t="s">
        <v>843</v>
      </c>
      <c r="B422" s="19" t="s">
        <v>16</v>
      </c>
      <c r="C422" s="20" t="s">
        <v>478</v>
      </c>
      <c r="D422" s="30" t="s">
        <v>478</v>
      </c>
      <c r="E422" s="21" t="s">
        <v>17</v>
      </c>
      <c r="F422" s="22" t="s">
        <v>90</v>
      </c>
      <c r="G422" s="23">
        <v>41963</v>
      </c>
      <c r="H422" s="32" t="s">
        <v>830</v>
      </c>
      <c r="I422" s="34" t="s">
        <v>826</v>
      </c>
      <c r="J422" s="24" t="s">
        <v>827</v>
      </c>
      <c r="K422" s="36">
        <v>159600</v>
      </c>
    </row>
    <row r="423" spans="1:11" s="15" customFormat="1">
      <c r="A423" s="18" t="s">
        <v>843</v>
      </c>
      <c r="B423" s="19" t="s">
        <v>16</v>
      </c>
      <c r="C423" s="20" t="s">
        <v>478</v>
      </c>
      <c r="D423" s="30" t="s">
        <v>478</v>
      </c>
      <c r="E423" s="21" t="s">
        <v>17</v>
      </c>
      <c r="F423" s="22" t="s">
        <v>90</v>
      </c>
      <c r="G423" s="23">
        <v>41963</v>
      </c>
      <c r="H423" s="32" t="s">
        <v>831</v>
      </c>
      <c r="I423" s="34" t="s">
        <v>819</v>
      </c>
      <c r="J423" s="24" t="s">
        <v>820</v>
      </c>
      <c r="K423" s="36">
        <v>17720</v>
      </c>
    </row>
    <row r="424" spans="1:11" s="15" customFormat="1">
      <c r="A424" s="18" t="s">
        <v>843</v>
      </c>
      <c r="B424" s="19" t="s">
        <v>16</v>
      </c>
      <c r="C424" s="20" t="s">
        <v>478</v>
      </c>
      <c r="D424" s="30" t="s">
        <v>478</v>
      </c>
      <c r="E424" s="21" t="s">
        <v>17</v>
      </c>
      <c r="F424" s="22" t="s">
        <v>90</v>
      </c>
      <c r="G424" s="23">
        <v>41963</v>
      </c>
      <c r="H424" s="32" t="s">
        <v>832</v>
      </c>
      <c r="I424" s="34" t="s">
        <v>819</v>
      </c>
      <c r="J424" s="24" t="s">
        <v>820</v>
      </c>
      <c r="K424" s="36">
        <f>22880+820</f>
        <v>23700</v>
      </c>
    </row>
    <row r="425" spans="1:11" s="15" customFormat="1">
      <c r="A425" s="18" t="s">
        <v>843</v>
      </c>
      <c r="B425" s="19" t="s">
        <v>16</v>
      </c>
      <c r="C425" s="20" t="s">
        <v>478</v>
      </c>
      <c r="D425" s="30" t="s">
        <v>478</v>
      </c>
      <c r="E425" s="21" t="s">
        <v>17</v>
      </c>
      <c r="F425" s="22" t="s">
        <v>90</v>
      </c>
      <c r="G425" s="23">
        <v>41963</v>
      </c>
      <c r="H425" s="32" t="s">
        <v>833</v>
      </c>
      <c r="I425" s="34" t="s">
        <v>817</v>
      </c>
      <c r="J425" s="24" t="s">
        <v>623</v>
      </c>
      <c r="K425" s="36">
        <v>1224700</v>
      </c>
    </row>
    <row r="426" spans="1:11" s="15" customFormat="1">
      <c r="A426" s="18" t="s">
        <v>843</v>
      </c>
      <c r="B426" s="19" t="s">
        <v>16</v>
      </c>
      <c r="C426" s="20" t="s">
        <v>478</v>
      </c>
      <c r="D426" s="30" t="s">
        <v>478</v>
      </c>
      <c r="E426" s="21" t="s">
        <v>17</v>
      </c>
      <c r="F426" s="22" t="s">
        <v>90</v>
      </c>
      <c r="G426" s="23">
        <v>41963</v>
      </c>
      <c r="H426" s="32" t="s">
        <v>834</v>
      </c>
      <c r="I426" s="34" t="s">
        <v>817</v>
      </c>
      <c r="J426" s="24" t="s">
        <v>623</v>
      </c>
      <c r="K426" s="36">
        <f>437700+237600+358000</f>
        <v>1033300</v>
      </c>
    </row>
    <row r="427" spans="1:11" s="15" customFormat="1">
      <c r="A427" s="18" t="s">
        <v>843</v>
      </c>
      <c r="B427" s="19" t="s">
        <v>16</v>
      </c>
      <c r="C427" s="20" t="s">
        <v>478</v>
      </c>
      <c r="D427" s="30" t="s">
        <v>478</v>
      </c>
      <c r="E427" s="21" t="s">
        <v>17</v>
      </c>
      <c r="F427" s="22" t="s">
        <v>90</v>
      </c>
      <c r="G427" s="23">
        <v>41964</v>
      </c>
      <c r="H427" s="32" t="s">
        <v>835</v>
      </c>
      <c r="I427" s="34" t="s">
        <v>817</v>
      </c>
      <c r="J427" s="24" t="s">
        <v>623</v>
      </c>
      <c r="K427" s="36">
        <v>587400</v>
      </c>
    </row>
    <row r="428" spans="1:11" s="15" customFormat="1">
      <c r="A428" s="18" t="s">
        <v>843</v>
      </c>
      <c r="B428" s="19" t="s">
        <v>16</v>
      </c>
      <c r="C428" s="20" t="s">
        <v>478</v>
      </c>
      <c r="D428" s="30" t="s">
        <v>478</v>
      </c>
      <c r="E428" s="21" t="s">
        <v>17</v>
      </c>
      <c r="F428" s="22" t="s">
        <v>90</v>
      </c>
      <c r="G428" s="23">
        <v>41964</v>
      </c>
      <c r="H428" s="32" t="s">
        <v>836</v>
      </c>
      <c r="I428" s="34" t="s">
        <v>819</v>
      </c>
      <c r="J428" s="24" t="s">
        <v>820</v>
      </c>
      <c r="K428" s="36">
        <f>14160+28600</f>
        <v>42760</v>
      </c>
    </row>
    <row r="429" spans="1:11" s="15" customFormat="1">
      <c r="A429" s="18" t="s">
        <v>843</v>
      </c>
      <c r="B429" s="19" t="s">
        <v>16</v>
      </c>
      <c r="C429" s="20" t="s">
        <v>478</v>
      </c>
      <c r="D429" s="30" t="s">
        <v>478</v>
      </c>
      <c r="E429" s="21" t="s">
        <v>17</v>
      </c>
      <c r="F429" s="22" t="s">
        <v>90</v>
      </c>
      <c r="G429" s="23">
        <v>41964</v>
      </c>
      <c r="H429" s="32" t="s">
        <v>837</v>
      </c>
      <c r="I429" s="34" t="s">
        <v>819</v>
      </c>
      <c r="J429" s="24" t="s">
        <v>820</v>
      </c>
      <c r="K429" s="36">
        <v>9710</v>
      </c>
    </row>
    <row r="430" spans="1:11" s="15" customFormat="1">
      <c r="A430" s="18" t="s">
        <v>843</v>
      </c>
      <c r="B430" s="19" t="s">
        <v>16</v>
      </c>
      <c r="C430" s="20" t="s">
        <v>478</v>
      </c>
      <c r="D430" s="30" t="s">
        <v>478</v>
      </c>
      <c r="E430" s="21" t="s">
        <v>17</v>
      </c>
      <c r="F430" s="22" t="s">
        <v>90</v>
      </c>
      <c r="G430" s="23">
        <v>41964</v>
      </c>
      <c r="H430" s="32" t="s">
        <v>838</v>
      </c>
      <c r="I430" s="34" t="s">
        <v>819</v>
      </c>
      <c r="J430" s="24" t="s">
        <v>820</v>
      </c>
      <c r="K430" s="36">
        <v>51940</v>
      </c>
    </row>
    <row r="431" spans="1:11" s="15" customFormat="1">
      <c r="A431" s="18" t="s">
        <v>843</v>
      </c>
      <c r="B431" s="19" t="s">
        <v>16</v>
      </c>
      <c r="C431" s="20" t="s">
        <v>478</v>
      </c>
      <c r="D431" s="30" t="s">
        <v>478</v>
      </c>
      <c r="E431" s="21" t="s">
        <v>17</v>
      </c>
      <c r="F431" s="22" t="s">
        <v>90</v>
      </c>
      <c r="G431" s="23">
        <v>41964</v>
      </c>
      <c r="H431" s="32" t="s">
        <v>839</v>
      </c>
      <c r="I431" s="34" t="s">
        <v>819</v>
      </c>
      <c r="J431" s="24" t="s">
        <v>820</v>
      </c>
      <c r="K431" s="36">
        <v>54160</v>
      </c>
    </row>
    <row r="432" spans="1:11" s="15" customFormat="1">
      <c r="A432" s="18" t="s">
        <v>843</v>
      </c>
      <c r="B432" s="19" t="s">
        <v>16</v>
      </c>
      <c r="C432" s="20" t="s">
        <v>478</v>
      </c>
      <c r="D432" s="30" t="s">
        <v>478</v>
      </c>
      <c r="E432" s="21" t="s">
        <v>17</v>
      </c>
      <c r="F432" s="22" t="s">
        <v>90</v>
      </c>
      <c r="G432" s="23">
        <v>41970</v>
      </c>
      <c r="H432" s="32" t="s">
        <v>840</v>
      </c>
      <c r="I432" s="34" t="s">
        <v>819</v>
      </c>
      <c r="J432" s="24" t="s">
        <v>820</v>
      </c>
      <c r="K432" s="36">
        <v>26690</v>
      </c>
    </row>
    <row r="433" spans="1:11" s="15" customFormat="1">
      <c r="A433" s="18" t="s">
        <v>843</v>
      </c>
      <c r="B433" s="19" t="s">
        <v>16</v>
      </c>
      <c r="C433" s="20" t="s">
        <v>478</v>
      </c>
      <c r="D433" s="30" t="s">
        <v>478</v>
      </c>
      <c r="E433" s="21" t="s">
        <v>17</v>
      </c>
      <c r="F433" s="22" t="s">
        <v>90</v>
      </c>
      <c r="G433" s="23">
        <v>41970</v>
      </c>
      <c r="H433" s="32" t="s">
        <v>841</v>
      </c>
      <c r="I433" s="34" t="s">
        <v>817</v>
      </c>
      <c r="J433" s="24" t="s">
        <v>623</v>
      </c>
      <c r="K433" s="36">
        <v>200500</v>
      </c>
    </row>
    <row r="434" spans="1:11" s="15" customFormat="1">
      <c r="A434" s="18" t="s">
        <v>843</v>
      </c>
      <c r="B434" s="19" t="s">
        <v>16</v>
      </c>
      <c r="C434" s="20" t="s">
        <v>478</v>
      </c>
      <c r="D434" s="30" t="s">
        <v>478</v>
      </c>
      <c r="E434" s="21" t="s">
        <v>17</v>
      </c>
      <c r="F434" s="22" t="s">
        <v>90</v>
      </c>
      <c r="G434" s="23">
        <v>41970</v>
      </c>
      <c r="H434" s="32" t="s">
        <v>842</v>
      </c>
      <c r="I434" s="34" t="s">
        <v>826</v>
      </c>
      <c r="J434" s="24" t="s">
        <v>827</v>
      </c>
      <c r="K434" s="36">
        <f>6500+61600+7700</f>
        <v>75800</v>
      </c>
    </row>
    <row r="435" spans="1:11" s="15" customFormat="1" ht="30">
      <c r="A435" s="18" t="s">
        <v>976</v>
      </c>
      <c r="B435" s="19" t="s">
        <v>13</v>
      </c>
      <c r="C435" s="20" t="s">
        <v>90</v>
      </c>
      <c r="D435" s="30" t="s">
        <v>90</v>
      </c>
      <c r="E435" s="21" t="s">
        <v>845</v>
      </c>
      <c r="F435" s="22">
        <v>20140073</v>
      </c>
      <c r="G435" s="23">
        <v>41955</v>
      </c>
      <c r="H435" s="32" t="s">
        <v>846</v>
      </c>
      <c r="I435" s="34" t="s">
        <v>847</v>
      </c>
      <c r="J435" s="24" t="s">
        <v>848</v>
      </c>
      <c r="K435" s="36">
        <v>200015</v>
      </c>
    </row>
    <row r="436" spans="1:11" s="15" customFormat="1" ht="30">
      <c r="A436" s="18" t="s">
        <v>976</v>
      </c>
      <c r="B436" s="19" t="s">
        <v>13</v>
      </c>
      <c r="C436" s="20" t="s">
        <v>90</v>
      </c>
      <c r="D436" s="30" t="s">
        <v>90</v>
      </c>
      <c r="E436" s="21" t="s">
        <v>849</v>
      </c>
      <c r="F436" s="22">
        <v>20140179</v>
      </c>
      <c r="G436" s="23">
        <v>41955</v>
      </c>
      <c r="H436" s="32" t="s">
        <v>850</v>
      </c>
      <c r="I436" s="34" t="s">
        <v>847</v>
      </c>
      <c r="J436" s="24" t="s">
        <v>848</v>
      </c>
      <c r="K436" s="36">
        <v>86800</v>
      </c>
    </row>
    <row r="437" spans="1:11" s="15" customFormat="1" ht="30">
      <c r="A437" s="18" t="s">
        <v>976</v>
      </c>
      <c r="B437" s="19" t="s">
        <v>13</v>
      </c>
      <c r="C437" s="20" t="s">
        <v>90</v>
      </c>
      <c r="D437" s="30" t="s">
        <v>90</v>
      </c>
      <c r="E437" s="21" t="s">
        <v>851</v>
      </c>
      <c r="F437" s="22">
        <v>20140186</v>
      </c>
      <c r="G437" s="23">
        <v>41969</v>
      </c>
      <c r="H437" s="32" t="s">
        <v>852</v>
      </c>
      <c r="I437" s="34" t="s">
        <v>847</v>
      </c>
      <c r="J437" s="24" t="s">
        <v>848</v>
      </c>
      <c r="K437" s="36">
        <v>47504</v>
      </c>
    </row>
    <row r="438" spans="1:11" s="15" customFormat="1" ht="30">
      <c r="A438" s="18" t="s">
        <v>976</v>
      </c>
      <c r="B438" s="19" t="s">
        <v>13</v>
      </c>
      <c r="C438" s="20" t="s">
        <v>90</v>
      </c>
      <c r="D438" s="30" t="s">
        <v>90</v>
      </c>
      <c r="E438" s="21" t="s">
        <v>853</v>
      </c>
      <c r="F438" s="22">
        <v>20140190</v>
      </c>
      <c r="G438" s="23">
        <v>41969</v>
      </c>
      <c r="H438" s="32" t="s">
        <v>854</v>
      </c>
      <c r="I438" s="34" t="s">
        <v>847</v>
      </c>
      <c r="J438" s="24" t="s">
        <v>848</v>
      </c>
      <c r="K438" s="36">
        <v>120000</v>
      </c>
    </row>
    <row r="439" spans="1:11" s="15" customFormat="1" ht="30">
      <c r="A439" s="18" t="s">
        <v>976</v>
      </c>
      <c r="B439" s="19" t="s">
        <v>13</v>
      </c>
      <c r="C439" s="20" t="s">
        <v>90</v>
      </c>
      <c r="D439" s="30" t="s">
        <v>90</v>
      </c>
      <c r="E439" s="21" t="s">
        <v>855</v>
      </c>
      <c r="F439" s="22">
        <v>20140185</v>
      </c>
      <c r="G439" s="23">
        <v>41969</v>
      </c>
      <c r="H439" s="32" t="s">
        <v>856</v>
      </c>
      <c r="I439" s="34" t="s">
        <v>857</v>
      </c>
      <c r="J439" s="24" t="s">
        <v>858</v>
      </c>
      <c r="K439" s="36">
        <v>1181608</v>
      </c>
    </row>
    <row r="440" spans="1:11" s="15" customFormat="1" ht="30">
      <c r="A440" s="18" t="s">
        <v>976</v>
      </c>
      <c r="B440" s="19" t="s">
        <v>13</v>
      </c>
      <c r="C440" s="20" t="s">
        <v>90</v>
      </c>
      <c r="D440" s="30" t="s">
        <v>90</v>
      </c>
      <c r="E440" s="21" t="s">
        <v>859</v>
      </c>
      <c r="F440" s="22">
        <v>20140180</v>
      </c>
      <c r="G440" s="23">
        <v>41957</v>
      </c>
      <c r="H440" s="32" t="s">
        <v>860</v>
      </c>
      <c r="I440" s="34" t="s">
        <v>861</v>
      </c>
      <c r="J440" s="24" t="s">
        <v>862</v>
      </c>
      <c r="K440" s="36">
        <v>311111</v>
      </c>
    </row>
    <row r="441" spans="1:11" s="15" customFormat="1" ht="30">
      <c r="A441" s="18" t="s">
        <v>976</v>
      </c>
      <c r="B441" s="19" t="s">
        <v>13</v>
      </c>
      <c r="C441" s="20" t="s">
        <v>90</v>
      </c>
      <c r="D441" s="30" t="s">
        <v>90</v>
      </c>
      <c r="E441" s="21" t="s">
        <v>863</v>
      </c>
      <c r="F441" s="22">
        <v>20140189</v>
      </c>
      <c r="G441" s="23">
        <v>41969</v>
      </c>
      <c r="H441" s="32" t="s">
        <v>864</v>
      </c>
      <c r="I441" s="34" t="s">
        <v>861</v>
      </c>
      <c r="J441" s="24" t="s">
        <v>862</v>
      </c>
      <c r="K441" s="36">
        <v>320001</v>
      </c>
    </row>
    <row r="442" spans="1:11" s="15" customFormat="1" ht="30">
      <c r="A442" s="18" t="s">
        <v>976</v>
      </c>
      <c r="B442" s="19" t="s">
        <v>13</v>
      </c>
      <c r="C442" s="20" t="s">
        <v>90</v>
      </c>
      <c r="D442" s="30" t="s">
        <v>90</v>
      </c>
      <c r="E442" s="21" t="s">
        <v>865</v>
      </c>
      <c r="F442" s="22">
        <v>20140192</v>
      </c>
      <c r="G442" s="23">
        <v>41969</v>
      </c>
      <c r="H442" s="32" t="s">
        <v>866</v>
      </c>
      <c r="I442" s="34" t="s">
        <v>867</v>
      </c>
      <c r="J442" s="24" t="s">
        <v>868</v>
      </c>
      <c r="K442" s="36">
        <v>360000</v>
      </c>
    </row>
    <row r="443" spans="1:11" s="15" customFormat="1" ht="45">
      <c r="A443" s="18" t="s">
        <v>976</v>
      </c>
      <c r="B443" s="18" t="s">
        <v>28</v>
      </c>
      <c r="C443" s="20" t="s">
        <v>90</v>
      </c>
      <c r="D443" s="30" t="s">
        <v>90</v>
      </c>
      <c r="E443" s="21" t="s">
        <v>176</v>
      </c>
      <c r="F443" s="22">
        <v>1879709.1879714001</v>
      </c>
      <c r="G443" s="23">
        <v>41961</v>
      </c>
      <c r="H443" s="32" t="s">
        <v>869</v>
      </c>
      <c r="I443" s="34" t="s">
        <v>21</v>
      </c>
      <c r="J443" s="24" t="s">
        <v>22</v>
      </c>
      <c r="K443" s="36">
        <v>1161672</v>
      </c>
    </row>
    <row r="444" spans="1:11" s="15" customFormat="1" ht="30">
      <c r="A444" s="18" t="s">
        <v>976</v>
      </c>
      <c r="B444" s="18" t="s">
        <v>28</v>
      </c>
      <c r="C444" s="20" t="s">
        <v>90</v>
      </c>
      <c r="D444" s="30" t="s">
        <v>90</v>
      </c>
      <c r="E444" s="21" t="s">
        <v>176</v>
      </c>
      <c r="F444" s="22">
        <v>1884013.1884020001</v>
      </c>
      <c r="G444" s="23">
        <v>41961</v>
      </c>
      <c r="H444" s="32" t="s">
        <v>870</v>
      </c>
      <c r="I444" s="34" t="s">
        <v>21</v>
      </c>
      <c r="J444" s="24" t="s">
        <v>22</v>
      </c>
      <c r="K444" s="36">
        <v>3613207</v>
      </c>
    </row>
    <row r="445" spans="1:11" s="15" customFormat="1" ht="30">
      <c r="A445" s="18" t="s">
        <v>976</v>
      </c>
      <c r="B445" s="19" t="s">
        <v>13</v>
      </c>
      <c r="C445" s="20" t="s">
        <v>90</v>
      </c>
      <c r="D445" s="30" t="s">
        <v>90</v>
      </c>
      <c r="E445" s="21" t="s">
        <v>871</v>
      </c>
      <c r="F445" s="22">
        <v>20140196</v>
      </c>
      <c r="G445" s="23">
        <v>41969</v>
      </c>
      <c r="H445" s="32" t="s">
        <v>872</v>
      </c>
      <c r="I445" s="34" t="s">
        <v>873</v>
      </c>
      <c r="J445" s="24" t="s">
        <v>874</v>
      </c>
      <c r="K445" s="36">
        <v>166217</v>
      </c>
    </row>
    <row r="446" spans="1:11" s="15" customFormat="1" ht="30">
      <c r="A446" s="18" t="s">
        <v>976</v>
      </c>
      <c r="B446" s="19" t="s">
        <v>13</v>
      </c>
      <c r="C446" s="20" t="s">
        <v>90</v>
      </c>
      <c r="D446" s="30" t="s">
        <v>90</v>
      </c>
      <c r="E446" s="21" t="s">
        <v>875</v>
      </c>
      <c r="F446" s="22">
        <v>20140182</v>
      </c>
      <c r="G446" s="23">
        <v>41969</v>
      </c>
      <c r="H446" s="32" t="s">
        <v>876</v>
      </c>
      <c r="I446" s="34" t="s">
        <v>759</v>
      </c>
      <c r="J446" s="24" t="s">
        <v>877</v>
      </c>
      <c r="K446" s="36">
        <v>64612</v>
      </c>
    </row>
    <row r="447" spans="1:11" s="15" customFormat="1" ht="30">
      <c r="A447" s="18" t="s">
        <v>976</v>
      </c>
      <c r="B447" s="19" t="s">
        <v>13</v>
      </c>
      <c r="C447" s="20" t="s">
        <v>90</v>
      </c>
      <c r="D447" s="30" t="s">
        <v>90</v>
      </c>
      <c r="E447" s="21" t="s">
        <v>878</v>
      </c>
      <c r="F447" s="22">
        <v>20140197</v>
      </c>
      <c r="G447" s="23">
        <v>41969</v>
      </c>
      <c r="H447" s="32" t="s">
        <v>879</v>
      </c>
      <c r="I447" s="34" t="s">
        <v>880</v>
      </c>
      <c r="J447" s="24" t="s">
        <v>881</v>
      </c>
      <c r="K447" s="36">
        <v>473025</v>
      </c>
    </row>
    <row r="448" spans="1:11" s="15" customFormat="1" ht="30">
      <c r="A448" s="18" t="s">
        <v>976</v>
      </c>
      <c r="B448" s="19" t="s">
        <v>13</v>
      </c>
      <c r="C448" s="20" t="s">
        <v>90</v>
      </c>
      <c r="D448" s="30" t="s">
        <v>90</v>
      </c>
      <c r="E448" s="21" t="s">
        <v>882</v>
      </c>
      <c r="F448" s="22">
        <v>20140188</v>
      </c>
      <c r="G448" s="23">
        <v>41969</v>
      </c>
      <c r="H448" s="32" t="s">
        <v>883</v>
      </c>
      <c r="I448" s="34" t="s">
        <v>884</v>
      </c>
      <c r="J448" s="24" t="s">
        <v>885</v>
      </c>
      <c r="K448" s="36">
        <v>119000</v>
      </c>
    </row>
    <row r="449" spans="1:11" s="15" customFormat="1" ht="45">
      <c r="A449" s="18" t="s">
        <v>976</v>
      </c>
      <c r="B449" s="19" t="s">
        <v>16</v>
      </c>
      <c r="C449" s="20" t="s">
        <v>90</v>
      </c>
      <c r="D449" s="30" t="s">
        <v>90</v>
      </c>
      <c r="E449" s="21" t="s">
        <v>176</v>
      </c>
      <c r="F449" s="22" t="s">
        <v>886</v>
      </c>
      <c r="G449" s="23">
        <v>41954</v>
      </c>
      <c r="H449" s="32" t="s">
        <v>887</v>
      </c>
      <c r="I449" s="34" t="s">
        <v>888</v>
      </c>
      <c r="J449" s="24" t="s">
        <v>889</v>
      </c>
      <c r="K449" s="36">
        <v>1158241</v>
      </c>
    </row>
    <row r="450" spans="1:11" s="15" customFormat="1" ht="30">
      <c r="A450" s="18" t="s">
        <v>976</v>
      </c>
      <c r="B450" s="19" t="s">
        <v>13</v>
      </c>
      <c r="C450" s="20" t="s">
        <v>90</v>
      </c>
      <c r="D450" s="30" t="s">
        <v>90</v>
      </c>
      <c r="E450" s="21" t="s">
        <v>890</v>
      </c>
      <c r="F450" s="22">
        <v>20140075</v>
      </c>
      <c r="G450" s="23">
        <v>41955</v>
      </c>
      <c r="H450" s="32" t="s">
        <v>891</v>
      </c>
      <c r="I450" s="34" t="s">
        <v>892</v>
      </c>
      <c r="J450" s="24" t="s">
        <v>893</v>
      </c>
      <c r="K450" s="36">
        <v>119000</v>
      </c>
    </row>
    <row r="451" spans="1:11" s="15" customFormat="1" ht="45">
      <c r="A451" s="18" t="s">
        <v>976</v>
      </c>
      <c r="B451" s="19" t="s">
        <v>117</v>
      </c>
      <c r="C451" s="20" t="s">
        <v>894</v>
      </c>
      <c r="D451" s="30">
        <v>41964</v>
      </c>
      <c r="E451" s="21" t="s">
        <v>895</v>
      </c>
      <c r="F451" s="22" t="s">
        <v>896</v>
      </c>
      <c r="G451" s="23">
        <v>41971</v>
      </c>
      <c r="H451" s="32" t="s">
        <v>897</v>
      </c>
      <c r="I451" s="34" t="s">
        <v>898</v>
      </c>
      <c r="J451" s="24" t="s">
        <v>899</v>
      </c>
      <c r="K451" s="36">
        <v>2222708</v>
      </c>
    </row>
    <row r="452" spans="1:11" s="15" customFormat="1" ht="30">
      <c r="A452" s="18" t="s">
        <v>976</v>
      </c>
      <c r="B452" s="19" t="s">
        <v>13</v>
      </c>
      <c r="C452" s="20" t="s">
        <v>90</v>
      </c>
      <c r="D452" s="30" t="s">
        <v>90</v>
      </c>
      <c r="E452" s="21" t="s">
        <v>900</v>
      </c>
      <c r="F452" s="22">
        <v>20140191</v>
      </c>
      <c r="G452" s="23">
        <v>41969</v>
      </c>
      <c r="H452" s="32" t="s">
        <v>901</v>
      </c>
      <c r="I452" s="34" t="s">
        <v>902</v>
      </c>
      <c r="J452" s="24" t="s">
        <v>903</v>
      </c>
      <c r="K452" s="36">
        <v>83300</v>
      </c>
    </row>
    <row r="453" spans="1:11" s="15" customFormat="1" ht="30">
      <c r="A453" s="18" t="s">
        <v>976</v>
      </c>
      <c r="B453" s="19" t="s">
        <v>13</v>
      </c>
      <c r="C453" s="20" t="s">
        <v>90</v>
      </c>
      <c r="D453" s="30" t="s">
        <v>90</v>
      </c>
      <c r="E453" s="21" t="s">
        <v>904</v>
      </c>
      <c r="F453" s="22">
        <v>20140193</v>
      </c>
      <c r="G453" s="23">
        <v>41969</v>
      </c>
      <c r="H453" s="32" t="s">
        <v>905</v>
      </c>
      <c r="I453" s="34" t="s">
        <v>906</v>
      </c>
      <c r="J453" s="24" t="s">
        <v>907</v>
      </c>
      <c r="K453" s="36">
        <v>335580</v>
      </c>
    </row>
    <row r="454" spans="1:11" s="15" customFormat="1" ht="30">
      <c r="A454" s="18" t="s">
        <v>976</v>
      </c>
      <c r="B454" s="19" t="s">
        <v>13</v>
      </c>
      <c r="C454" s="20" t="s">
        <v>90</v>
      </c>
      <c r="D454" s="30" t="s">
        <v>90</v>
      </c>
      <c r="E454" s="21" t="s">
        <v>904</v>
      </c>
      <c r="F454" s="22">
        <v>20140193</v>
      </c>
      <c r="G454" s="23">
        <v>41969</v>
      </c>
      <c r="H454" s="32" t="s">
        <v>908</v>
      </c>
      <c r="I454" s="34" t="s">
        <v>906</v>
      </c>
      <c r="J454" s="24" t="s">
        <v>907</v>
      </c>
      <c r="K454" s="36">
        <v>359380</v>
      </c>
    </row>
    <row r="455" spans="1:11" s="15" customFormat="1" ht="30">
      <c r="A455" s="18" t="s">
        <v>976</v>
      </c>
      <c r="B455" s="19" t="s">
        <v>13</v>
      </c>
      <c r="C455" s="20" t="s">
        <v>90</v>
      </c>
      <c r="D455" s="30" t="s">
        <v>90</v>
      </c>
      <c r="E455" s="21" t="s">
        <v>904</v>
      </c>
      <c r="F455" s="22">
        <v>20140193</v>
      </c>
      <c r="G455" s="23">
        <v>41969</v>
      </c>
      <c r="H455" s="32" t="s">
        <v>909</v>
      </c>
      <c r="I455" s="34" t="s">
        <v>906</v>
      </c>
      <c r="J455" s="24" t="s">
        <v>907</v>
      </c>
      <c r="K455" s="36">
        <v>428400</v>
      </c>
    </row>
    <row r="456" spans="1:11" s="15" customFormat="1" ht="30">
      <c r="A456" s="18" t="s">
        <v>976</v>
      </c>
      <c r="B456" s="19" t="s">
        <v>13</v>
      </c>
      <c r="C456" s="20" t="s">
        <v>90</v>
      </c>
      <c r="D456" s="30" t="s">
        <v>90</v>
      </c>
      <c r="E456" s="21" t="s">
        <v>910</v>
      </c>
      <c r="F456" s="22">
        <v>20140194</v>
      </c>
      <c r="G456" s="23">
        <v>41969</v>
      </c>
      <c r="H456" s="32" t="s">
        <v>911</v>
      </c>
      <c r="I456" s="34" t="s">
        <v>912</v>
      </c>
      <c r="J456" s="24" t="s">
        <v>913</v>
      </c>
      <c r="K456" s="36">
        <v>83300</v>
      </c>
    </row>
    <row r="457" spans="1:11" s="15" customFormat="1" ht="30">
      <c r="A457" s="18" t="s">
        <v>976</v>
      </c>
      <c r="B457" s="19" t="s">
        <v>13</v>
      </c>
      <c r="C457" s="20" t="s">
        <v>90</v>
      </c>
      <c r="D457" s="30" t="s">
        <v>90</v>
      </c>
      <c r="E457" s="21" t="s">
        <v>910</v>
      </c>
      <c r="F457" s="22">
        <v>20140194</v>
      </c>
      <c r="G457" s="23">
        <v>41969</v>
      </c>
      <c r="H457" s="32" t="s">
        <v>914</v>
      </c>
      <c r="I457" s="34" t="s">
        <v>912</v>
      </c>
      <c r="J457" s="24" t="s">
        <v>913</v>
      </c>
      <c r="K457" s="36">
        <v>83300</v>
      </c>
    </row>
    <row r="458" spans="1:11" s="15" customFormat="1" ht="30">
      <c r="A458" s="18" t="s">
        <v>976</v>
      </c>
      <c r="B458" s="19" t="s">
        <v>13</v>
      </c>
      <c r="C458" s="20" t="s">
        <v>90</v>
      </c>
      <c r="D458" s="30" t="s">
        <v>90</v>
      </c>
      <c r="E458" s="21" t="s">
        <v>910</v>
      </c>
      <c r="F458" s="22">
        <v>20140194</v>
      </c>
      <c r="G458" s="23">
        <v>41969</v>
      </c>
      <c r="H458" s="32" t="s">
        <v>915</v>
      </c>
      <c r="I458" s="34" t="s">
        <v>912</v>
      </c>
      <c r="J458" s="24" t="s">
        <v>913</v>
      </c>
      <c r="K458" s="36">
        <v>128520</v>
      </c>
    </row>
    <row r="459" spans="1:11" s="15" customFormat="1" ht="30">
      <c r="A459" s="18" t="s">
        <v>976</v>
      </c>
      <c r="B459" s="19" t="s">
        <v>117</v>
      </c>
      <c r="C459" s="20" t="s">
        <v>916</v>
      </c>
      <c r="D459" s="30">
        <v>41964</v>
      </c>
      <c r="E459" s="21" t="s">
        <v>917</v>
      </c>
      <c r="F459" s="22" t="s">
        <v>918</v>
      </c>
      <c r="G459" s="23">
        <v>41967</v>
      </c>
      <c r="H459" s="32" t="s">
        <v>919</v>
      </c>
      <c r="I459" s="34" t="s">
        <v>920</v>
      </c>
      <c r="J459" s="24" t="s">
        <v>921</v>
      </c>
      <c r="K459" s="36">
        <v>4789453</v>
      </c>
    </row>
    <row r="460" spans="1:11" s="15" customFormat="1" ht="30">
      <c r="A460" s="18" t="s">
        <v>976</v>
      </c>
      <c r="B460" s="19" t="s">
        <v>13</v>
      </c>
      <c r="C460" s="20" t="s">
        <v>90</v>
      </c>
      <c r="D460" s="30" t="s">
        <v>90</v>
      </c>
      <c r="E460" s="21" t="s">
        <v>922</v>
      </c>
      <c r="F460" s="22">
        <v>20140199</v>
      </c>
      <c r="G460" s="23">
        <v>41973</v>
      </c>
      <c r="H460" s="32" t="s">
        <v>923</v>
      </c>
      <c r="I460" s="34" t="s">
        <v>924</v>
      </c>
      <c r="J460" s="24" t="s">
        <v>925</v>
      </c>
      <c r="K460" s="36">
        <v>142800</v>
      </c>
    </row>
    <row r="461" spans="1:11" s="15" customFormat="1" ht="30">
      <c r="A461" s="18" t="s">
        <v>976</v>
      </c>
      <c r="B461" s="19" t="s">
        <v>13</v>
      </c>
      <c r="C461" s="20" t="s">
        <v>90</v>
      </c>
      <c r="D461" s="30" t="s">
        <v>90</v>
      </c>
      <c r="E461" s="21" t="s">
        <v>922</v>
      </c>
      <c r="F461" s="22">
        <v>20140199</v>
      </c>
      <c r="G461" s="23">
        <v>41973</v>
      </c>
      <c r="H461" s="32" t="s">
        <v>926</v>
      </c>
      <c r="I461" s="34" t="s">
        <v>924</v>
      </c>
      <c r="J461" s="24" t="s">
        <v>925</v>
      </c>
      <c r="K461" s="36">
        <v>773500</v>
      </c>
    </row>
    <row r="462" spans="1:11" s="15" customFormat="1" ht="30">
      <c r="A462" s="18" t="s">
        <v>976</v>
      </c>
      <c r="B462" s="19" t="s">
        <v>13</v>
      </c>
      <c r="C462" s="20" t="s">
        <v>90</v>
      </c>
      <c r="D462" s="30" t="s">
        <v>90</v>
      </c>
      <c r="E462" s="21" t="s">
        <v>927</v>
      </c>
      <c r="F462" s="22">
        <v>20140183</v>
      </c>
      <c r="G462" s="23">
        <v>41969</v>
      </c>
      <c r="H462" s="32" t="s">
        <v>928</v>
      </c>
      <c r="I462" s="34" t="s">
        <v>929</v>
      </c>
      <c r="J462" s="24" t="s">
        <v>930</v>
      </c>
      <c r="K462" s="36">
        <v>122070</v>
      </c>
    </row>
    <row r="463" spans="1:11" s="15" customFormat="1" ht="30">
      <c r="A463" s="18" t="s">
        <v>976</v>
      </c>
      <c r="B463" s="19" t="s">
        <v>16</v>
      </c>
      <c r="C463" s="20" t="s">
        <v>90</v>
      </c>
      <c r="D463" s="30" t="s">
        <v>90</v>
      </c>
      <c r="E463" s="21" t="s">
        <v>176</v>
      </c>
      <c r="F463" s="22" t="s">
        <v>931</v>
      </c>
      <c r="G463" s="23">
        <v>41954</v>
      </c>
      <c r="H463" s="32" t="s">
        <v>932</v>
      </c>
      <c r="I463" s="34" t="s">
        <v>636</v>
      </c>
      <c r="J463" s="24" t="s">
        <v>637</v>
      </c>
      <c r="K463" s="36">
        <v>946230</v>
      </c>
    </row>
    <row r="464" spans="1:11" s="15" customFormat="1" ht="30">
      <c r="A464" s="18" t="s">
        <v>976</v>
      </c>
      <c r="B464" s="19" t="s">
        <v>13</v>
      </c>
      <c r="C464" s="20" t="s">
        <v>90</v>
      </c>
      <c r="D464" s="30" t="s">
        <v>90</v>
      </c>
      <c r="E464" s="21" t="s">
        <v>933</v>
      </c>
      <c r="F464" s="22">
        <v>20140080</v>
      </c>
      <c r="G464" s="23">
        <v>41969</v>
      </c>
      <c r="H464" s="32" t="s">
        <v>934</v>
      </c>
      <c r="I464" s="34" t="s">
        <v>314</v>
      </c>
      <c r="J464" s="24" t="s">
        <v>315</v>
      </c>
      <c r="K464" s="36">
        <v>479990</v>
      </c>
    </row>
    <row r="465" spans="1:11" s="15" customFormat="1" ht="30">
      <c r="A465" s="18" t="s">
        <v>976</v>
      </c>
      <c r="B465" s="19" t="s">
        <v>13</v>
      </c>
      <c r="C465" s="20" t="s">
        <v>90</v>
      </c>
      <c r="D465" s="30" t="s">
        <v>90</v>
      </c>
      <c r="E465" s="21" t="s">
        <v>935</v>
      </c>
      <c r="F465" s="22">
        <v>20140084</v>
      </c>
      <c r="G465" s="23">
        <v>41973</v>
      </c>
      <c r="H465" s="32" t="s">
        <v>936</v>
      </c>
      <c r="I465" s="34" t="s">
        <v>314</v>
      </c>
      <c r="J465" s="24" t="s">
        <v>315</v>
      </c>
      <c r="K465" s="36">
        <v>119980</v>
      </c>
    </row>
    <row r="466" spans="1:11" s="15" customFormat="1" ht="30">
      <c r="A466" s="18" t="s">
        <v>976</v>
      </c>
      <c r="B466" s="19" t="s">
        <v>13</v>
      </c>
      <c r="C466" s="20" t="s">
        <v>90</v>
      </c>
      <c r="D466" s="30" t="s">
        <v>90</v>
      </c>
      <c r="E466" s="21" t="s">
        <v>937</v>
      </c>
      <c r="F466" s="22">
        <v>20140184</v>
      </c>
      <c r="G466" s="23">
        <v>41969</v>
      </c>
      <c r="H466" s="32" t="s">
        <v>938</v>
      </c>
      <c r="I466" s="34" t="s">
        <v>939</v>
      </c>
      <c r="J466" s="24" t="s">
        <v>940</v>
      </c>
      <c r="K466" s="36">
        <v>567011</v>
      </c>
    </row>
    <row r="467" spans="1:11" s="15" customFormat="1" ht="30">
      <c r="A467" s="18" t="s">
        <v>976</v>
      </c>
      <c r="B467" s="19" t="s">
        <v>13</v>
      </c>
      <c r="C467" s="20" t="s">
        <v>90</v>
      </c>
      <c r="D467" s="30" t="s">
        <v>90</v>
      </c>
      <c r="E467" s="21" t="s">
        <v>941</v>
      </c>
      <c r="F467" s="22">
        <v>20140079</v>
      </c>
      <c r="G467" s="23">
        <v>41969</v>
      </c>
      <c r="H467" s="32" t="s">
        <v>942</v>
      </c>
      <c r="I467" s="34" t="s">
        <v>943</v>
      </c>
      <c r="J467" s="24" t="s">
        <v>944</v>
      </c>
      <c r="K467" s="36">
        <v>618705</v>
      </c>
    </row>
    <row r="468" spans="1:11" s="15" customFormat="1" ht="30">
      <c r="A468" s="18" t="s">
        <v>976</v>
      </c>
      <c r="B468" s="19" t="s">
        <v>13</v>
      </c>
      <c r="C468" s="20" t="s">
        <v>90</v>
      </c>
      <c r="D468" s="30" t="s">
        <v>90</v>
      </c>
      <c r="E468" s="21" t="s">
        <v>945</v>
      </c>
      <c r="F468" s="22">
        <v>20140074</v>
      </c>
      <c r="G468" s="23">
        <v>41955</v>
      </c>
      <c r="H468" s="32" t="s">
        <v>946</v>
      </c>
      <c r="I468" s="34" t="s">
        <v>947</v>
      </c>
      <c r="J468" s="24" t="s">
        <v>948</v>
      </c>
      <c r="K468" s="36">
        <v>203905</v>
      </c>
    </row>
    <row r="469" spans="1:11" s="15" customFormat="1" ht="30">
      <c r="A469" s="18" t="s">
        <v>976</v>
      </c>
      <c r="B469" s="19" t="s">
        <v>13</v>
      </c>
      <c r="C469" s="20" t="s">
        <v>90</v>
      </c>
      <c r="D469" s="30" t="s">
        <v>90</v>
      </c>
      <c r="E469" s="21" t="s">
        <v>949</v>
      </c>
      <c r="F469" s="22">
        <v>20140081</v>
      </c>
      <c r="G469" s="23">
        <v>41969</v>
      </c>
      <c r="H469" s="32" t="s">
        <v>950</v>
      </c>
      <c r="I469" s="34" t="s">
        <v>951</v>
      </c>
      <c r="J469" s="24" t="s">
        <v>952</v>
      </c>
      <c r="K469" s="36">
        <v>1269751</v>
      </c>
    </row>
    <row r="470" spans="1:11" s="15" customFormat="1" ht="30">
      <c r="A470" s="18" t="s">
        <v>976</v>
      </c>
      <c r="B470" s="18" t="s">
        <v>28</v>
      </c>
      <c r="C470" s="20" t="s">
        <v>90</v>
      </c>
      <c r="D470" s="30" t="s">
        <v>90</v>
      </c>
      <c r="E470" s="21" t="s">
        <v>953</v>
      </c>
      <c r="F470" s="22">
        <v>20140181</v>
      </c>
      <c r="G470" s="23">
        <v>41957</v>
      </c>
      <c r="H470" s="32" t="s">
        <v>954</v>
      </c>
      <c r="I470" s="34" t="s">
        <v>274</v>
      </c>
      <c r="J470" s="24" t="s">
        <v>275</v>
      </c>
      <c r="K470" s="36">
        <v>253884</v>
      </c>
    </row>
    <row r="471" spans="1:11" s="15" customFormat="1" ht="30">
      <c r="A471" s="18" t="s">
        <v>976</v>
      </c>
      <c r="B471" s="19" t="s">
        <v>13</v>
      </c>
      <c r="C471" s="20" t="s">
        <v>90</v>
      </c>
      <c r="D471" s="30" t="s">
        <v>90</v>
      </c>
      <c r="E471" s="21" t="s">
        <v>955</v>
      </c>
      <c r="F471" s="22">
        <v>20140076</v>
      </c>
      <c r="G471" s="23">
        <v>41957</v>
      </c>
      <c r="H471" s="32" t="s">
        <v>956</v>
      </c>
      <c r="I471" s="34" t="s">
        <v>957</v>
      </c>
      <c r="J471" s="24" t="s">
        <v>958</v>
      </c>
      <c r="K471" s="36">
        <v>2125114</v>
      </c>
    </row>
    <row r="472" spans="1:11" s="15" customFormat="1" ht="30">
      <c r="A472" s="18" t="s">
        <v>976</v>
      </c>
      <c r="B472" s="19" t="s">
        <v>117</v>
      </c>
      <c r="C472" s="20" t="s">
        <v>959</v>
      </c>
      <c r="D472" s="30">
        <v>41968</v>
      </c>
      <c r="E472" s="21" t="s">
        <v>960</v>
      </c>
      <c r="F472" s="22">
        <v>20140083</v>
      </c>
      <c r="G472" s="23">
        <v>41969</v>
      </c>
      <c r="H472" s="32" t="s">
        <v>961</v>
      </c>
      <c r="I472" s="34" t="s">
        <v>294</v>
      </c>
      <c r="J472" s="24" t="s">
        <v>124</v>
      </c>
      <c r="K472" s="36">
        <v>6381375</v>
      </c>
    </row>
    <row r="473" spans="1:11" s="15" customFormat="1">
      <c r="A473" s="18" t="s">
        <v>976</v>
      </c>
      <c r="B473" s="19" t="s">
        <v>13</v>
      </c>
      <c r="C473" s="20" t="s">
        <v>90</v>
      </c>
      <c r="D473" s="30" t="s">
        <v>90</v>
      </c>
      <c r="E473" s="21" t="s">
        <v>176</v>
      </c>
      <c r="F473" s="22">
        <v>7467074</v>
      </c>
      <c r="G473" s="23">
        <v>41955</v>
      </c>
      <c r="H473" s="32" t="s">
        <v>962</v>
      </c>
      <c r="I473" s="34" t="s">
        <v>963</v>
      </c>
      <c r="J473" s="24" t="s">
        <v>964</v>
      </c>
      <c r="K473" s="36">
        <v>35000</v>
      </c>
    </row>
    <row r="474" spans="1:11" s="15" customFormat="1" ht="30">
      <c r="A474" s="18" t="s">
        <v>976</v>
      </c>
      <c r="B474" s="19" t="s">
        <v>13</v>
      </c>
      <c r="C474" s="20" t="s">
        <v>90</v>
      </c>
      <c r="D474" s="30" t="s">
        <v>90</v>
      </c>
      <c r="E474" s="21" t="s">
        <v>176</v>
      </c>
      <c r="F474" s="22">
        <v>7467075</v>
      </c>
      <c r="G474" s="23">
        <v>41955</v>
      </c>
      <c r="H474" s="32" t="s">
        <v>965</v>
      </c>
      <c r="I474" s="34" t="s">
        <v>963</v>
      </c>
      <c r="J474" s="24" t="s">
        <v>964</v>
      </c>
      <c r="K474" s="36">
        <v>35000</v>
      </c>
    </row>
    <row r="475" spans="1:11" s="15" customFormat="1" ht="30">
      <c r="A475" s="18" t="s">
        <v>976</v>
      </c>
      <c r="B475" s="18" t="s">
        <v>28</v>
      </c>
      <c r="C475" s="20" t="s">
        <v>90</v>
      </c>
      <c r="D475" s="30" t="s">
        <v>90</v>
      </c>
      <c r="E475" s="21" t="s">
        <v>176</v>
      </c>
      <c r="F475" s="22">
        <v>3722747</v>
      </c>
      <c r="G475" s="23">
        <v>41954</v>
      </c>
      <c r="H475" s="32" t="s">
        <v>966</v>
      </c>
      <c r="I475" s="34" t="s">
        <v>381</v>
      </c>
      <c r="J475" s="24" t="s">
        <v>382</v>
      </c>
      <c r="K475" s="36">
        <v>268786</v>
      </c>
    </row>
    <row r="476" spans="1:11" s="15" customFormat="1" ht="30">
      <c r="A476" s="18" t="s">
        <v>976</v>
      </c>
      <c r="B476" s="19" t="s">
        <v>16</v>
      </c>
      <c r="C476" s="20" t="s">
        <v>90</v>
      </c>
      <c r="D476" s="30" t="s">
        <v>90</v>
      </c>
      <c r="E476" s="21" t="s">
        <v>176</v>
      </c>
      <c r="F476" s="22">
        <v>173</v>
      </c>
      <c r="G476" s="23">
        <v>41961</v>
      </c>
      <c r="H476" s="32" t="s">
        <v>967</v>
      </c>
      <c r="I476" s="34" t="s">
        <v>968</v>
      </c>
      <c r="J476" s="24" t="s">
        <v>969</v>
      </c>
      <c r="K476" s="36">
        <v>504788</v>
      </c>
    </row>
    <row r="477" spans="1:11" s="15" customFormat="1" ht="30">
      <c r="A477" s="18" t="s">
        <v>976</v>
      </c>
      <c r="B477" s="19" t="s">
        <v>13</v>
      </c>
      <c r="C477" s="20" t="s">
        <v>90</v>
      </c>
      <c r="D477" s="30" t="s">
        <v>90</v>
      </c>
      <c r="E477" s="21" t="s">
        <v>970</v>
      </c>
      <c r="F477" s="22">
        <v>20140078</v>
      </c>
      <c r="G477" s="23">
        <v>41969</v>
      </c>
      <c r="H477" s="32" t="s">
        <v>971</v>
      </c>
      <c r="I477" s="34" t="s">
        <v>735</v>
      </c>
      <c r="J477" s="24" t="s">
        <v>736</v>
      </c>
      <c r="K477" s="36">
        <v>1593466</v>
      </c>
    </row>
    <row r="478" spans="1:11" s="15" customFormat="1" ht="45">
      <c r="A478" s="18" t="s">
        <v>976</v>
      </c>
      <c r="B478" s="19" t="s">
        <v>16</v>
      </c>
      <c r="C478" s="20" t="s">
        <v>90</v>
      </c>
      <c r="D478" s="30" t="s">
        <v>90</v>
      </c>
      <c r="E478" s="21" t="s">
        <v>176</v>
      </c>
      <c r="F478" s="22" t="s">
        <v>972</v>
      </c>
      <c r="G478" s="23">
        <v>41961</v>
      </c>
      <c r="H478" s="32" t="s">
        <v>973</v>
      </c>
      <c r="I478" s="34" t="s">
        <v>622</v>
      </c>
      <c r="J478" s="24" t="s">
        <v>623</v>
      </c>
      <c r="K478" s="36">
        <v>3284300</v>
      </c>
    </row>
    <row r="479" spans="1:11" s="15" customFormat="1" ht="30">
      <c r="A479" s="18" t="s">
        <v>976</v>
      </c>
      <c r="B479" s="19" t="s">
        <v>13</v>
      </c>
      <c r="C479" s="20" t="s">
        <v>90</v>
      </c>
      <c r="D479" s="30" t="s">
        <v>90</v>
      </c>
      <c r="E479" s="21" t="s">
        <v>974</v>
      </c>
      <c r="F479" s="22">
        <v>20140077</v>
      </c>
      <c r="G479" s="23">
        <v>41969</v>
      </c>
      <c r="H479" s="32" t="s">
        <v>975</v>
      </c>
      <c r="I479" s="34" t="s">
        <v>738</v>
      </c>
      <c r="J479" s="24" t="s">
        <v>739</v>
      </c>
      <c r="K479" s="36">
        <v>812113</v>
      </c>
    </row>
    <row r="480" spans="1:11" s="15" customFormat="1" ht="45">
      <c r="A480" s="18" t="s">
        <v>977</v>
      </c>
      <c r="B480" s="19" t="s">
        <v>13</v>
      </c>
      <c r="C480" s="20" t="s">
        <v>90</v>
      </c>
      <c r="D480" s="30" t="s">
        <v>90</v>
      </c>
      <c r="E480" s="21" t="s">
        <v>91</v>
      </c>
      <c r="F480" s="22">
        <v>20140302</v>
      </c>
      <c r="G480" s="23">
        <v>41950</v>
      </c>
      <c r="H480" s="32" t="s">
        <v>978</v>
      </c>
      <c r="I480" s="34" t="s">
        <v>979</v>
      </c>
      <c r="J480" s="24" t="s">
        <v>980</v>
      </c>
      <c r="K480" s="36">
        <v>140000</v>
      </c>
    </row>
    <row r="481" spans="1:11" s="15" customFormat="1" ht="30">
      <c r="A481" s="18" t="s">
        <v>977</v>
      </c>
      <c r="B481" s="19" t="s">
        <v>13</v>
      </c>
      <c r="C481" s="20" t="s">
        <v>90</v>
      </c>
      <c r="D481" s="30" t="s">
        <v>90</v>
      </c>
      <c r="E481" s="21" t="s">
        <v>91</v>
      </c>
      <c r="F481" s="22">
        <v>20140304</v>
      </c>
      <c r="G481" s="23">
        <v>41950</v>
      </c>
      <c r="H481" s="32" t="s">
        <v>981</v>
      </c>
      <c r="I481" s="34" t="s">
        <v>982</v>
      </c>
      <c r="J481" s="24" t="s">
        <v>983</v>
      </c>
      <c r="K481" s="36">
        <v>300000</v>
      </c>
    </row>
    <row r="482" spans="1:11" s="15" customFormat="1" ht="30">
      <c r="A482" s="18" t="s">
        <v>977</v>
      </c>
      <c r="B482" s="19" t="s">
        <v>28</v>
      </c>
      <c r="C482" s="20" t="s">
        <v>90</v>
      </c>
      <c r="D482" s="30" t="s">
        <v>90</v>
      </c>
      <c r="E482" s="21" t="s">
        <v>91</v>
      </c>
      <c r="F482" s="22">
        <v>20140305</v>
      </c>
      <c r="G482" s="23">
        <v>41953</v>
      </c>
      <c r="H482" s="32" t="s">
        <v>984</v>
      </c>
      <c r="I482" s="34" t="s">
        <v>985</v>
      </c>
      <c r="J482" s="24" t="s">
        <v>986</v>
      </c>
      <c r="K482" s="36">
        <v>400000</v>
      </c>
    </row>
    <row r="483" spans="1:11" s="15" customFormat="1" ht="30">
      <c r="A483" s="18" t="s">
        <v>977</v>
      </c>
      <c r="B483" s="19" t="s">
        <v>13</v>
      </c>
      <c r="C483" s="20" t="s">
        <v>90</v>
      </c>
      <c r="D483" s="30" t="s">
        <v>90</v>
      </c>
      <c r="E483" s="21" t="s">
        <v>91</v>
      </c>
      <c r="F483" s="22">
        <v>20140306</v>
      </c>
      <c r="G483" s="23">
        <v>41953</v>
      </c>
      <c r="H483" s="32" t="s">
        <v>987</v>
      </c>
      <c r="I483" s="34" t="s">
        <v>988</v>
      </c>
      <c r="J483" s="24" t="s">
        <v>989</v>
      </c>
      <c r="K483" s="36">
        <v>175000</v>
      </c>
    </row>
    <row r="484" spans="1:11" s="15" customFormat="1" ht="30">
      <c r="A484" s="18" t="s">
        <v>977</v>
      </c>
      <c r="B484" s="19" t="s">
        <v>13</v>
      </c>
      <c r="C484" s="20" t="s">
        <v>90</v>
      </c>
      <c r="D484" s="30" t="s">
        <v>90</v>
      </c>
      <c r="E484" s="21" t="s">
        <v>91</v>
      </c>
      <c r="F484" s="22">
        <v>20140307</v>
      </c>
      <c r="G484" s="23">
        <v>41953</v>
      </c>
      <c r="H484" s="32" t="s">
        <v>990</v>
      </c>
      <c r="I484" s="34" t="s">
        <v>991</v>
      </c>
      <c r="J484" s="24" t="s">
        <v>992</v>
      </c>
      <c r="K484" s="36">
        <v>296310</v>
      </c>
    </row>
    <row r="485" spans="1:11" s="15" customFormat="1" ht="30">
      <c r="A485" s="18" t="s">
        <v>977</v>
      </c>
      <c r="B485" s="19" t="s">
        <v>13</v>
      </c>
      <c r="C485" s="20" t="s">
        <v>90</v>
      </c>
      <c r="D485" s="30" t="s">
        <v>90</v>
      </c>
      <c r="E485" s="21" t="s">
        <v>91</v>
      </c>
      <c r="F485" s="22">
        <v>20140308</v>
      </c>
      <c r="G485" s="23">
        <v>41953</v>
      </c>
      <c r="H485" s="32" t="s">
        <v>993</v>
      </c>
      <c r="I485" s="34" t="s">
        <v>994</v>
      </c>
      <c r="J485" s="24" t="s">
        <v>995</v>
      </c>
      <c r="K485" s="36">
        <v>1002406</v>
      </c>
    </row>
    <row r="486" spans="1:11" s="15" customFormat="1" ht="30">
      <c r="A486" s="18" t="s">
        <v>977</v>
      </c>
      <c r="B486" s="19" t="s">
        <v>28</v>
      </c>
      <c r="C486" s="20" t="s">
        <v>90</v>
      </c>
      <c r="D486" s="30" t="s">
        <v>90</v>
      </c>
      <c r="E486" s="21" t="s">
        <v>91</v>
      </c>
      <c r="F486" s="22">
        <v>20140309</v>
      </c>
      <c r="G486" s="23">
        <v>41953</v>
      </c>
      <c r="H486" s="32" t="s">
        <v>996</v>
      </c>
      <c r="I486" s="34" t="s">
        <v>997</v>
      </c>
      <c r="J486" s="24" t="s">
        <v>19</v>
      </c>
      <c r="K486" s="36">
        <v>116866</v>
      </c>
    </row>
    <row r="487" spans="1:11" s="15" customFormat="1" ht="30">
      <c r="A487" s="18" t="s">
        <v>977</v>
      </c>
      <c r="B487" s="19" t="s">
        <v>28</v>
      </c>
      <c r="C487" s="20" t="s">
        <v>90</v>
      </c>
      <c r="D487" s="30" t="s">
        <v>90</v>
      </c>
      <c r="E487" s="21" t="s">
        <v>91</v>
      </c>
      <c r="F487" s="22">
        <v>20140310</v>
      </c>
      <c r="G487" s="23">
        <v>41953</v>
      </c>
      <c r="H487" s="32" t="s">
        <v>998</v>
      </c>
      <c r="I487" s="34" t="s">
        <v>997</v>
      </c>
      <c r="J487" s="24" t="s">
        <v>19</v>
      </c>
      <c r="K487" s="36">
        <v>287116</v>
      </c>
    </row>
    <row r="488" spans="1:11" s="15" customFormat="1" ht="45">
      <c r="A488" s="18" t="s">
        <v>977</v>
      </c>
      <c r="B488" s="19" t="s">
        <v>311</v>
      </c>
      <c r="C488" s="20" t="s">
        <v>999</v>
      </c>
      <c r="D488" s="30">
        <v>41949</v>
      </c>
      <c r="E488" s="21" t="s">
        <v>91</v>
      </c>
      <c r="F488" s="22">
        <v>20140312</v>
      </c>
      <c r="G488" s="23">
        <v>41953</v>
      </c>
      <c r="H488" s="32" t="s">
        <v>1000</v>
      </c>
      <c r="I488" s="34" t="s">
        <v>1001</v>
      </c>
      <c r="J488" s="24" t="s">
        <v>1002</v>
      </c>
      <c r="K488" s="36">
        <v>137940</v>
      </c>
    </row>
    <row r="489" spans="1:11" s="15" customFormat="1" ht="30">
      <c r="A489" s="18" t="s">
        <v>977</v>
      </c>
      <c r="B489" s="19" t="s">
        <v>28</v>
      </c>
      <c r="C489" s="20" t="s">
        <v>90</v>
      </c>
      <c r="D489" s="30" t="s">
        <v>90</v>
      </c>
      <c r="E489" s="21" t="s">
        <v>91</v>
      </c>
      <c r="F489" s="22">
        <v>20140313</v>
      </c>
      <c r="G489" s="23">
        <v>41953</v>
      </c>
      <c r="H489" s="32" t="s">
        <v>1003</v>
      </c>
      <c r="I489" s="34" t="s">
        <v>997</v>
      </c>
      <c r="J489" s="24" t="s">
        <v>19</v>
      </c>
      <c r="K489" s="36">
        <v>573257</v>
      </c>
    </row>
    <row r="490" spans="1:11" s="15" customFormat="1" ht="30">
      <c r="A490" s="18" t="s">
        <v>977</v>
      </c>
      <c r="B490" s="19" t="s">
        <v>28</v>
      </c>
      <c r="C490" s="20" t="s">
        <v>90</v>
      </c>
      <c r="D490" s="30" t="s">
        <v>90</v>
      </c>
      <c r="E490" s="21" t="s">
        <v>91</v>
      </c>
      <c r="F490" s="22">
        <v>20140314</v>
      </c>
      <c r="G490" s="23">
        <v>41953</v>
      </c>
      <c r="H490" s="32" t="s">
        <v>1004</v>
      </c>
      <c r="I490" s="34" t="s">
        <v>997</v>
      </c>
      <c r="J490" s="24" t="s">
        <v>19</v>
      </c>
      <c r="K490" s="36">
        <v>560288</v>
      </c>
    </row>
    <row r="491" spans="1:11" s="15" customFormat="1" ht="30">
      <c r="A491" s="18" t="s">
        <v>977</v>
      </c>
      <c r="B491" s="19" t="s">
        <v>28</v>
      </c>
      <c r="C491" s="20" t="s">
        <v>90</v>
      </c>
      <c r="D491" s="30" t="s">
        <v>90</v>
      </c>
      <c r="E491" s="21" t="s">
        <v>91</v>
      </c>
      <c r="F491" s="22">
        <v>20140315</v>
      </c>
      <c r="G491" s="23">
        <v>41953</v>
      </c>
      <c r="H491" s="32" t="s">
        <v>998</v>
      </c>
      <c r="I491" s="34" t="s">
        <v>997</v>
      </c>
      <c r="J491" s="24" t="s">
        <v>19</v>
      </c>
      <c r="K491" s="36">
        <v>328036</v>
      </c>
    </row>
    <row r="492" spans="1:11" s="15" customFormat="1" ht="30">
      <c r="A492" s="18" t="s">
        <v>977</v>
      </c>
      <c r="B492" s="19" t="s">
        <v>28</v>
      </c>
      <c r="C492" s="20" t="s">
        <v>90</v>
      </c>
      <c r="D492" s="30" t="s">
        <v>90</v>
      </c>
      <c r="E492" s="21" t="s">
        <v>91</v>
      </c>
      <c r="F492" s="22">
        <v>20140316</v>
      </c>
      <c r="G492" s="23">
        <v>41953</v>
      </c>
      <c r="H492" s="32" t="s">
        <v>998</v>
      </c>
      <c r="I492" s="34" t="s">
        <v>997</v>
      </c>
      <c r="J492" s="24" t="s">
        <v>19</v>
      </c>
      <c r="K492" s="36">
        <v>266611</v>
      </c>
    </row>
    <row r="493" spans="1:11" s="15" customFormat="1" ht="30">
      <c r="A493" s="18" t="s">
        <v>977</v>
      </c>
      <c r="B493" s="19" t="s">
        <v>28</v>
      </c>
      <c r="C493" s="20" t="s">
        <v>90</v>
      </c>
      <c r="D493" s="30" t="s">
        <v>90</v>
      </c>
      <c r="E493" s="21" t="s">
        <v>91</v>
      </c>
      <c r="F493" s="22">
        <v>20140317</v>
      </c>
      <c r="G493" s="23">
        <v>41953</v>
      </c>
      <c r="H493" s="32" t="s">
        <v>1005</v>
      </c>
      <c r="I493" s="34" t="s">
        <v>997</v>
      </c>
      <c r="J493" s="24" t="s">
        <v>19</v>
      </c>
      <c r="K493" s="36">
        <v>140536</v>
      </c>
    </row>
    <row r="494" spans="1:11" s="15" customFormat="1" ht="30">
      <c r="A494" s="18" t="s">
        <v>977</v>
      </c>
      <c r="B494" s="19" t="s">
        <v>28</v>
      </c>
      <c r="C494" s="20" t="s">
        <v>90</v>
      </c>
      <c r="D494" s="30" t="s">
        <v>90</v>
      </c>
      <c r="E494" s="21" t="s">
        <v>91</v>
      </c>
      <c r="F494" s="22">
        <v>20140318</v>
      </c>
      <c r="G494" s="23">
        <v>41953</v>
      </c>
      <c r="H494" s="32" t="s">
        <v>998</v>
      </c>
      <c r="I494" s="34" t="s">
        <v>997</v>
      </c>
      <c r="J494" s="24" t="s">
        <v>19</v>
      </c>
      <c r="K494" s="36">
        <v>355712</v>
      </c>
    </row>
    <row r="495" spans="1:11" s="15" customFormat="1" ht="30">
      <c r="A495" s="18" t="s">
        <v>977</v>
      </c>
      <c r="B495" s="19" t="s">
        <v>28</v>
      </c>
      <c r="C495" s="20" t="s">
        <v>90</v>
      </c>
      <c r="D495" s="30" t="s">
        <v>90</v>
      </c>
      <c r="E495" s="21" t="s">
        <v>91</v>
      </c>
      <c r="F495" s="22">
        <v>20140319</v>
      </c>
      <c r="G495" s="23">
        <v>41955</v>
      </c>
      <c r="H495" s="32" t="s">
        <v>998</v>
      </c>
      <c r="I495" s="34" t="s">
        <v>997</v>
      </c>
      <c r="J495" s="24" t="s">
        <v>19</v>
      </c>
      <c r="K495" s="36">
        <v>221311</v>
      </c>
    </row>
    <row r="496" spans="1:11" s="15" customFormat="1" ht="30">
      <c r="A496" s="18" t="s">
        <v>977</v>
      </c>
      <c r="B496" s="19" t="s">
        <v>28</v>
      </c>
      <c r="C496" s="20" t="s">
        <v>90</v>
      </c>
      <c r="D496" s="30" t="s">
        <v>90</v>
      </c>
      <c r="E496" s="21" t="s">
        <v>91</v>
      </c>
      <c r="F496" s="22">
        <v>20140320</v>
      </c>
      <c r="G496" s="23">
        <v>41955</v>
      </c>
      <c r="H496" s="32" t="s">
        <v>1006</v>
      </c>
      <c r="I496" s="34" t="s">
        <v>997</v>
      </c>
      <c r="J496" s="24" t="s">
        <v>19</v>
      </c>
      <c r="K496" s="36">
        <v>47000</v>
      </c>
    </row>
    <row r="497" spans="1:11" s="15" customFormat="1" ht="30">
      <c r="A497" s="18" t="s">
        <v>977</v>
      </c>
      <c r="B497" s="19" t="s">
        <v>13</v>
      </c>
      <c r="C497" s="20" t="s">
        <v>90</v>
      </c>
      <c r="D497" s="30" t="s">
        <v>90</v>
      </c>
      <c r="E497" s="21" t="s">
        <v>91</v>
      </c>
      <c r="F497" s="22">
        <v>20140321</v>
      </c>
      <c r="G497" s="23">
        <v>41955</v>
      </c>
      <c r="H497" s="32" t="s">
        <v>1007</v>
      </c>
      <c r="I497" s="34" t="s">
        <v>1008</v>
      </c>
      <c r="J497" s="24" t="s">
        <v>1009</v>
      </c>
      <c r="K497" s="36">
        <v>150000</v>
      </c>
    </row>
    <row r="498" spans="1:11" s="15" customFormat="1" ht="30">
      <c r="A498" s="18" t="s">
        <v>977</v>
      </c>
      <c r="B498" s="19" t="s">
        <v>28</v>
      </c>
      <c r="C498" s="20" t="s">
        <v>90</v>
      </c>
      <c r="D498" s="30" t="s">
        <v>90</v>
      </c>
      <c r="E498" s="21" t="s">
        <v>91</v>
      </c>
      <c r="F498" s="22">
        <v>20140322</v>
      </c>
      <c r="G498" s="23">
        <v>41956</v>
      </c>
      <c r="H498" s="32" t="s">
        <v>1010</v>
      </c>
      <c r="I498" s="34" t="s">
        <v>985</v>
      </c>
      <c r="J498" s="24" t="s">
        <v>1011</v>
      </c>
      <c r="K498" s="36">
        <v>400000</v>
      </c>
    </row>
    <row r="499" spans="1:11" s="15" customFormat="1" ht="45">
      <c r="A499" s="18" t="s">
        <v>977</v>
      </c>
      <c r="B499" s="19" t="s">
        <v>13</v>
      </c>
      <c r="C499" s="20" t="s">
        <v>90</v>
      </c>
      <c r="D499" s="30" t="s">
        <v>90</v>
      </c>
      <c r="E499" s="21" t="s">
        <v>91</v>
      </c>
      <c r="F499" s="22">
        <v>20140323</v>
      </c>
      <c r="G499" s="23">
        <v>41956</v>
      </c>
      <c r="H499" s="32" t="s">
        <v>1012</v>
      </c>
      <c r="I499" s="34" t="s">
        <v>1013</v>
      </c>
      <c r="J499" s="24" t="s">
        <v>1014</v>
      </c>
      <c r="K499" s="36">
        <v>522351</v>
      </c>
    </row>
    <row r="500" spans="1:11" s="15" customFormat="1" ht="30">
      <c r="A500" s="18" t="s">
        <v>977</v>
      </c>
      <c r="B500" s="19" t="s">
        <v>28</v>
      </c>
      <c r="C500" s="20" t="s">
        <v>90</v>
      </c>
      <c r="D500" s="30" t="s">
        <v>90</v>
      </c>
      <c r="E500" s="21" t="s">
        <v>91</v>
      </c>
      <c r="F500" s="22">
        <v>20140324</v>
      </c>
      <c r="G500" s="23">
        <v>41957</v>
      </c>
      <c r="H500" s="32" t="s">
        <v>1015</v>
      </c>
      <c r="I500" s="34" t="s">
        <v>1016</v>
      </c>
      <c r="J500" s="24" t="s">
        <v>1017</v>
      </c>
      <c r="K500" s="36">
        <v>221892</v>
      </c>
    </row>
    <row r="501" spans="1:11" s="15" customFormat="1" ht="30">
      <c r="A501" s="18" t="s">
        <v>977</v>
      </c>
      <c r="B501" s="19" t="s">
        <v>28</v>
      </c>
      <c r="C501" s="20" t="s">
        <v>90</v>
      </c>
      <c r="D501" s="30" t="s">
        <v>90</v>
      </c>
      <c r="E501" s="21" t="s">
        <v>91</v>
      </c>
      <c r="F501" s="22">
        <v>20140325</v>
      </c>
      <c r="G501" s="23">
        <v>41961</v>
      </c>
      <c r="H501" s="32" t="s">
        <v>998</v>
      </c>
      <c r="I501" s="34" t="s">
        <v>997</v>
      </c>
      <c r="J501" s="24" t="s">
        <v>19</v>
      </c>
      <c r="K501" s="36">
        <v>96866</v>
      </c>
    </row>
    <row r="502" spans="1:11" s="15" customFormat="1" ht="30">
      <c r="A502" s="18" t="s">
        <v>977</v>
      </c>
      <c r="B502" s="19" t="s">
        <v>28</v>
      </c>
      <c r="C502" s="20" t="s">
        <v>90</v>
      </c>
      <c r="D502" s="30" t="s">
        <v>90</v>
      </c>
      <c r="E502" s="21" t="s">
        <v>91</v>
      </c>
      <c r="F502" s="22">
        <v>20140327</v>
      </c>
      <c r="G502" s="23">
        <v>41962</v>
      </c>
      <c r="H502" s="32" t="s">
        <v>1018</v>
      </c>
      <c r="I502" s="34" t="s">
        <v>997</v>
      </c>
      <c r="J502" s="24" t="s">
        <v>19</v>
      </c>
      <c r="K502" s="36">
        <v>37500</v>
      </c>
    </row>
    <row r="503" spans="1:11" s="15" customFormat="1" ht="30">
      <c r="A503" s="18" t="s">
        <v>977</v>
      </c>
      <c r="B503" s="19" t="s">
        <v>28</v>
      </c>
      <c r="C503" s="20" t="s">
        <v>90</v>
      </c>
      <c r="D503" s="30" t="s">
        <v>90</v>
      </c>
      <c r="E503" s="21" t="s">
        <v>91</v>
      </c>
      <c r="F503" s="22">
        <v>20140328</v>
      </c>
      <c r="G503" s="23">
        <v>41964</v>
      </c>
      <c r="H503" s="32" t="s">
        <v>1019</v>
      </c>
      <c r="I503" s="34" t="s">
        <v>997</v>
      </c>
      <c r="J503" s="24" t="s">
        <v>19</v>
      </c>
      <c r="K503" s="36">
        <v>186472</v>
      </c>
    </row>
    <row r="504" spans="1:11" s="15" customFormat="1" ht="30">
      <c r="A504" s="18" t="s">
        <v>977</v>
      </c>
      <c r="B504" s="19" t="s">
        <v>28</v>
      </c>
      <c r="C504" s="20" t="s">
        <v>90</v>
      </c>
      <c r="D504" s="30" t="s">
        <v>90</v>
      </c>
      <c r="E504" s="21" t="s">
        <v>91</v>
      </c>
      <c r="F504" s="22">
        <v>20140329</v>
      </c>
      <c r="G504" s="23">
        <v>41964</v>
      </c>
      <c r="H504" s="32" t="s">
        <v>998</v>
      </c>
      <c r="I504" s="34" t="s">
        <v>997</v>
      </c>
      <c r="J504" s="24" t="s">
        <v>19</v>
      </c>
      <c r="K504" s="36">
        <v>129466</v>
      </c>
    </row>
    <row r="505" spans="1:11" s="15" customFormat="1" ht="30">
      <c r="A505" s="18" t="s">
        <v>977</v>
      </c>
      <c r="B505" s="19" t="s">
        <v>28</v>
      </c>
      <c r="C505" s="20" t="s">
        <v>90</v>
      </c>
      <c r="D505" s="30" t="s">
        <v>90</v>
      </c>
      <c r="E505" s="21" t="s">
        <v>91</v>
      </c>
      <c r="F505" s="22">
        <v>20140330</v>
      </c>
      <c r="G505" s="23">
        <v>41964</v>
      </c>
      <c r="H505" s="32" t="s">
        <v>996</v>
      </c>
      <c r="I505" s="34" t="s">
        <v>997</v>
      </c>
      <c r="J505" s="24" t="s">
        <v>19</v>
      </c>
      <c r="K505" s="36">
        <v>116866</v>
      </c>
    </row>
    <row r="506" spans="1:11" s="15" customFormat="1" ht="30">
      <c r="A506" s="18" t="s">
        <v>977</v>
      </c>
      <c r="B506" s="19" t="s">
        <v>28</v>
      </c>
      <c r="C506" s="20" t="s">
        <v>90</v>
      </c>
      <c r="D506" s="30" t="s">
        <v>90</v>
      </c>
      <c r="E506" s="21" t="s">
        <v>91</v>
      </c>
      <c r="F506" s="22">
        <v>20140331</v>
      </c>
      <c r="G506" s="23">
        <v>41964</v>
      </c>
      <c r="H506" s="32" t="s">
        <v>998</v>
      </c>
      <c r="I506" s="34" t="s">
        <v>997</v>
      </c>
      <c r="J506" s="24" t="s">
        <v>19</v>
      </c>
      <c r="K506" s="36">
        <v>246196</v>
      </c>
    </row>
    <row r="507" spans="1:11" s="15" customFormat="1" ht="30">
      <c r="A507" s="18" t="s">
        <v>977</v>
      </c>
      <c r="B507" s="19" t="s">
        <v>117</v>
      </c>
      <c r="C507" s="20" t="s">
        <v>1020</v>
      </c>
      <c r="D507" s="30">
        <v>41962</v>
      </c>
      <c r="E507" s="21" t="s">
        <v>91</v>
      </c>
      <c r="F507" s="22">
        <v>20140332</v>
      </c>
      <c r="G507" s="23">
        <v>41968</v>
      </c>
      <c r="H507" s="32" t="s">
        <v>1021</v>
      </c>
      <c r="I507" s="34" t="s">
        <v>1022</v>
      </c>
      <c r="J507" s="24" t="s">
        <v>1023</v>
      </c>
      <c r="K507" s="36">
        <v>2350000</v>
      </c>
    </row>
    <row r="508" spans="1:11" s="15" customFormat="1" ht="30">
      <c r="A508" s="18" t="s">
        <v>977</v>
      </c>
      <c r="B508" s="19" t="s">
        <v>391</v>
      </c>
      <c r="C508" s="20" t="s">
        <v>1024</v>
      </c>
      <c r="D508" s="30">
        <v>40625</v>
      </c>
      <c r="E508" s="21" t="s">
        <v>91</v>
      </c>
      <c r="F508" s="22">
        <v>20140334</v>
      </c>
      <c r="G508" s="23">
        <v>41969</v>
      </c>
      <c r="H508" s="32" t="s">
        <v>1025</v>
      </c>
      <c r="I508" s="34" t="s">
        <v>1026</v>
      </c>
      <c r="J508" s="24" t="s">
        <v>1027</v>
      </c>
      <c r="K508" s="36">
        <v>70350</v>
      </c>
    </row>
    <row r="509" spans="1:11" s="15" customFormat="1" ht="30">
      <c r="A509" s="18" t="s">
        <v>977</v>
      </c>
      <c r="B509" s="19" t="s">
        <v>391</v>
      </c>
      <c r="C509" s="20" t="s">
        <v>1024</v>
      </c>
      <c r="D509" s="30">
        <v>40625</v>
      </c>
      <c r="E509" s="21" t="s">
        <v>91</v>
      </c>
      <c r="F509" s="22">
        <v>20140335</v>
      </c>
      <c r="G509" s="23">
        <v>41969</v>
      </c>
      <c r="H509" s="32" t="s">
        <v>1028</v>
      </c>
      <c r="I509" s="34" t="s">
        <v>1029</v>
      </c>
      <c r="J509" s="24" t="s">
        <v>1030</v>
      </c>
      <c r="K509" s="36">
        <v>106967</v>
      </c>
    </row>
    <row r="510" spans="1:11" s="15" customFormat="1" ht="30">
      <c r="A510" s="18" t="s">
        <v>977</v>
      </c>
      <c r="B510" s="19" t="s">
        <v>311</v>
      </c>
      <c r="C510" s="20" t="s">
        <v>1031</v>
      </c>
      <c r="D510" s="30">
        <v>41968</v>
      </c>
      <c r="E510" s="21" t="s">
        <v>91</v>
      </c>
      <c r="F510" s="22">
        <v>20140336</v>
      </c>
      <c r="G510" s="23">
        <v>41969</v>
      </c>
      <c r="H510" s="32" t="s">
        <v>1032</v>
      </c>
      <c r="I510" s="34" t="s">
        <v>1033</v>
      </c>
      <c r="J510" s="24" t="s">
        <v>1034</v>
      </c>
      <c r="K510" s="36">
        <v>87395</v>
      </c>
    </row>
    <row r="511" spans="1:11" s="15" customFormat="1" ht="30">
      <c r="A511" s="18" t="s">
        <v>977</v>
      </c>
      <c r="B511" s="19" t="s">
        <v>28</v>
      </c>
      <c r="C511" s="20" t="s">
        <v>90</v>
      </c>
      <c r="D511" s="30" t="s">
        <v>90</v>
      </c>
      <c r="E511" s="21" t="s">
        <v>91</v>
      </c>
      <c r="F511" s="22">
        <v>20140337</v>
      </c>
      <c r="G511" s="23">
        <v>41970</v>
      </c>
      <c r="H511" s="32" t="s">
        <v>1035</v>
      </c>
      <c r="I511" s="34" t="s">
        <v>997</v>
      </c>
      <c r="J511" s="24" t="s">
        <v>19</v>
      </c>
      <c r="K511" s="36">
        <v>15000</v>
      </c>
    </row>
    <row r="512" spans="1:11" s="15" customFormat="1" ht="30">
      <c r="A512" s="18" t="s">
        <v>977</v>
      </c>
      <c r="B512" s="19" t="s">
        <v>28</v>
      </c>
      <c r="C512" s="20" t="s">
        <v>90</v>
      </c>
      <c r="D512" s="30" t="s">
        <v>90</v>
      </c>
      <c r="E512" s="21" t="s">
        <v>91</v>
      </c>
      <c r="F512" s="22">
        <v>20140339</v>
      </c>
      <c r="G512" s="23">
        <v>41970</v>
      </c>
      <c r="H512" s="32" t="s">
        <v>996</v>
      </c>
      <c r="I512" s="34" t="s">
        <v>997</v>
      </c>
      <c r="J512" s="24" t="s">
        <v>19</v>
      </c>
      <c r="K512" s="36">
        <v>205486</v>
      </c>
    </row>
    <row r="513" spans="1:11" s="15" customFormat="1" ht="30">
      <c r="A513" s="18" t="s">
        <v>977</v>
      </c>
      <c r="B513" s="19" t="s">
        <v>28</v>
      </c>
      <c r="C513" s="20" t="s">
        <v>90</v>
      </c>
      <c r="D513" s="30" t="s">
        <v>90</v>
      </c>
      <c r="E513" s="21" t="s">
        <v>91</v>
      </c>
      <c r="F513" s="22">
        <v>20140340</v>
      </c>
      <c r="G513" s="23">
        <v>41971</v>
      </c>
      <c r="H513" s="32" t="s">
        <v>1004</v>
      </c>
      <c r="I513" s="34" t="s">
        <v>997</v>
      </c>
      <c r="J513" s="24" t="s">
        <v>19</v>
      </c>
      <c r="K513" s="36">
        <v>608763</v>
      </c>
    </row>
    <row r="514" spans="1:11" s="15" customFormat="1" ht="30">
      <c r="A514" s="18" t="s">
        <v>977</v>
      </c>
      <c r="B514" s="19" t="s">
        <v>117</v>
      </c>
      <c r="C514" s="20" t="s">
        <v>1036</v>
      </c>
      <c r="D514" s="30">
        <v>41963</v>
      </c>
      <c r="E514" s="21" t="s">
        <v>91</v>
      </c>
      <c r="F514" s="22">
        <v>20140341</v>
      </c>
      <c r="G514" s="23">
        <v>41971</v>
      </c>
      <c r="H514" s="32" t="s">
        <v>1037</v>
      </c>
      <c r="I514" s="34" t="s">
        <v>1038</v>
      </c>
      <c r="J514" s="24" t="s">
        <v>1039</v>
      </c>
      <c r="K514" s="36">
        <v>6290340</v>
      </c>
    </row>
    <row r="515" spans="1:11" s="15" customFormat="1" ht="30">
      <c r="A515" s="18" t="s">
        <v>977</v>
      </c>
      <c r="B515" s="19" t="s">
        <v>28</v>
      </c>
      <c r="C515" s="20" t="s">
        <v>90</v>
      </c>
      <c r="D515" s="30" t="s">
        <v>90</v>
      </c>
      <c r="E515" s="21" t="s">
        <v>91</v>
      </c>
      <c r="F515" s="22">
        <v>20140342</v>
      </c>
      <c r="G515" s="23">
        <v>41971</v>
      </c>
      <c r="H515" s="32" t="s">
        <v>996</v>
      </c>
      <c r="I515" s="34" t="s">
        <v>997</v>
      </c>
      <c r="J515" s="24" t="s">
        <v>19</v>
      </c>
      <c r="K515" s="36">
        <v>226771</v>
      </c>
    </row>
    <row r="516" spans="1:11" s="15" customFormat="1" ht="30">
      <c r="A516" s="18" t="s">
        <v>977</v>
      </c>
      <c r="B516" s="19" t="s">
        <v>117</v>
      </c>
      <c r="C516" s="20" t="s">
        <v>1040</v>
      </c>
      <c r="D516" s="30">
        <v>41970</v>
      </c>
      <c r="E516" s="21" t="s">
        <v>91</v>
      </c>
      <c r="F516" s="22">
        <v>20140343</v>
      </c>
      <c r="G516" s="23">
        <v>41971</v>
      </c>
      <c r="H516" s="32" t="s">
        <v>1041</v>
      </c>
      <c r="I516" s="34" t="s">
        <v>1042</v>
      </c>
      <c r="J516" s="24" t="s">
        <v>1043</v>
      </c>
      <c r="K516" s="36">
        <v>7868070</v>
      </c>
    </row>
    <row r="517" spans="1:11" s="15" customFormat="1" ht="30">
      <c r="A517" s="18" t="s">
        <v>977</v>
      </c>
      <c r="B517" s="19" t="s">
        <v>391</v>
      </c>
      <c r="C517" s="20" t="s">
        <v>1024</v>
      </c>
      <c r="D517" s="30">
        <v>40625</v>
      </c>
      <c r="E517" s="21" t="s">
        <v>95</v>
      </c>
      <c r="F517" s="22">
        <v>20140132</v>
      </c>
      <c r="G517" s="23">
        <v>41953</v>
      </c>
      <c r="H517" s="32" t="s">
        <v>1044</v>
      </c>
      <c r="I517" s="34" t="s">
        <v>1045</v>
      </c>
      <c r="J517" s="24" t="s">
        <v>1046</v>
      </c>
      <c r="K517" s="36">
        <v>1968959</v>
      </c>
    </row>
    <row r="518" spans="1:11" s="15" customFormat="1" ht="30">
      <c r="A518" s="18" t="s">
        <v>977</v>
      </c>
      <c r="B518" s="19" t="s">
        <v>391</v>
      </c>
      <c r="C518" s="20" t="s">
        <v>1024</v>
      </c>
      <c r="D518" s="30">
        <v>40625</v>
      </c>
      <c r="E518" s="21" t="s">
        <v>95</v>
      </c>
      <c r="F518" s="22">
        <v>20140133</v>
      </c>
      <c r="G518" s="23">
        <v>41953</v>
      </c>
      <c r="H518" s="32" t="s">
        <v>1047</v>
      </c>
      <c r="I518" s="34" t="s">
        <v>1048</v>
      </c>
      <c r="J518" s="24" t="s">
        <v>1049</v>
      </c>
      <c r="K518" s="36">
        <v>525980</v>
      </c>
    </row>
    <row r="519" spans="1:11" s="15" customFormat="1" ht="30">
      <c r="A519" s="18" t="s">
        <v>977</v>
      </c>
      <c r="B519" s="19" t="s">
        <v>391</v>
      </c>
      <c r="C519" s="20" t="s">
        <v>1024</v>
      </c>
      <c r="D519" s="30">
        <v>40625</v>
      </c>
      <c r="E519" s="21" t="s">
        <v>95</v>
      </c>
      <c r="F519" s="22">
        <v>20140134</v>
      </c>
      <c r="G519" s="23">
        <v>41953</v>
      </c>
      <c r="H519" s="32" t="s">
        <v>1050</v>
      </c>
      <c r="I519" s="34" t="s">
        <v>1051</v>
      </c>
      <c r="J519" s="24" t="s">
        <v>1052</v>
      </c>
      <c r="K519" s="36">
        <v>305243</v>
      </c>
    </row>
    <row r="520" spans="1:11" s="15" customFormat="1" ht="30">
      <c r="A520" s="18" t="s">
        <v>977</v>
      </c>
      <c r="B520" s="19" t="s">
        <v>391</v>
      </c>
      <c r="C520" s="20" t="s">
        <v>1024</v>
      </c>
      <c r="D520" s="30">
        <v>40625</v>
      </c>
      <c r="E520" s="21" t="s">
        <v>95</v>
      </c>
      <c r="F520" s="22">
        <v>20140135</v>
      </c>
      <c r="G520" s="23">
        <v>41953</v>
      </c>
      <c r="H520" s="32" t="s">
        <v>1053</v>
      </c>
      <c r="I520" s="34" t="s">
        <v>1054</v>
      </c>
      <c r="J520" s="24" t="s">
        <v>1055</v>
      </c>
      <c r="K520" s="36">
        <v>814012</v>
      </c>
    </row>
    <row r="521" spans="1:11" s="15" customFormat="1" ht="30">
      <c r="A521" s="18" t="s">
        <v>977</v>
      </c>
      <c r="B521" s="19" t="s">
        <v>13</v>
      </c>
      <c r="C521" s="20" t="s">
        <v>90</v>
      </c>
      <c r="D521" s="30" t="s">
        <v>90</v>
      </c>
      <c r="E521" s="21" t="s">
        <v>95</v>
      </c>
      <c r="F521" s="22">
        <v>20140136</v>
      </c>
      <c r="G521" s="23">
        <v>41955</v>
      </c>
      <c r="H521" s="32" t="s">
        <v>1056</v>
      </c>
      <c r="I521" s="34" t="s">
        <v>1057</v>
      </c>
      <c r="J521" s="24" t="s">
        <v>1058</v>
      </c>
      <c r="K521" s="36">
        <v>19999</v>
      </c>
    </row>
    <row r="522" spans="1:11" s="15" customFormat="1" ht="30">
      <c r="A522" s="18" t="s">
        <v>977</v>
      </c>
      <c r="B522" s="19" t="s">
        <v>13</v>
      </c>
      <c r="C522" s="20" t="s">
        <v>90</v>
      </c>
      <c r="D522" s="30" t="s">
        <v>90</v>
      </c>
      <c r="E522" s="21" t="s">
        <v>95</v>
      </c>
      <c r="F522" s="22">
        <v>20140137</v>
      </c>
      <c r="G522" s="23">
        <v>41957</v>
      </c>
      <c r="H522" s="32" t="s">
        <v>1059</v>
      </c>
      <c r="I522" s="34" t="s">
        <v>1060</v>
      </c>
      <c r="J522" s="24" t="s">
        <v>1061</v>
      </c>
      <c r="K522" s="36">
        <v>846070</v>
      </c>
    </row>
    <row r="523" spans="1:11" s="15" customFormat="1" ht="30">
      <c r="A523" s="18" t="s">
        <v>977</v>
      </c>
      <c r="B523" s="19" t="s">
        <v>13</v>
      </c>
      <c r="C523" s="20" t="s">
        <v>90</v>
      </c>
      <c r="D523" s="30" t="s">
        <v>90</v>
      </c>
      <c r="E523" s="21" t="s">
        <v>95</v>
      </c>
      <c r="F523" s="22">
        <v>20140138</v>
      </c>
      <c r="G523" s="23">
        <v>41960</v>
      </c>
      <c r="H523" s="32" t="s">
        <v>1062</v>
      </c>
      <c r="I523" s="34" t="s">
        <v>1063</v>
      </c>
      <c r="J523" s="24" t="s">
        <v>1064</v>
      </c>
      <c r="K523" s="36">
        <v>1457750</v>
      </c>
    </row>
    <row r="524" spans="1:11" s="15" customFormat="1" ht="30">
      <c r="A524" s="18" t="s">
        <v>977</v>
      </c>
      <c r="B524" s="19" t="s">
        <v>13</v>
      </c>
      <c r="C524" s="20" t="s">
        <v>90</v>
      </c>
      <c r="D524" s="30" t="s">
        <v>90</v>
      </c>
      <c r="E524" s="21" t="s">
        <v>95</v>
      </c>
      <c r="F524" s="22">
        <v>20140139</v>
      </c>
      <c r="G524" s="23">
        <v>41960</v>
      </c>
      <c r="H524" s="32" t="s">
        <v>1065</v>
      </c>
      <c r="I524" s="34" t="s">
        <v>1063</v>
      </c>
      <c r="J524" s="24" t="s">
        <v>1064</v>
      </c>
      <c r="K524" s="36">
        <v>218960</v>
      </c>
    </row>
    <row r="525" spans="1:11" s="15" customFormat="1" ht="30">
      <c r="A525" s="18" t="s">
        <v>977</v>
      </c>
      <c r="B525" s="19" t="s">
        <v>391</v>
      </c>
      <c r="C525" s="20" t="s">
        <v>1024</v>
      </c>
      <c r="D525" s="30">
        <v>40625</v>
      </c>
      <c r="E525" s="21" t="s">
        <v>95</v>
      </c>
      <c r="F525" s="22">
        <v>20140140</v>
      </c>
      <c r="G525" s="23">
        <v>41961</v>
      </c>
      <c r="H525" s="32" t="s">
        <v>1066</v>
      </c>
      <c r="I525" s="34" t="s">
        <v>1045</v>
      </c>
      <c r="J525" s="24" t="s">
        <v>1046</v>
      </c>
      <c r="K525" s="36">
        <v>656320</v>
      </c>
    </row>
    <row r="526" spans="1:11" s="15" customFormat="1" ht="30">
      <c r="A526" s="18" t="s">
        <v>977</v>
      </c>
      <c r="B526" s="19" t="s">
        <v>391</v>
      </c>
      <c r="C526" s="20" t="s">
        <v>1024</v>
      </c>
      <c r="D526" s="30">
        <v>40625</v>
      </c>
      <c r="E526" s="21" t="s">
        <v>95</v>
      </c>
      <c r="F526" s="22">
        <v>20140141</v>
      </c>
      <c r="G526" s="23">
        <v>41961</v>
      </c>
      <c r="H526" s="32" t="s">
        <v>1067</v>
      </c>
      <c r="I526" s="34" t="s">
        <v>1068</v>
      </c>
      <c r="J526" s="24" t="s">
        <v>1069</v>
      </c>
      <c r="K526" s="36">
        <v>200899</v>
      </c>
    </row>
    <row r="527" spans="1:11" s="15" customFormat="1" ht="30">
      <c r="A527" s="18" t="s">
        <v>977</v>
      </c>
      <c r="B527" s="19" t="s">
        <v>391</v>
      </c>
      <c r="C527" s="20" t="s">
        <v>1024</v>
      </c>
      <c r="D527" s="30">
        <v>40625</v>
      </c>
      <c r="E527" s="21" t="s">
        <v>95</v>
      </c>
      <c r="F527" s="22">
        <v>20140142</v>
      </c>
      <c r="G527" s="23">
        <v>41961</v>
      </c>
      <c r="H527" s="32" t="s">
        <v>1070</v>
      </c>
      <c r="I527" s="34" t="s">
        <v>1071</v>
      </c>
      <c r="J527" s="24" t="s">
        <v>130</v>
      </c>
      <c r="K527" s="36">
        <v>69874</v>
      </c>
    </row>
    <row r="528" spans="1:11" s="15" customFormat="1" ht="30">
      <c r="A528" s="18" t="s">
        <v>977</v>
      </c>
      <c r="B528" s="19" t="s">
        <v>391</v>
      </c>
      <c r="C528" s="20" t="s">
        <v>1024</v>
      </c>
      <c r="D528" s="30">
        <v>40625</v>
      </c>
      <c r="E528" s="21" t="s">
        <v>95</v>
      </c>
      <c r="F528" s="22">
        <v>20140143</v>
      </c>
      <c r="G528" s="23">
        <v>41961</v>
      </c>
      <c r="H528" s="32" t="s">
        <v>1072</v>
      </c>
      <c r="I528" s="34" t="s">
        <v>1073</v>
      </c>
      <c r="J528" s="24" t="s">
        <v>1074</v>
      </c>
      <c r="K528" s="36">
        <v>1064018</v>
      </c>
    </row>
    <row r="529" spans="1:11" s="15" customFormat="1" ht="30">
      <c r="A529" s="18" t="s">
        <v>977</v>
      </c>
      <c r="B529" s="19" t="s">
        <v>391</v>
      </c>
      <c r="C529" s="20" t="s">
        <v>1024</v>
      </c>
      <c r="D529" s="30">
        <v>40625</v>
      </c>
      <c r="E529" s="21" t="s">
        <v>95</v>
      </c>
      <c r="F529" s="22">
        <v>20140144</v>
      </c>
      <c r="G529" s="23">
        <v>41961</v>
      </c>
      <c r="H529" s="32" t="s">
        <v>1075</v>
      </c>
      <c r="I529" s="34" t="s">
        <v>1076</v>
      </c>
      <c r="J529" s="24" t="s">
        <v>1077</v>
      </c>
      <c r="K529" s="36">
        <v>31907</v>
      </c>
    </row>
    <row r="530" spans="1:11" s="15" customFormat="1" ht="30">
      <c r="A530" s="18" t="s">
        <v>977</v>
      </c>
      <c r="B530" s="19" t="s">
        <v>391</v>
      </c>
      <c r="C530" s="20" t="s">
        <v>1024</v>
      </c>
      <c r="D530" s="30">
        <v>40625</v>
      </c>
      <c r="E530" s="21" t="s">
        <v>95</v>
      </c>
      <c r="F530" s="22">
        <v>20140145</v>
      </c>
      <c r="G530" s="23">
        <v>41961</v>
      </c>
      <c r="H530" s="32" t="s">
        <v>1075</v>
      </c>
      <c r="I530" s="34" t="s">
        <v>1078</v>
      </c>
      <c r="J530" s="24" t="s">
        <v>1055</v>
      </c>
      <c r="K530" s="36">
        <v>66402</v>
      </c>
    </row>
    <row r="531" spans="1:11" s="15" customFormat="1" ht="30">
      <c r="A531" s="18" t="s">
        <v>977</v>
      </c>
      <c r="B531" s="19" t="s">
        <v>391</v>
      </c>
      <c r="C531" s="20" t="s">
        <v>1024</v>
      </c>
      <c r="D531" s="30">
        <v>40625</v>
      </c>
      <c r="E531" s="21" t="s">
        <v>95</v>
      </c>
      <c r="F531" s="22">
        <v>20140146</v>
      </c>
      <c r="G531" s="23">
        <v>41962</v>
      </c>
      <c r="H531" s="32" t="s">
        <v>1067</v>
      </c>
      <c r="I531" s="34" t="s">
        <v>1079</v>
      </c>
      <c r="J531" s="24" t="s">
        <v>1080</v>
      </c>
      <c r="K531" s="36">
        <v>50640</v>
      </c>
    </row>
    <row r="532" spans="1:11" s="15" customFormat="1" ht="30">
      <c r="A532" s="18" t="s">
        <v>977</v>
      </c>
      <c r="B532" s="19" t="s">
        <v>16</v>
      </c>
      <c r="C532" s="20" t="s">
        <v>90</v>
      </c>
      <c r="D532" s="30" t="s">
        <v>90</v>
      </c>
      <c r="E532" s="21" t="s">
        <v>1081</v>
      </c>
      <c r="F532" s="22">
        <v>2402</v>
      </c>
      <c r="G532" s="23">
        <v>41950</v>
      </c>
      <c r="H532" s="32" t="s">
        <v>1082</v>
      </c>
      <c r="I532" s="34" t="s">
        <v>1083</v>
      </c>
      <c r="J532" s="24" t="s">
        <v>623</v>
      </c>
      <c r="K532" s="36">
        <v>357900</v>
      </c>
    </row>
    <row r="533" spans="1:11" s="15" customFormat="1" ht="30">
      <c r="A533" s="18" t="s">
        <v>977</v>
      </c>
      <c r="B533" s="19" t="s">
        <v>16</v>
      </c>
      <c r="C533" s="20" t="s">
        <v>90</v>
      </c>
      <c r="D533" s="30" t="s">
        <v>90</v>
      </c>
      <c r="E533" s="21" t="s">
        <v>1081</v>
      </c>
      <c r="F533" s="22">
        <v>2403</v>
      </c>
      <c r="G533" s="23">
        <v>41950</v>
      </c>
      <c r="H533" s="32" t="s">
        <v>1084</v>
      </c>
      <c r="I533" s="34" t="s">
        <v>1083</v>
      </c>
      <c r="J533" s="24" t="s">
        <v>623</v>
      </c>
      <c r="K533" s="36">
        <v>1558600</v>
      </c>
    </row>
    <row r="534" spans="1:11" s="15" customFormat="1" ht="30">
      <c r="A534" s="18" t="s">
        <v>977</v>
      </c>
      <c r="B534" s="19" t="s">
        <v>16</v>
      </c>
      <c r="C534" s="20" t="s">
        <v>90</v>
      </c>
      <c r="D534" s="30" t="s">
        <v>90</v>
      </c>
      <c r="E534" s="21" t="s">
        <v>1081</v>
      </c>
      <c r="F534" s="22">
        <v>2404</v>
      </c>
      <c r="G534" s="23">
        <v>41950</v>
      </c>
      <c r="H534" s="32" t="s">
        <v>1085</v>
      </c>
      <c r="I534" s="34" t="s">
        <v>1086</v>
      </c>
      <c r="J534" s="24" t="s">
        <v>889</v>
      </c>
      <c r="K534" s="36">
        <v>130889</v>
      </c>
    </row>
    <row r="535" spans="1:11" s="15" customFormat="1" ht="30">
      <c r="A535" s="18" t="s">
        <v>977</v>
      </c>
      <c r="B535" s="19" t="s">
        <v>16</v>
      </c>
      <c r="C535" s="20" t="s">
        <v>90</v>
      </c>
      <c r="D535" s="30" t="s">
        <v>90</v>
      </c>
      <c r="E535" s="21" t="s">
        <v>1081</v>
      </c>
      <c r="F535" s="22">
        <v>2427</v>
      </c>
      <c r="G535" s="23">
        <v>41955</v>
      </c>
      <c r="H535" s="32" t="s">
        <v>1087</v>
      </c>
      <c r="I535" s="34" t="s">
        <v>1088</v>
      </c>
      <c r="J535" s="24" t="s">
        <v>1089</v>
      </c>
      <c r="K535" s="36">
        <v>17784</v>
      </c>
    </row>
    <row r="536" spans="1:11" s="15" customFormat="1" ht="30">
      <c r="A536" s="18" t="s">
        <v>977</v>
      </c>
      <c r="B536" s="19" t="s">
        <v>16</v>
      </c>
      <c r="C536" s="20" t="s">
        <v>90</v>
      </c>
      <c r="D536" s="30" t="s">
        <v>90</v>
      </c>
      <c r="E536" s="21" t="s">
        <v>1081</v>
      </c>
      <c r="F536" s="22">
        <v>2428</v>
      </c>
      <c r="G536" s="23">
        <v>41955</v>
      </c>
      <c r="H536" s="32" t="s">
        <v>1090</v>
      </c>
      <c r="I536" s="34" t="s">
        <v>1088</v>
      </c>
      <c r="J536" s="24" t="s">
        <v>1089</v>
      </c>
      <c r="K536" s="36">
        <v>9950</v>
      </c>
    </row>
    <row r="537" spans="1:11" s="15" customFormat="1" ht="30">
      <c r="A537" s="18" t="s">
        <v>977</v>
      </c>
      <c r="B537" s="19" t="s">
        <v>16</v>
      </c>
      <c r="C537" s="20" t="s">
        <v>90</v>
      </c>
      <c r="D537" s="30" t="s">
        <v>90</v>
      </c>
      <c r="E537" s="21" t="s">
        <v>1081</v>
      </c>
      <c r="F537" s="22">
        <v>2429</v>
      </c>
      <c r="G537" s="23">
        <v>41955</v>
      </c>
      <c r="H537" s="32" t="s">
        <v>1091</v>
      </c>
      <c r="I537" s="34" t="s">
        <v>1088</v>
      </c>
      <c r="J537" s="24" t="s">
        <v>1089</v>
      </c>
      <c r="K537" s="36">
        <v>17754</v>
      </c>
    </row>
    <row r="538" spans="1:11" s="15" customFormat="1" ht="30">
      <c r="A538" s="18" t="s">
        <v>977</v>
      </c>
      <c r="B538" s="19" t="s">
        <v>16</v>
      </c>
      <c r="C538" s="20" t="s">
        <v>90</v>
      </c>
      <c r="D538" s="30" t="s">
        <v>90</v>
      </c>
      <c r="E538" s="21" t="s">
        <v>1081</v>
      </c>
      <c r="F538" s="22">
        <v>2430</v>
      </c>
      <c r="G538" s="23">
        <v>41955</v>
      </c>
      <c r="H538" s="32" t="s">
        <v>1092</v>
      </c>
      <c r="I538" s="34" t="s">
        <v>1086</v>
      </c>
      <c r="J538" s="24" t="s">
        <v>889</v>
      </c>
      <c r="K538" s="36">
        <v>588230</v>
      </c>
    </row>
    <row r="539" spans="1:11" s="15" customFormat="1" ht="30">
      <c r="A539" s="18" t="s">
        <v>977</v>
      </c>
      <c r="B539" s="19" t="s">
        <v>16</v>
      </c>
      <c r="C539" s="20" t="s">
        <v>90</v>
      </c>
      <c r="D539" s="30" t="s">
        <v>90</v>
      </c>
      <c r="E539" s="21" t="s">
        <v>1081</v>
      </c>
      <c r="F539" s="22">
        <v>2431</v>
      </c>
      <c r="G539" s="23">
        <v>41955</v>
      </c>
      <c r="H539" s="32" t="s">
        <v>1093</v>
      </c>
      <c r="I539" s="34" t="s">
        <v>1083</v>
      </c>
      <c r="J539" s="24" t="s">
        <v>623</v>
      </c>
      <c r="K539" s="36">
        <v>159100</v>
      </c>
    </row>
    <row r="540" spans="1:11" s="15" customFormat="1" ht="30">
      <c r="A540" s="18" t="s">
        <v>977</v>
      </c>
      <c r="B540" s="19" t="s">
        <v>16</v>
      </c>
      <c r="C540" s="20" t="s">
        <v>90</v>
      </c>
      <c r="D540" s="30" t="s">
        <v>90</v>
      </c>
      <c r="E540" s="21" t="s">
        <v>1081</v>
      </c>
      <c r="F540" s="22">
        <v>2456</v>
      </c>
      <c r="G540" s="23">
        <v>41956</v>
      </c>
      <c r="H540" s="32" t="s">
        <v>1094</v>
      </c>
      <c r="I540" s="34" t="s">
        <v>1086</v>
      </c>
      <c r="J540" s="24" t="s">
        <v>889</v>
      </c>
      <c r="K540" s="36">
        <v>252460</v>
      </c>
    </row>
    <row r="541" spans="1:11" s="15" customFormat="1" ht="30">
      <c r="A541" s="18" t="s">
        <v>977</v>
      </c>
      <c r="B541" s="19" t="s">
        <v>16</v>
      </c>
      <c r="C541" s="20" t="s">
        <v>90</v>
      </c>
      <c r="D541" s="30" t="s">
        <v>90</v>
      </c>
      <c r="E541" s="21" t="s">
        <v>1081</v>
      </c>
      <c r="F541" s="22">
        <v>2457</v>
      </c>
      <c r="G541" s="23">
        <v>41956</v>
      </c>
      <c r="H541" s="32" t="s">
        <v>1095</v>
      </c>
      <c r="I541" s="34" t="s">
        <v>1086</v>
      </c>
      <c r="J541" s="24" t="s">
        <v>889</v>
      </c>
      <c r="K541" s="36">
        <v>270961</v>
      </c>
    </row>
    <row r="542" spans="1:11" s="15" customFormat="1" ht="30">
      <c r="A542" s="18" t="s">
        <v>977</v>
      </c>
      <c r="B542" s="19" t="s">
        <v>16</v>
      </c>
      <c r="C542" s="20" t="s">
        <v>90</v>
      </c>
      <c r="D542" s="30" t="s">
        <v>90</v>
      </c>
      <c r="E542" s="21" t="s">
        <v>1081</v>
      </c>
      <c r="F542" s="22">
        <v>2458</v>
      </c>
      <c r="G542" s="23">
        <v>41956</v>
      </c>
      <c r="H542" s="32" t="s">
        <v>1096</v>
      </c>
      <c r="I542" s="34" t="s">
        <v>1088</v>
      </c>
      <c r="J542" s="24" t="s">
        <v>1089</v>
      </c>
      <c r="K542" s="36">
        <v>15555</v>
      </c>
    </row>
    <row r="543" spans="1:11" s="15" customFormat="1" ht="30">
      <c r="A543" s="18" t="s">
        <v>977</v>
      </c>
      <c r="B543" s="19" t="s">
        <v>16</v>
      </c>
      <c r="C543" s="20" t="s">
        <v>90</v>
      </c>
      <c r="D543" s="30" t="s">
        <v>90</v>
      </c>
      <c r="E543" s="21" t="s">
        <v>1081</v>
      </c>
      <c r="F543" s="22">
        <v>2459</v>
      </c>
      <c r="G543" s="23">
        <v>41956</v>
      </c>
      <c r="H543" s="32" t="s">
        <v>1097</v>
      </c>
      <c r="I543" s="34" t="s">
        <v>1088</v>
      </c>
      <c r="J543" s="24" t="s">
        <v>1089</v>
      </c>
      <c r="K543" s="36">
        <v>8867</v>
      </c>
    </row>
    <row r="544" spans="1:11" s="15" customFormat="1" ht="30">
      <c r="A544" s="18" t="s">
        <v>977</v>
      </c>
      <c r="B544" s="19" t="s">
        <v>16</v>
      </c>
      <c r="C544" s="20" t="s">
        <v>90</v>
      </c>
      <c r="D544" s="30" t="s">
        <v>90</v>
      </c>
      <c r="E544" s="21" t="s">
        <v>1081</v>
      </c>
      <c r="F544" s="22">
        <v>2472</v>
      </c>
      <c r="G544" s="23">
        <v>41957</v>
      </c>
      <c r="H544" s="32" t="s">
        <v>1098</v>
      </c>
      <c r="I544" s="34" t="s">
        <v>1099</v>
      </c>
      <c r="J544" s="24" t="s">
        <v>22</v>
      </c>
      <c r="K544" s="36">
        <v>218617</v>
      </c>
    </row>
    <row r="545" spans="1:11" s="15" customFormat="1" ht="30">
      <c r="A545" s="18" t="s">
        <v>977</v>
      </c>
      <c r="B545" s="19" t="s">
        <v>16</v>
      </c>
      <c r="C545" s="20" t="s">
        <v>90</v>
      </c>
      <c r="D545" s="30" t="s">
        <v>90</v>
      </c>
      <c r="E545" s="21" t="s">
        <v>1081</v>
      </c>
      <c r="F545" s="22">
        <v>2473</v>
      </c>
      <c r="G545" s="23">
        <v>41957</v>
      </c>
      <c r="H545" s="32" t="s">
        <v>1100</v>
      </c>
      <c r="I545" s="34" t="s">
        <v>1099</v>
      </c>
      <c r="J545" s="24" t="s">
        <v>22</v>
      </c>
      <c r="K545" s="36">
        <v>812585</v>
      </c>
    </row>
    <row r="546" spans="1:11" s="15" customFormat="1" ht="30">
      <c r="A546" s="18" t="s">
        <v>977</v>
      </c>
      <c r="B546" s="19" t="s">
        <v>16</v>
      </c>
      <c r="C546" s="20" t="s">
        <v>90</v>
      </c>
      <c r="D546" s="30" t="s">
        <v>90</v>
      </c>
      <c r="E546" s="21" t="s">
        <v>1081</v>
      </c>
      <c r="F546" s="22">
        <v>2476</v>
      </c>
      <c r="G546" s="23">
        <v>41957</v>
      </c>
      <c r="H546" s="32" t="s">
        <v>1101</v>
      </c>
      <c r="I546" s="34" t="s">
        <v>1088</v>
      </c>
      <c r="J546" s="24" t="s">
        <v>1089</v>
      </c>
      <c r="K546" s="36">
        <v>8838</v>
      </c>
    </row>
    <row r="547" spans="1:11" s="15" customFormat="1" ht="30">
      <c r="A547" s="18" t="s">
        <v>977</v>
      </c>
      <c r="B547" s="19" t="s">
        <v>16</v>
      </c>
      <c r="C547" s="20" t="s">
        <v>90</v>
      </c>
      <c r="D547" s="30" t="s">
        <v>90</v>
      </c>
      <c r="E547" s="21" t="s">
        <v>1081</v>
      </c>
      <c r="F547" s="22">
        <v>2477</v>
      </c>
      <c r="G547" s="23">
        <v>41957</v>
      </c>
      <c r="H547" s="32" t="s">
        <v>1102</v>
      </c>
      <c r="I547" s="34" t="s">
        <v>1086</v>
      </c>
      <c r="J547" s="24" t="s">
        <v>889</v>
      </c>
      <c r="K547" s="36">
        <v>83882</v>
      </c>
    </row>
    <row r="548" spans="1:11" s="15" customFormat="1" ht="30">
      <c r="A548" s="18" t="s">
        <v>977</v>
      </c>
      <c r="B548" s="19" t="s">
        <v>16</v>
      </c>
      <c r="C548" s="20" t="s">
        <v>90</v>
      </c>
      <c r="D548" s="30" t="s">
        <v>90</v>
      </c>
      <c r="E548" s="21" t="s">
        <v>1081</v>
      </c>
      <c r="F548" s="22">
        <v>2478</v>
      </c>
      <c r="G548" s="23">
        <v>41957</v>
      </c>
      <c r="H548" s="32" t="s">
        <v>1103</v>
      </c>
      <c r="I548" s="34" t="s">
        <v>1086</v>
      </c>
      <c r="J548" s="24" t="s">
        <v>889</v>
      </c>
      <c r="K548" s="36">
        <v>584500</v>
      </c>
    </row>
    <row r="549" spans="1:11" s="15" customFormat="1" ht="30">
      <c r="A549" s="18" t="s">
        <v>977</v>
      </c>
      <c r="B549" s="19" t="s">
        <v>16</v>
      </c>
      <c r="C549" s="20" t="s">
        <v>90</v>
      </c>
      <c r="D549" s="30" t="s">
        <v>90</v>
      </c>
      <c r="E549" s="21" t="s">
        <v>1081</v>
      </c>
      <c r="F549" s="22">
        <v>2512</v>
      </c>
      <c r="G549" s="23">
        <v>41962</v>
      </c>
      <c r="H549" s="32" t="s">
        <v>1104</v>
      </c>
      <c r="I549" s="34" t="s">
        <v>1088</v>
      </c>
      <c r="J549" s="24" t="s">
        <v>1089</v>
      </c>
      <c r="K549" s="36">
        <v>16100</v>
      </c>
    </row>
    <row r="550" spans="1:11" s="15" customFormat="1" ht="30">
      <c r="A550" s="18" t="s">
        <v>977</v>
      </c>
      <c r="B550" s="19" t="s">
        <v>16</v>
      </c>
      <c r="C550" s="20" t="s">
        <v>90</v>
      </c>
      <c r="D550" s="30" t="s">
        <v>90</v>
      </c>
      <c r="E550" s="21" t="s">
        <v>1081</v>
      </c>
      <c r="F550" s="22">
        <v>2513</v>
      </c>
      <c r="G550" s="23">
        <v>41962</v>
      </c>
      <c r="H550" s="32" t="s">
        <v>1105</v>
      </c>
      <c r="I550" s="34" t="s">
        <v>1088</v>
      </c>
      <c r="J550" s="24" t="s">
        <v>1089</v>
      </c>
      <c r="K550" s="36">
        <v>266350</v>
      </c>
    </row>
    <row r="551" spans="1:11" s="15" customFormat="1" ht="30">
      <c r="A551" s="18" t="s">
        <v>977</v>
      </c>
      <c r="B551" s="19" t="s">
        <v>16</v>
      </c>
      <c r="C551" s="20" t="s">
        <v>90</v>
      </c>
      <c r="D551" s="30" t="s">
        <v>90</v>
      </c>
      <c r="E551" s="21" t="s">
        <v>1081</v>
      </c>
      <c r="F551" s="22">
        <v>2514</v>
      </c>
      <c r="G551" s="23">
        <v>41962</v>
      </c>
      <c r="H551" s="32" t="s">
        <v>1106</v>
      </c>
      <c r="I551" s="34" t="s">
        <v>1088</v>
      </c>
      <c r="J551" s="24" t="s">
        <v>1089</v>
      </c>
      <c r="K551" s="36">
        <v>18814</v>
      </c>
    </row>
    <row r="552" spans="1:11" s="15" customFormat="1" ht="30">
      <c r="A552" s="18" t="s">
        <v>977</v>
      </c>
      <c r="B552" s="19" t="s">
        <v>16</v>
      </c>
      <c r="C552" s="20" t="s">
        <v>90</v>
      </c>
      <c r="D552" s="30" t="s">
        <v>90</v>
      </c>
      <c r="E552" s="21" t="s">
        <v>1081</v>
      </c>
      <c r="F552" s="22">
        <v>2520</v>
      </c>
      <c r="G552" s="23">
        <v>41963</v>
      </c>
      <c r="H552" s="32" t="s">
        <v>1107</v>
      </c>
      <c r="I552" s="34" t="s">
        <v>1088</v>
      </c>
      <c r="J552" s="24" t="s">
        <v>1089</v>
      </c>
      <c r="K552" s="36">
        <v>1050</v>
      </c>
    </row>
    <row r="553" spans="1:11" s="15" customFormat="1" ht="30">
      <c r="A553" s="18" t="s">
        <v>977</v>
      </c>
      <c r="B553" s="19" t="s">
        <v>16</v>
      </c>
      <c r="C553" s="20" t="s">
        <v>90</v>
      </c>
      <c r="D553" s="30" t="s">
        <v>90</v>
      </c>
      <c r="E553" s="21" t="s">
        <v>1081</v>
      </c>
      <c r="F553" s="22">
        <v>2524</v>
      </c>
      <c r="G553" s="23">
        <v>41963</v>
      </c>
      <c r="H553" s="32" t="s">
        <v>1108</v>
      </c>
      <c r="I553" s="34" t="s">
        <v>1109</v>
      </c>
      <c r="J553" s="24" t="s">
        <v>228</v>
      </c>
      <c r="K553" s="36">
        <v>47151</v>
      </c>
    </row>
    <row r="554" spans="1:11" s="15" customFormat="1" ht="30">
      <c r="A554" s="18" t="s">
        <v>977</v>
      </c>
      <c r="B554" s="19" t="s">
        <v>16</v>
      </c>
      <c r="C554" s="20" t="s">
        <v>90</v>
      </c>
      <c r="D554" s="30" t="s">
        <v>90</v>
      </c>
      <c r="E554" s="21" t="s">
        <v>1081</v>
      </c>
      <c r="F554" s="22">
        <v>2529</v>
      </c>
      <c r="G554" s="23">
        <v>41963</v>
      </c>
      <c r="H554" s="32" t="s">
        <v>1110</v>
      </c>
      <c r="I554" s="34" t="s">
        <v>1099</v>
      </c>
      <c r="J554" s="24" t="s">
        <v>22</v>
      </c>
      <c r="K554" s="36">
        <v>1670</v>
      </c>
    </row>
    <row r="555" spans="1:11" s="15" customFormat="1" ht="30">
      <c r="A555" s="18" t="s">
        <v>977</v>
      </c>
      <c r="B555" s="19" t="s">
        <v>16</v>
      </c>
      <c r="C555" s="20" t="s">
        <v>90</v>
      </c>
      <c r="D555" s="30" t="s">
        <v>90</v>
      </c>
      <c r="E555" s="21" t="s">
        <v>1081</v>
      </c>
      <c r="F555" s="22">
        <v>2530</v>
      </c>
      <c r="G555" s="23">
        <v>41963</v>
      </c>
      <c r="H555" s="32" t="s">
        <v>1111</v>
      </c>
      <c r="I555" s="34" t="s">
        <v>1109</v>
      </c>
      <c r="J555" s="24" t="s">
        <v>228</v>
      </c>
      <c r="K555" s="36">
        <v>17944</v>
      </c>
    </row>
    <row r="556" spans="1:11" s="15" customFormat="1" ht="30">
      <c r="A556" s="18" t="s">
        <v>977</v>
      </c>
      <c r="B556" s="19" t="s">
        <v>16</v>
      </c>
      <c r="C556" s="20" t="s">
        <v>90</v>
      </c>
      <c r="D556" s="30" t="s">
        <v>90</v>
      </c>
      <c r="E556" s="21" t="s">
        <v>1081</v>
      </c>
      <c r="F556" s="22">
        <v>2531</v>
      </c>
      <c r="G556" s="23">
        <v>41963</v>
      </c>
      <c r="H556" s="32" t="s">
        <v>1112</v>
      </c>
      <c r="I556" s="34" t="s">
        <v>1109</v>
      </c>
      <c r="J556" s="24" t="s">
        <v>228</v>
      </c>
      <c r="K556" s="36">
        <v>82480</v>
      </c>
    </row>
    <row r="557" spans="1:11" s="15" customFormat="1" ht="30">
      <c r="A557" s="18" t="s">
        <v>977</v>
      </c>
      <c r="B557" s="19" t="s">
        <v>16</v>
      </c>
      <c r="C557" s="20" t="s">
        <v>90</v>
      </c>
      <c r="D557" s="30" t="s">
        <v>90</v>
      </c>
      <c r="E557" s="21" t="s">
        <v>1081</v>
      </c>
      <c r="F557" s="22">
        <v>2532</v>
      </c>
      <c r="G557" s="23">
        <v>41963</v>
      </c>
      <c r="H557" s="32" t="s">
        <v>1113</v>
      </c>
      <c r="I557" s="34" t="s">
        <v>1109</v>
      </c>
      <c r="J557" s="24" t="s">
        <v>228</v>
      </c>
      <c r="K557" s="36">
        <v>408600</v>
      </c>
    </row>
    <row r="558" spans="1:11" s="15" customFormat="1" ht="30">
      <c r="A558" s="18" t="s">
        <v>977</v>
      </c>
      <c r="B558" s="19" t="s">
        <v>16</v>
      </c>
      <c r="C558" s="20" t="s">
        <v>90</v>
      </c>
      <c r="D558" s="30" t="s">
        <v>90</v>
      </c>
      <c r="E558" s="21" t="s">
        <v>1081</v>
      </c>
      <c r="F558" s="22">
        <v>2535</v>
      </c>
      <c r="G558" s="23">
        <v>41964</v>
      </c>
      <c r="H558" s="32" t="s">
        <v>1114</v>
      </c>
      <c r="I558" s="34" t="s">
        <v>1088</v>
      </c>
      <c r="J558" s="24" t="s">
        <v>1089</v>
      </c>
      <c r="K558" s="36">
        <v>16669</v>
      </c>
    </row>
    <row r="559" spans="1:11" s="15" customFormat="1" ht="30">
      <c r="A559" s="18" t="s">
        <v>977</v>
      </c>
      <c r="B559" s="19" t="s">
        <v>16</v>
      </c>
      <c r="C559" s="20" t="s">
        <v>90</v>
      </c>
      <c r="D559" s="30" t="s">
        <v>90</v>
      </c>
      <c r="E559" s="21" t="s">
        <v>1081</v>
      </c>
      <c r="F559" s="22">
        <v>2536</v>
      </c>
      <c r="G559" s="23">
        <v>41964</v>
      </c>
      <c r="H559" s="32" t="s">
        <v>1115</v>
      </c>
      <c r="I559" s="34" t="s">
        <v>1099</v>
      </c>
      <c r="J559" s="24" t="s">
        <v>22</v>
      </c>
      <c r="K559" s="36">
        <v>1096426</v>
      </c>
    </row>
    <row r="560" spans="1:11" s="15" customFormat="1" ht="30">
      <c r="A560" s="18" t="s">
        <v>977</v>
      </c>
      <c r="B560" s="19" t="s">
        <v>16</v>
      </c>
      <c r="C560" s="20" t="s">
        <v>90</v>
      </c>
      <c r="D560" s="30" t="s">
        <v>90</v>
      </c>
      <c r="E560" s="21" t="s">
        <v>1081</v>
      </c>
      <c r="F560" s="22">
        <v>2537</v>
      </c>
      <c r="G560" s="23">
        <v>41964</v>
      </c>
      <c r="H560" s="32" t="s">
        <v>1116</v>
      </c>
      <c r="I560" s="34" t="s">
        <v>1099</v>
      </c>
      <c r="J560" s="24" t="s">
        <v>22</v>
      </c>
      <c r="K560" s="36">
        <v>1579</v>
      </c>
    </row>
    <row r="561" spans="1:11" s="15" customFormat="1" ht="30">
      <c r="A561" s="18" t="s">
        <v>977</v>
      </c>
      <c r="B561" s="19" t="s">
        <v>16</v>
      </c>
      <c r="C561" s="20" t="s">
        <v>90</v>
      </c>
      <c r="D561" s="30" t="s">
        <v>90</v>
      </c>
      <c r="E561" s="21" t="s">
        <v>1081</v>
      </c>
      <c r="F561" s="22">
        <v>2543</v>
      </c>
      <c r="G561" s="23">
        <v>41967</v>
      </c>
      <c r="H561" s="32" t="s">
        <v>1117</v>
      </c>
      <c r="I561" s="34" t="s">
        <v>1088</v>
      </c>
      <c r="J561" s="24" t="s">
        <v>1089</v>
      </c>
      <c r="K561" s="36">
        <v>11676</v>
      </c>
    </row>
    <row r="562" spans="1:11" s="15" customFormat="1" ht="30">
      <c r="A562" s="18" t="s">
        <v>977</v>
      </c>
      <c r="B562" s="19" t="s">
        <v>16</v>
      </c>
      <c r="C562" s="20" t="s">
        <v>90</v>
      </c>
      <c r="D562" s="30" t="s">
        <v>90</v>
      </c>
      <c r="E562" s="21" t="s">
        <v>1081</v>
      </c>
      <c r="F562" s="22">
        <v>2544</v>
      </c>
      <c r="G562" s="23">
        <v>41967</v>
      </c>
      <c r="H562" s="32" t="s">
        <v>1118</v>
      </c>
      <c r="I562" s="34" t="s">
        <v>1088</v>
      </c>
      <c r="J562" s="24" t="s">
        <v>1089</v>
      </c>
      <c r="K562" s="36">
        <v>7404</v>
      </c>
    </row>
    <row r="563" spans="1:11" s="15" customFormat="1" ht="30">
      <c r="A563" s="18" t="s">
        <v>977</v>
      </c>
      <c r="B563" s="19" t="s">
        <v>16</v>
      </c>
      <c r="C563" s="20" t="s">
        <v>90</v>
      </c>
      <c r="D563" s="30" t="s">
        <v>90</v>
      </c>
      <c r="E563" s="21" t="s">
        <v>1081</v>
      </c>
      <c r="F563" s="22">
        <v>2574</v>
      </c>
      <c r="G563" s="23">
        <v>41969</v>
      </c>
      <c r="H563" s="32" t="s">
        <v>1119</v>
      </c>
      <c r="I563" s="34" t="s">
        <v>1086</v>
      </c>
      <c r="J563" s="24" t="s">
        <v>889</v>
      </c>
      <c r="K563" s="36">
        <v>168317</v>
      </c>
    </row>
    <row r="564" spans="1:11" s="15" customFormat="1" ht="30">
      <c r="A564" s="18" t="s">
        <v>1120</v>
      </c>
      <c r="B564" s="19" t="s">
        <v>28</v>
      </c>
      <c r="C564" s="20" t="s">
        <v>1121</v>
      </c>
      <c r="D564" s="30" t="s">
        <v>1121</v>
      </c>
      <c r="E564" s="21" t="s">
        <v>95</v>
      </c>
      <c r="F564" s="22">
        <v>20140089</v>
      </c>
      <c r="G564" s="23">
        <v>41950</v>
      </c>
      <c r="H564" s="32" t="s">
        <v>1122</v>
      </c>
      <c r="I564" s="34" t="s">
        <v>1123</v>
      </c>
      <c r="J564" s="24" t="s">
        <v>1124</v>
      </c>
      <c r="K564" s="36">
        <v>296994</v>
      </c>
    </row>
    <row r="565" spans="1:11" s="15" customFormat="1" ht="30">
      <c r="A565" s="18" t="s">
        <v>1120</v>
      </c>
      <c r="B565" s="19" t="s">
        <v>13</v>
      </c>
      <c r="C565" s="20" t="s">
        <v>1121</v>
      </c>
      <c r="D565" s="30" t="s">
        <v>1121</v>
      </c>
      <c r="E565" s="21" t="s">
        <v>95</v>
      </c>
      <c r="F565" s="22">
        <v>20140090</v>
      </c>
      <c r="G565" s="23">
        <v>41954</v>
      </c>
      <c r="H565" s="32" t="s">
        <v>1125</v>
      </c>
      <c r="I565" s="34" t="s">
        <v>1126</v>
      </c>
      <c r="J565" s="24" t="s">
        <v>1127</v>
      </c>
      <c r="K565" s="36">
        <v>79800</v>
      </c>
    </row>
    <row r="566" spans="1:11" s="15" customFormat="1" ht="30">
      <c r="A566" s="18" t="s">
        <v>1120</v>
      </c>
      <c r="B566" s="19" t="s">
        <v>13</v>
      </c>
      <c r="C566" s="20" t="s">
        <v>1121</v>
      </c>
      <c r="D566" s="30" t="s">
        <v>1121</v>
      </c>
      <c r="E566" s="21" t="s">
        <v>95</v>
      </c>
      <c r="F566" s="22">
        <v>20140091</v>
      </c>
      <c r="G566" s="23">
        <v>41955</v>
      </c>
      <c r="H566" s="32" t="s">
        <v>1128</v>
      </c>
      <c r="I566" s="34" t="s">
        <v>1129</v>
      </c>
      <c r="J566" s="24" t="s">
        <v>1130</v>
      </c>
      <c r="K566" s="36">
        <v>1454180</v>
      </c>
    </row>
    <row r="567" spans="1:11" s="15" customFormat="1" ht="30">
      <c r="A567" s="18" t="s">
        <v>1120</v>
      </c>
      <c r="B567" s="19" t="s">
        <v>13</v>
      </c>
      <c r="C567" s="20" t="s">
        <v>1121</v>
      </c>
      <c r="D567" s="30" t="s">
        <v>1121</v>
      </c>
      <c r="E567" s="21" t="s">
        <v>95</v>
      </c>
      <c r="F567" s="22">
        <v>20140093</v>
      </c>
      <c r="G567" s="23">
        <v>41956</v>
      </c>
      <c r="H567" s="32" t="s">
        <v>1131</v>
      </c>
      <c r="I567" s="34" t="s">
        <v>1132</v>
      </c>
      <c r="J567" s="24" t="s">
        <v>1077</v>
      </c>
      <c r="K567" s="36">
        <v>887709</v>
      </c>
    </row>
    <row r="568" spans="1:11" s="15" customFormat="1" ht="30">
      <c r="A568" s="18" t="s">
        <v>1120</v>
      </c>
      <c r="B568" s="19" t="s">
        <v>13</v>
      </c>
      <c r="C568" s="20" t="s">
        <v>1121</v>
      </c>
      <c r="D568" s="30" t="s">
        <v>1121</v>
      </c>
      <c r="E568" s="21" t="s">
        <v>95</v>
      </c>
      <c r="F568" s="22">
        <v>20140094</v>
      </c>
      <c r="G568" s="23">
        <v>41956</v>
      </c>
      <c r="H568" s="32" t="s">
        <v>1131</v>
      </c>
      <c r="I568" s="34" t="s">
        <v>1133</v>
      </c>
      <c r="J568" s="24" t="s">
        <v>1134</v>
      </c>
      <c r="K568" s="36">
        <v>1710121</v>
      </c>
    </row>
    <row r="569" spans="1:11" s="15" customFormat="1" ht="30">
      <c r="A569" s="18" t="s">
        <v>1120</v>
      </c>
      <c r="B569" s="19" t="s">
        <v>13</v>
      </c>
      <c r="C569" s="20" t="s">
        <v>1121</v>
      </c>
      <c r="D569" s="30" t="s">
        <v>1121</v>
      </c>
      <c r="E569" s="21" t="s">
        <v>95</v>
      </c>
      <c r="F569" s="22">
        <v>20140095</v>
      </c>
      <c r="G569" s="23">
        <v>41956</v>
      </c>
      <c r="H569" s="32" t="s">
        <v>1131</v>
      </c>
      <c r="I569" s="34" t="s">
        <v>1135</v>
      </c>
      <c r="J569" s="24" t="s">
        <v>124</v>
      </c>
      <c r="K569" s="36">
        <v>1012400</v>
      </c>
    </row>
    <row r="570" spans="1:11" s="15" customFormat="1" ht="30">
      <c r="A570" s="18" t="s">
        <v>1120</v>
      </c>
      <c r="B570" s="19" t="s">
        <v>13</v>
      </c>
      <c r="C570" s="20" t="s">
        <v>1121</v>
      </c>
      <c r="D570" s="30" t="s">
        <v>1121</v>
      </c>
      <c r="E570" s="21" t="s">
        <v>95</v>
      </c>
      <c r="F570" s="22">
        <v>20140096</v>
      </c>
      <c r="G570" s="23">
        <v>41963</v>
      </c>
      <c r="H570" s="32" t="s">
        <v>1136</v>
      </c>
      <c r="I570" s="34" t="s">
        <v>1137</v>
      </c>
      <c r="J570" s="24" t="s">
        <v>1138</v>
      </c>
      <c r="K570" s="36">
        <v>1103910</v>
      </c>
    </row>
    <row r="571" spans="1:11" s="15" customFormat="1" ht="30">
      <c r="A571" s="18" t="s">
        <v>1120</v>
      </c>
      <c r="B571" s="19" t="s">
        <v>13</v>
      </c>
      <c r="C571" s="20" t="s">
        <v>1121</v>
      </c>
      <c r="D571" s="30" t="s">
        <v>1121</v>
      </c>
      <c r="E571" s="21" t="s">
        <v>95</v>
      </c>
      <c r="F571" s="22">
        <v>20140098</v>
      </c>
      <c r="G571" s="23">
        <v>41963</v>
      </c>
      <c r="H571" s="32" t="s">
        <v>1139</v>
      </c>
      <c r="I571" s="34" t="s">
        <v>1140</v>
      </c>
      <c r="J571" s="24" t="s">
        <v>1141</v>
      </c>
      <c r="K571" s="36">
        <v>51490</v>
      </c>
    </row>
    <row r="572" spans="1:11" s="15" customFormat="1" ht="30">
      <c r="A572" s="18" t="s">
        <v>1120</v>
      </c>
      <c r="B572" s="19" t="s">
        <v>13</v>
      </c>
      <c r="C572" s="20" t="s">
        <v>1121</v>
      </c>
      <c r="D572" s="30" t="s">
        <v>1121</v>
      </c>
      <c r="E572" s="21" t="s">
        <v>95</v>
      </c>
      <c r="F572" s="22">
        <v>20140100</v>
      </c>
      <c r="G572" s="23">
        <v>41971</v>
      </c>
      <c r="H572" s="32" t="s">
        <v>1142</v>
      </c>
      <c r="I572" s="34" t="s">
        <v>1143</v>
      </c>
      <c r="J572" s="24" t="s">
        <v>1144</v>
      </c>
      <c r="K572" s="36">
        <v>220150</v>
      </c>
    </row>
    <row r="573" spans="1:11" s="15" customFormat="1" ht="30">
      <c r="A573" s="18" t="s">
        <v>1120</v>
      </c>
      <c r="B573" s="19" t="s">
        <v>13</v>
      </c>
      <c r="C573" s="20" t="s">
        <v>1121</v>
      </c>
      <c r="D573" s="30" t="s">
        <v>1121</v>
      </c>
      <c r="E573" s="21" t="s">
        <v>95</v>
      </c>
      <c r="F573" s="22">
        <v>20140101</v>
      </c>
      <c r="G573" s="23">
        <v>41971</v>
      </c>
      <c r="H573" s="32" t="s">
        <v>1145</v>
      </c>
      <c r="I573" s="34" t="s">
        <v>1132</v>
      </c>
      <c r="J573" s="24" t="s">
        <v>1077</v>
      </c>
      <c r="K573" s="36">
        <v>2082489</v>
      </c>
    </row>
    <row r="574" spans="1:11" s="15" customFormat="1" ht="30">
      <c r="A574" s="18" t="s">
        <v>1120</v>
      </c>
      <c r="B574" s="19" t="s">
        <v>311</v>
      </c>
      <c r="C574" s="20" t="s">
        <v>1146</v>
      </c>
      <c r="D574" s="30">
        <v>41964</v>
      </c>
      <c r="E574" s="21" t="s">
        <v>95</v>
      </c>
      <c r="F574" s="22">
        <v>20140102</v>
      </c>
      <c r="G574" s="23">
        <v>41971</v>
      </c>
      <c r="H574" s="32" t="s">
        <v>1147</v>
      </c>
      <c r="I574" s="34" t="s">
        <v>1148</v>
      </c>
      <c r="J574" s="24" t="s">
        <v>1149</v>
      </c>
      <c r="K574" s="36">
        <v>8076268</v>
      </c>
    </row>
    <row r="575" spans="1:11" s="15" customFormat="1" ht="30">
      <c r="A575" s="18" t="s">
        <v>1120</v>
      </c>
      <c r="B575" s="19" t="s">
        <v>311</v>
      </c>
      <c r="C575" s="20" t="s">
        <v>1150</v>
      </c>
      <c r="D575" s="30">
        <v>41967</v>
      </c>
      <c r="E575" s="21" t="s">
        <v>95</v>
      </c>
      <c r="F575" s="22">
        <v>20140103</v>
      </c>
      <c r="G575" s="23">
        <v>41971</v>
      </c>
      <c r="H575" s="32" t="s">
        <v>1151</v>
      </c>
      <c r="I575" s="34" t="s">
        <v>1152</v>
      </c>
      <c r="J575" s="24" t="s">
        <v>1153</v>
      </c>
      <c r="K575" s="36">
        <v>5474000</v>
      </c>
    </row>
    <row r="576" spans="1:11" s="15" customFormat="1" ht="45">
      <c r="A576" s="18" t="s">
        <v>1120</v>
      </c>
      <c r="B576" s="19" t="s">
        <v>28</v>
      </c>
      <c r="C576" s="20" t="s">
        <v>1121</v>
      </c>
      <c r="D576" s="30" t="s">
        <v>1121</v>
      </c>
      <c r="E576" s="21" t="s">
        <v>91</v>
      </c>
      <c r="F576" s="22">
        <v>20140350</v>
      </c>
      <c r="G576" s="23">
        <v>41950</v>
      </c>
      <c r="H576" s="32" t="s">
        <v>1154</v>
      </c>
      <c r="I576" s="34" t="s">
        <v>1155</v>
      </c>
      <c r="J576" s="24" t="s">
        <v>1017</v>
      </c>
      <c r="K576" s="36">
        <v>293392</v>
      </c>
    </row>
    <row r="577" spans="1:11" s="15" customFormat="1" ht="30">
      <c r="A577" s="18" t="s">
        <v>1120</v>
      </c>
      <c r="B577" s="19" t="s">
        <v>13</v>
      </c>
      <c r="C577" s="20" t="s">
        <v>1121</v>
      </c>
      <c r="D577" s="30" t="s">
        <v>1121</v>
      </c>
      <c r="E577" s="21" t="s">
        <v>91</v>
      </c>
      <c r="F577" s="22">
        <v>20140352</v>
      </c>
      <c r="G577" s="23">
        <v>41950</v>
      </c>
      <c r="H577" s="32" t="s">
        <v>1156</v>
      </c>
      <c r="I577" s="34" t="s">
        <v>1157</v>
      </c>
      <c r="J577" s="24" t="s">
        <v>1158</v>
      </c>
      <c r="K577" s="36">
        <v>1427643</v>
      </c>
    </row>
    <row r="578" spans="1:11" s="15" customFormat="1" ht="30">
      <c r="A578" s="18" t="s">
        <v>1120</v>
      </c>
      <c r="B578" s="19" t="s">
        <v>336</v>
      </c>
      <c r="C578" s="20" t="s">
        <v>2055</v>
      </c>
      <c r="D578" s="30">
        <v>41656</v>
      </c>
      <c r="E578" s="21" t="s">
        <v>91</v>
      </c>
      <c r="F578" s="22">
        <v>20140353</v>
      </c>
      <c r="G578" s="23">
        <v>41953</v>
      </c>
      <c r="H578" s="32" t="s">
        <v>1159</v>
      </c>
      <c r="I578" s="34" t="s">
        <v>1160</v>
      </c>
      <c r="J578" s="24" t="s">
        <v>1161</v>
      </c>
      <c r="K578" s="36">
        <v>158375</v>
      </c>
    </row>
    <row r="579" spans="1:11" s="15" customFormat="1" ht="30">
      <c r="A579" s="18" t="s">
        <v>1120</v>
      </c>
      <c r="B579" s="19" t="s">
        <v>336</v>
      </c>
      <c r="C579" s="20" t="s">
        <v>2055</v>
      </c>
      <c r="D579" s="30">
        <v>41656</v>
      </c>
      <c r="E579" s="21" t="s">
        <v>91</v>
      </c>
      <c r="F579" s="22">
        <v>20140354</v>
      </c>
      <c r="G579" s="23">
        <v>41953</v>
      </c>
      <c r="H579" s="32" t="s">
        <v>1162</v>
      </c>
      <c r="I579" s="34" t="s">
        <v>1160</v>
      </c>
      <c r="J579" s="24" t="s">
        <v>1161</v>
      </c>
      <c r="K579" s="36">
        <v>315100</v>
      </c>
    </row>
    <row r="580" spans="1:11" s="15" customFormat="1" ht="30">
      <c r="A580" s="18" t="s">
        <v>1120</v>
      </c>
      <c r="B580" s="19" t="s">
        <v>336</v>
      </c>
      <c r="C580" s="20" t="s">
        <v>2055</v>
      </c>
      <c r="D580" s="30">
        <v>41656</v>
      </c>
      <c r="E580" s="21" t="s">
        <v>91</v>
      </c>
      <c r="F580" s="22">
        <v>20140355</v>
      </c>
      <c r="G580" s="23">
        <v>41953</v>
      </c>
      <c r="H580" s="32" t="s">
        <v>1163</v>
      </c>
      <c r="I580" s="34" t="s">
        <v>1160</v>
      </c>
      <c r="J580" s="24" t="s">
        <v>1161</v>
      </c>
      <c r="K580" s="36">
        <v>607446</v>
      </c>
    </row>
    <row r="581" spans="1:11" s="15" customFormat="1" ht="30">
      <c r="A581" s="18" t="s">
        <v>1120</v>
      </c>
      <c r="B581" s="19" t="s">
        <v>336</v>
      </c>
      <c r="C581" s="20" t="s">
        <v>2055</v>
      </c>
      <c r="D581" s="30">
        <v>41656</v>
      </c>
      <c r="E581" s="21" t="s">
        <v>91</v>
      </c>
      <c r="F581" s="22">
        <v>20140356</v>
      </c>
      <c r="G581" s="23">
        <v>41953</v>
      </c>
      <c r="H581" s="32" t="s">
        <v>1164</v>
      </c>
      <c r="I581" s="34" t="s">
        <v>1160</v>
      </c>
      <c r="J581" s="24" t="s">
        <v>1161</v>
      </c>
      <c r="K581" s="36">
        <v>94860</v>
      </c>
    </row>
    <row r="582" spans="1:11" s="15" customFormat="1" ht="30">
      <c r="A582" s="18" t="s">
        <v>1120</v>
      </c>
      <c r="B582" s="19" t="s">
        <v>336</v>
      </c>
      <c r="C582" s="20" t="s">
        <v>2055</v>
      </c>
      <c r="D582" s="30">
        <v>41656</v>
      </c>
      <c r="E582" s="21" t="s">
        <v>91</v>
      </c>
      <c r="F582" s="22">
        <v>20140357</v>
      </c>
      <c r="G582" s="23">
        <v>41953</v>
      </c>
      <c r="H582" s="32" t="s">
        <v>1165</v>
      </c>
      <c r="I582" s="34" t="s">
        <v>1160</v>
      </c>
      <c r="J582" s="24" t="s">
        <v>1161</v>
      </c>
      <c r="K582" s="36">
        <v>182475</v>
      </c>
    </row>
    <row r="583" spans="1:11" s="15" customFormat="1" ht="30">
      <c r="A583" s="18" t="s">
        <v>1120</v>
      </c>
      <c r="B583" s="19" t="s">
        <v>336</v>
      </c>
      <c r="C583" s="20" t="s">
        <v>2055</v>
      </c>
      <c r="D583" s="30">
        <v>41656</v>
      </c>
      <c r="E583" s="21" t="s">
        <v>91</v>
      </c>
      <c r="F583" s="22">
        <v>20140358</v>
      </c>
      <c r="G583" s="23">
        <v>41953</v>
      </c>
      <c r="H583" s="32" t="s">
        <v>1166</v>
      </c>
      <c r="I583" s="34" t="s">
        <v>1160</v>
      </c>
      <c r="J583" s="24" t="s">
        <v>1161</v>
      </c>
      <c r="K583" s="36">
        <v>205475</v>
      </c>
    </row>
    <row r="584" spans="1:11" s="15" customFormat="1" ht="30">
      <c r="A584" s="18" t="s">
        <v>1120</v>
      </c>
      <c r="B584" s="19" t="s">
        <v>336</v>
      </c>
      <c r="C584" s="20" t="s">
        <v>2055</v>
      </c>
      <c r="D584" s="30">
        <v>41656</v>
      </c>
      <c r="E584" s="21" t="s">
        <v>91</v>
      </c>
      <c r="F584" s="22">
        <v>20140359</v>
      </c>
      <c r="G584" s="23">
        <v>41953</v>
      </c>
      <c r="H584" s="32" t="s">
        <v>1167</v>
      </c>
      <c r="I584" s="34" t="s">
        <v>1160</v>
      </c>
      <c r="J584" s="24" t="s">
        <v>1161</v>
      </c>
      <c r="K584" s="36">
        <v>612561</v>
      </c>
    </row>
    <row r="585" spans="1:11" s="15" customFormat="1" ht="30">
      <c r="A585" s="18" t="s">
        <v>1120</v>
      </c>
      <c r="B585" s="19" t="s">
        <v>336</v>
      </c>
      <c r="C585" s="20" t="s">
        <v>2055</v>
      </c>
      <c r="D585" s="30">
        <v>41656</v>
      </c>
      <c r="E585" s="21" t="s">
        <v>91</v>
      </c>
      <c r="F585" s="22">
        <v>20140360</v>
      </c>
      <c r="G585" s="23">
        <v>41953</v>
      </c>
      <c r="H585" s="32" t="s">
        <v>1168</v>
      </c>
      <c r="I585" s="34" t="s">
        <v>1160</v>
      </c>
      <c r="J585" s="24" t="s">
        <v>1161</v>
      </c>
      <c r="K585" s="36">
        <v>157975</v>
      </c>
    </row>
    <row r="586" spans="1:11" s="15" customFormat="1" ht="30">
      <c r="A586" s="18" t="s">
        <v>1120</v>
      </c>
      <c r="B586" s="19" t="s">
        <v>336</v>
      </c>
      <c r="C586" s="20" t="s">
        <v>2055</v>
      </c>
      <c r="D586" s="30">
        <v>41656</v>
      </c>
      <c r="E586" s="21" t="s">
        <v>91</v>
      </c>
      <c r="F586" s="22">
        <v>20140361</v>
      </c>
      <c r="G586" s="23">
        <v>41953</v>
      </c>
      <c r="H586" s="32" t="s">
        <v>1169</v>
      </c>
      <c r="I586" s="34" t="s">
        <v>1160</v>
      </c>
      <c r="J586" s="24" t="s">
        <v>1161</v>
      </c>
      <c r="K586" s="36">
        <v>155475</v>
      </c>
    </row>
    <row r="587" spans="1:11" s="15" customFormat="1" ht="30">
      <c r="A587" s="18" t="s">
        <v>1120</v>
      </c>
      <c r="B587" s="19" t="s">
        <v>13</v>
      </c>
      <c r="C587" s="20" t="s">
        <v>1121</v>
      </c>
      <c r="D587" s="30" t="s">
        <v>1121</v>
      </c>
      <c r="E587" s="21" t="s">
        <v>91</v>
      </c>
      <c r="F587" s="22">
        <v>20140363</v>
      </c>
      <c r="G587" s="23">
        <v>41954</v>
      </c>
      <c r="H587" s="32" t="s">
        <v>1170</v>
      </c>
      <c r="I587" s="34" t="s">
        <v>1171</v>
      </c>
      <c r="J587" s="24" t="s">
        <v>1172</v>
      </c>
      <c r="K587" s="36">
        <v>345100</v>
      </c>
    </row>
    <row r="588" spans="1:11" s="15" customFormat="1" ht="30">
      <c r="A588" s="18" t="s">
        <v>1120</v>
      </c>
      <c r="B588" s="19" t="s">
        <v>13</v>
      </c>
      <c r="C588" s="20" t="s">
        <v>1121</v>
      </c>
      <c r="D588" s="30" t="s">
        <v>1121</v>
      </c>
      <c r="E588" s="21" t="s">
        <v>91</v>
      </c>
      <c r="F588" s="22">
        <v>20140366</v>
      </c>
      <c r="G588" s="23">
        <v>41955</v>
      </c>
      <c r="H588" s="32" t="s">
        <v>1173</v>
      </c>
      <c r="I588" s="34" t="s">
        <v>1174</v>
      </c>
      <c r="J588" s="24" t="s">
        <v>1175</v>
      </c>
      <c r="K588" s="36">
        <v>639030</v>
      </c>
    </row>
    <row r="589" spans="1:11" s="15" customFormat="1" ht="30">
      <c r="A589" s="18" t="s">
        <v>1120</v>
      </c>
      <c r="B589" s="19" t="s">
        <v>13</v>
      </c>
      <c r="C589" s="20" t="s">
        <v>1121</v>
      </c>
      <c r="D589" s="30" t="s">
        <v>1121</v>
      </c>
      <c r="E589" s="21" t="s">
        <v>91</v>
      </c>
      <c r="F589" s="22">
        <v>20140367</v>
      </c>
      <c r="G589" s="23">
        <v>41955</v>
      </c>
      <c r="H589" s="32" t="s">
        <v>1176</v>
      </c>
      <c r="I589" s="34" t="s">
        <v>1177</v>
      </c>
      <c r="J589" s="24" t="s">
        <v>1178</v>
      </c>
      <c r="K589" s="36">
        <v>174930</v>
      </c>
    </row>
    <row r="590" spans="1:11" s="15" customFormat="1" ht="30">
      <c r="A590" s="18" t="s">
        <v>1120</v>
      </c>
      <c r="B590" s="19" t="s">
        <v>336</v>
      </c>
      <c r="C590" s="20" t="s">
        <v>2055</v>
      </c>
      <c r="D590" s="30">
        <v>41656</v>
      </c>
      <c r="E590" s="21" t="s">
        <v>91</v>
      </c>
      <c r="F590" s="22">
        <v>20140368</v>
      </c>
      <c r="G590" s="23">
        <v>41956</v>
      </c>
      <c r="H590" s="32" t="s">
        <v>1179</v>
      </c>
      <c r="I590" s="34" t="s">
        <v>1160</v>
      </c>
      <c r="J590" s="24" t="s">
        <v>1161</v>
      </c>
      <c r="K590" s="36">
        <v>139171</v>
      </c>
    </row>
    <row r="591" spans="1:11" s="15" customFormat="1" ht="30">
      <c r="A591" s="18" t="s">
        <v>1120</v>
      </c>
      <c r="B591" s="19" t="s">
        <v>336</v>
      </c>
      <c r="C591" s="20" t="s">
        <v>2055</v>
      </c>
      <c r="D591" s="30">
        <v>41656</v>
      </c>
      <c r="E591" s="21" t="s">
        <v>91</v>
      </c>
      <c r="F591" s="22">
        <v>20140369</v>
      </c>
      <c r="G591" s="23">
        <v>41956</v>
      </c>
      <c r="H591" s="32" t="s">
        <v>1179</v>
      </c>
      <c r="I591" s="34" t="s">
        <v>1160</v>
      </c>
      <c r="J591" s="24" t="s">
        <v>1161</v>
      </c>
      <c r="K591" s="36">
        <v>139171</v>
      </c>
    </row>
    <row r="592" spans="1:11" s="15" customFormat="1" ht="30">
      <c r="A592" s="18" t="s">
        <v>1120</v>
      </c>
      <c r="B592" s="19" t="s">
        <v>28</v>
      </c>
      <c r="C592" s="20" t="s">
        <v>1121</v>
      </c>
      <c r="D592" s="30" t="s">
        <v>1121</v>
      </c>
      <c r="E592" s="21" t="s">
        <v>91</v>
      </c>
      <c r="F592" s="22">
        <v>20140370</v>
      </c>
      <c r="G592" s="23">
        <v>41956</v>
      </c>
      <c r="H592" s="32" t="s">
        <v>1180</v>
      </c>
      <c r="I592" s="34" t="s">
        <v>1181</v>
      </c>
      <c r="J592" s="24" t="s">
        <v>1182</v>
      </c>
      <c r="K592" s="36">
        <v>65000</v>
      </c>
    </row>
    <row r="593" spans="1:11" s="15" customFormat="1" ht="30">
      <c r="A593" s="18" t="s">
        <v>1120</v>
      </c>
      <c r="B593" s="19" t="s">
        <v>336</v>
      </c>
      <c r="C593" s="20" t="s">
        <v>2055</v>
      </c>
      <c r="D593" s="30">
        <v>41656</v>
      </c>
      <c r="E593" s="21" t="s">
        <v>91</v>
      </c>
      <c r="F593" s="22">
        <v>20140371</v>
      </c>
      <c r="G593" s="23">
        <v>41962</v>
      </c>
      <c r="H593" s="32" t="s">
        <v>1183</v>
      </c>
      <c r="I593" s="34" t="s">
        <v>1160</v>
      </c>
      <c r="J593" s="24" t="s">
        <v>1161</v>
      </c>
      <c r="K593" s="36">
        <v>132210</v>
      </c>
    </row>
    <row r="594" spans="1:11" s="15" customFormat="1" ht="30">
      <c r="A594" s="18" t="s">
        <v>1120</v>
      </c>
      <c r="B594" s="19" t="s">
        <v>28</v>
      </c>
      <c r="C594" s="20" t="s">
        <v>1121</v>
      </c>
      <c r="D594" s="30" t="s">
        <v>1121</v>
      </c>
      <c r="E594" s="21" t="s">
        <v>91</v>
      </c>
      <c r="F594" s="22">
        <v>20140372</v>
      </c>
      <c r="G594" s="23">
        <v>41962</v>
      </c>
      <c r="H594" s="32" t="s">
        <v>1184</v>
      </c>
      <c r="I594" s="34" t="s">
        <v>1155</v>
      </c>
      <c r="J594" s="24" t="s">
        <v>1017</v>
      </c>
      <c r="K594" s="36">
        <v>1004200</v>
      </c>
    </row>
    <row r="595" spans="1:11" s="15" customFormat="1" ht="30">
      <c r="A595" s="18" t="s">
        <v>1120</v>
      </c>
      <c r="B595" s="19" t="s">
        <v>336</v>
      </c>
      <c r="C595" s="20" t="s">
        <v>2055</v>
      </c>
      <c r="D595" s="30">
        <v>41656</v>
      </c>
      <c r="E595" s="21" t="s">
        <v>91</v>
      </c>
      <c r="F595" s="22">
        <v>20140373</v>
      </c>
      <c r="G595" s="23">
        <v>41963</v>
      </c>
      <c r="H595" s="32" t="s">
        <v>1183</v>
      </c>
      <c r="I595" s="34" t="s">
        <v>1160</v>
      </c>
      <c r="J595" s="24" t="s">
        <v>1161</v>
      </c>
      <c r="K595" s="36">
        <v>249796</v>
      </c>
    </row>
    <row r="596" spans="1:11" s="15" customFormat="1" ht="30">
      <c r="A596" s="18" t="s">
        <v>1120</v>
      </c>
      <c r="B596" s="19" t="s">
        <v>13</v>
      </c>
      <c r="C596" s="20" t="s">
        <v>1121</v>
      </c>
      <c r="D596" s="30" t="s">
        <v>1121</v>
      </c>
      <c r="E596" s="21" t="s">
        <v>91</v>
      </c>
      <c r="F596" s="22">
        <v>20140374</v>
      </c>
      <c r="G596" s="23">
        <v>41963</v>
      </c>
      <c r="H596" s="32" t="s">
        <v>1185</v>
      </c>
      <c r="I596" s="34" t="s">
        <v>1186</v>
      </c>
      <c r="J596" s="24" t="s">
        <v>1187</v>
      </c>
      <c r="K596" s="36">
        <v>436730</v>
      </c>
    </row>
    <row r="597" spans="1:11" s="15" customFormat="1" ht="30">
      <c r="A597" s="18" t="s">
        <v>1120</v>
      </c>
      <c r="B597" s="19" t="s">
        <v>336</v>
      </c>
      <c r="C597" s="20" t="s">
        <v>2055</v>
      </c>
      <c r="D597" s="30">
        <v>41656</v>
      </c>
      <c r="E597" s="21" t="s">
        <v>91</v>
      </c>
      <c r="F597" s="22">
        <v>20140376</v>
      </c>
      <c r="G597" s="23">
        <v>41964</v>
      </c>
      <c r="H597" s="32" t="s">
        <v>1188</v>
      </c>
      <c r="I597" s="34" t="s">
        <v>1160</v>
      </c>
      <c r="J597" s="24" t="s">
        <v>1161</v>
      </c>
      <c r="K597" s="36">
        <v>236796</v>
      </c>
    </row>
    <row r="598" spans="1:11" s="15" customFormat="1" ht="30">
      <c r="A598" s="18" t="s">
        <v>1120</v>
      </c>
      <c r="B598" s="19" t="s">
        <v>13</v>
      </c>
      <c r="C598" s="20" t="s">
        <v>1121</v>
      </c>
      <c r="D598" s="30" t="s">
        <v>1121</v>
      </c>
      <c r="E598" s="21" t="s">
        <v>91</v>
      </c>
      <c r="F598" s="22">
        <v>20140382</v>
      </c>
      <c r="G598" s="23">
        <v>41970</v>
      </c>
      <c r="H598" s="32" t="s">
        <v>1189</v>
      </c>
      <c r="I598" s="34" t="s">
        <v>1171</v>
      </c>
      <c r="J598" s="24" t="s">
        <v>1172</v>
      </c>
      <c r="K598" s="36">
        <v>198730</v>
      </c>
    </row>
    <row r="599" spans="1:11" s="15" customFormat="1" ht="30">
      <c r="A599" s="18" t="s">
        <v>1120</v>
      </c>
      <c r="B599" s="19" t="s">
        <v>28</v>
      </c>
      <c r="C599" s="20" t="s">
        <v>1121</v>
      </c>
      <c r="D599" s="30" t="s">
        <v>1121</v>
      </c>
      <c r="E599" s="21" t="s">
        <v>91</v>
      </c>
      <c r="F599" s="22">
        <v>20140383</v>
      </c>
      <c r="G599" s="23">
        <v>41971</v>
      </c>
      <c r="H599" s="32" t="s">
        <v>1190</v>
      </c>
      <c r="I599" s="34" t="s">
        <v>1191</v>
      </c>
      <c r="J599" s="24" t="s">
        <v>1192</v>
      </c>
      <c r="K599" s="36">
        <v>10000000</v>
      </c>
    </row>
    <row r="600" spans="1:11" s="15" customFormat="1" ht="30">
      <c r="A600" s="18" t="s">
        <v>1120</v>
      </c>
      <c r="B600" s="19" t="s">
        <v>336</v>
      </c>
      <c r="C600" s="20" t="s">
        <v>2055</v>
      </c>
      <c r="D600" s="30">
        <v>41656</v>
      </c>
      <c r="E600" s="21" t="s">
        <v>91</v>
      </c>
      <c r="F600" s="22">
        <v>20140385</v>
      </c>
      <c r="G600" s="23">
        <v>41971</v>
      </c>
      <c r="H600" s="32" t="s">
        <v>1193</v>
      </c>
      <c r="I600" s="34" t="s">
        <v>1160</v>
      </c>
      <c r="J600" s="24" t="s">
        <v>1161</v>
      </c>
      <c r="K600" s="36">
        <v>194796</v>
      </c>
    </row>
    <row r="601" spans="1:11" s="15" customFormat="1" ht="30">
      <c r="A601" s="18" t="s">
        <v>1120</v>
      </c>
      <c r="B601" s="19" t="s">
        <v>311</v>
      </c>
      <c r="C601" s="20" t="s">
        <v>1150</v>
      </c>
      <c r="D601" s="30">
        <v>41967</v>
      </c>
      <c r="E601" s="21" t="s">
        <v>91</v>
      </c>
      <c r="F601" s="22">
        <v>20140386</v>
      </c>
      <c r="G601" s="23">
        <v>41971</v>
      </c>
      <c r="H601" s="32" t="s">
        <v>1194</v>
      </c>
      <c r="I601" s="34" t="s">
        <v>1152</v>
      </c>
      <c r="J601" s="24" t="s">
        <v>1153</v>
      </c>
      <c r="K601" s="36">
        <v>7168351</v>
      </c>
    </row>
    <row r="602" spans="1:11" s="15" customFormat="1">
      <c r="A602" s="18" t="s">
        <v>1120</v>
      </c>
      <c r="B602" s="19" t="s">
        <v>16</v>
      </c>
      <c r="C602" s="20" t="s">
        <v>1121</v>
      </c>
      <c r="D602" s="30" t="s">
        <v>1121</v>
      </c>
      <c r="E602" s="21" t="s">
        <v>17</v>
      </c>
      <c r="F602" s="22" t="s">
        <v>1121</v>
      </c>
      <c r="G602" s="23" t="s">
        <v>1121</v>
      </c>
      <c r="H602" s="32" t="s">
        <v>1195</v>
      </c>
      <c r="I602" s="34" t="s">
        <v>1196</v>
      </c>
      <c r="J602" s="24" t="s">
        <v>1197</v>
      </c>
      <c r="K602" s="36">
        <f>52800+54800</f>
        <v>107600</v>
      </c>
    </row>
    <row r="603" spans="1:11" s="15" customFormat="1" ht="30">
      <c r="A603" s="18" t="s">
        <v>1120</v>
      </c>
      <c r="B603" s="19" t="s">
        <v>16</v>
      </c>
      <c r="C603" s="20" t="s">
        <v>1121</v>
      </c>
      <c r="D603" s="30" t="str">
        <f>+IF(C603="","",IF(C603="No Aplica","No Aplica","Ingrese Fecha"))</f>
        <v>No Aplica</v>
      </c>
      <c r="E603" s="21" t="s">
        <v>17</v>
      </c>
      <c r="F603" s="22" t="s">
        <v>1121</v>
      </c>
      <c r="G603" s="23" t="s">
        <v>1121</v>
      </c>
      <c r="H603" s="32" t="s">
        <v>1198</v>
      </c>
      <c r="I603" s="34" t="s">
        <v>1199</v>
      </c>
      <c r="J603" s="24" t="s">
        <v>1200</v>
      </c>
      <c r="K603" s="36">
        <v>177700</v>
      </c>
    </row>
    <row r="604" spans="1:11" s="15" customFormat="1" ht="30">
      <c r="A604" s="18" t="s">
        <v>1120</v>
      </c>
      <c r="B604" s="19" t="s">
        <v>16</v>
      </c>
      <c r="C604" s="20" t="s">
        <v>1121</v>
      </c>
      <c r="D604" s="30" t="str">
        <f>+IF(C604="","",IF(C604="No Aplica","No Aplica","Ingrese Fecha"))</f>
        <v>No Aplica</v>
      </c>
      <c r="E604" s="21" t="s">
        <v>17</v>
      </c>
      <c r="F604" s="22" t="s">
        <v>1121</v>
      </c>
      <c r="G604" s="23" t="s">
        <v>1121</v>
      </c>
      <c r="H604" s="32" t="s">
        <v>1201</v>
      </c>
      <c r="I604" s="34" t="s">
        <v>1199</v>
      </c>
      <c r="J604" s="24" t="s">
        <v>1200</v>
      </c>
      <c r="K604" s="36">
        <v>98600</v>
      </c>
    </row>
    <row r="605" spans="1:11" s="15" customFormat="1" ht="30">
      <c r="A605" s="18" t="s">
        <v>1120</v>
      </c>
      <c r="B605" s="19" t="s">
        <v>16</v>
      </c>
      <c r="C605" s="20" t="s">
        <v>1121</v>
      </c>
      <c r="D605" s="30" t="str">
        <f>+IF(C605="","",IF(C605="No Aplica","No Aplica","Ingrese Fecha"))</f>
        <v>No Aplica</v>
      </c>
      <c r="E605" s="21" t="s">
        <v>17</v>
      </c>
      <c r="F605" s="22" t="s">
        <v>1121</v>
      </c>
      <c r="G605" s="23" t="s">
        <v>1121</v>
      </c>
      <c r="H605" s="32" t="s">
        <v>1202</v>
      </c>
      <c r="I605" s="34" t="s">
        <v>1199</v>
      </c>
      <c r="J605" s="24" t="s">
        <v>1200</v>
      </c>
      <c r="K605" s="36">
        <v>83117</v>
      </c>
    </row>
    <row r="606" spans="1:11" s="15" customFormat="1" ht="30">
      <c r="A606" s="18" t="s">
        <v>1120</v>
      </c>
      <c r="B606" s="19" t="s">
        <v>16</v>
      </c>
      <c r="C606" s="20" t="s">
        <v>1121</v>
      </c>
      <c r="D606" s="30" t="str">
        <f>+IF(C606="","",IF(C606="No Aplica","No Aplica","Ingrese Fecha"))</f>
        <v>No Aplica</v>
      </c>
      <c r="E606" s="21" t="s">
        <v>17</v>
      </c>
      <c r="F606" s="22" t="s">
        <v>1121</v>
      </c>
      <c r="G606" s="23" t="s">
        <v>1121</v>
      </c>
      <c r="H606" s="32" t="s">
        <v>1203</v>
      </c>
      <c r="I606" s="34" t="s">
        <v>1199</v>
      </c>
      <c r="J606" s="24" t="s">
        <v>1200</v>
      </c>
      <c r="K606" s="36">
        <v>619938</v>
      </c>
    </row>
    <row r="607" spans="1:11" s="15" customFormat="1" ht="30">
      <c r="A607" s="18" t="s">
        <v>1120</v>
      </c>
      <c r="B607" s="19" t="s">
        <v>16</v>
      </c>
      <c r="C607" s="20" t="s">
        <v>1121</v>
      </c>
      <c r="D607" s="30" t="s">
        <v>1121</v>
      </c>
      <c r="E607" s="21" t="s">
        <v>17</v>
      </c>
      <c r="F607" s="22" t="s">
        <v>1121</v>
      </c>
      <c r="G607" s="23" t="s">
        <v>1121</v>
      </c>
      <c r="H607" s="32" t="s">
        <v>1204</v>
      </c>
      <c r="I607" s="34" t="s">
        <v>1199</v>
      </c>
      <c r="J607" s="24" t="s">
        <v>1200</v>
      </c>
      <c r="K607" s="36">
        <v>140500</v>
      </c>
    </row>
    <row r="608" spans="1:11" s="15" customFormat="1" ht="30">
      <c r="A608" s="18" t="s">
        <v>1120</v>
      </c>
      <c r="B608" s="19" t="s">
        <v>16</v>
      </c>
      <c r="C608" s="20" t="s">
        <v>1121</v>
      </c>
      <c r="D608" s="30" t="s">
        <v>1121</v>
      </c>
      <c r="E608" s="21" t="s">
        <v>17</v>
      </c>
      <c r="F608" s="22" t="s">
        <v>1121</v>
      </c>
      <c r="G608" s="23" t="s">
        <v>1121</v>
      </c>
      <c r="H608" s="32" t="s">
        <v>1205</v>
      </c>
      <c r="I608" s="34" t="s">
        <v>1199</v>
      </c>
      <c r="J608" s="24" t="s">
        <v>1200</v>
      </c>
      <c r="K608" s="36">
        <v>118529</v>
      </c>
    </row>
    <row r="609" spans="1:11" s="15" customFormat="1" ht="30">
      <c r="A609" s="18" t="s">
        <v>1120</v>
      </c>
      <c r="B609" s="19" t="s">
        <v>16</v>
      </c>
      <c r="C609" s="20" t="s">
        <v>1121</v>
      </c>
      <c r="D609" s="30" t="s">
        <v>1121</v>
      </c>
      <c r="E609" s="21" t="s">
        <v>17</v>
      </c>
      <c r="F609" s="22" t="s">
        <v>1121</v>
      </c>
      <c r="G609" s="23" t="s">
        <v>1121</v>
      </c>
      <c r="H609" s="32" t="s">
        <v>1206</v>
      </c>
      <c r="I609" s="34" t="s">
        <v>1199</v>
      </c>
      <c r="J609" s="24" t="s">
        <v>1200</v>
      </c>
      <c r="K609" s="36">
        <v>47956</v>
      </c>
    </row>
    <row r="610" spans="1:11" s="15" customFormat="1" ht="30">
      <c r="A610" s="18" t="s">
        <v>1120</v>
      </c>
      <c r="B610" s="19" t="s">
        <v>16</v>
      </c>
      <c r="C610" s="20" t="s">
        <v>1121</v>
      </c>
      <c r="D610" s="30" t="s">
        <v>1121</v>
      </c>
      <c r="E610" s="21" t="s">
        <v>17</v>
      </c>
      <c r="F610" s="22" t="s">
        <v>1121</v>
      </c>
      <c r="G610" s="23" t="s">
        <v>1121</v>
      </c>
      <c r="H610" s="32" t="s">
        <v>1207</v>
      </c>
      <c r="I610" s="34" t="s">
        <v>1199</v>
      </c>
      <c r="J610" s="24" t="s">
        <v>1200</v>
      </c>
      <c r="K610" s="36">
        <f>434700+527771</f>
        <v>962471</v>
      </c>
    </row>
    <row r="611" spans="1:11" s="15" customFormat="1" ht="30">
      <c r="A611" s="18" t="s">
        <v>1120</v>
      </c>
      <c r="B611" s="19" t="s">
        <v>16</v>
      </c>
      <c r="C611" s="20" t="s">
        <v>1121</v>
      </c>
      <c r="D611" s="30" t="s">
        <v>1121</v>
      </c>
      <c r="E611" s="21" t="s">
        <v>17</v>
      </c>
      <c r="F611" s="22" t="s">
        <v>1121</v>
      </c>
      <c r="G611" s="23" t="s">
        <v>1121</v>
      </c>
      <c r="H611" s="32" t="s">
        <v>1208</v>
      </c>
      <c r="I611" s="34" t="s">
        <v>1199</v>
      </c>
      <c r="J611" s="24" t="s">
        <v>1200</v>
      </c>
      <c r="K611" s="36">
        <v>176437</v>
      </c>
    </row>
    <row r="612" spans="1:11" s="15" customFormat="1" ht="30">
      <c r="A612" s="18" t="s">
        <v>1120</v>
      </c>
      <c r="B612" s="19" t="s">
        <v>16</v>
      </c>
      <c r="C612" s="20" t="s">
        <v>1121</v>
      </c>
      <c r="D612" s="30" t="s">
        <v>1121</v>
      </c>
      <c r="E612" s="21" t="s">
        <v>17</v>
      </c>
      <c r="F612" s="22" t="s">
        <v>1121</v>
      </c>
      <c r="G612" s="23" t="s">
        <v>1121</v>
      </c>
      <c r="H612" s="32" t="s">
        <v>1209</v>
      </c>
      <c r="I612" s="34" t="s">
        <v>1199</v>
      </c>
      <c r="J612" s="24" t="s">
        <v>1200</v>
      </c>
      <c r="K612" s="36">
        <v>86289</v>
      </c>
    </row>
    <row r="613" spans="1:11" s="15" customFormat="1" ht="30">
      <c r="A613" s="18" t="s">
        <v>1120</v>
      </c>
      <c r="B613" s="19" t="s">
        <v>16</v>
      </c>
      <c r="C613" s="20" t="s">
        <v>1121</v>
      </c>
      <c r="D613" s="30" t="s">
        <v>1121</v>
      </c>
      <c r="E613" s="21" t="s">
        <v>17</v>
      </c>
      <c r="F613" s="22" t="s">
        <v>1121</v>
      </c>
      <c r="G613" s="23" t="s">
        <v>1121</v>
      </c>
      <c r="H613" s="32" t="s">
        <v>1210</v>
      </c>
      <c r="I613" s="34" t="s">
        <v>1199</v>
      </c>
      <c r="J613" s="24" t="s">
        <v>1200</v>
      </c>
      <c r="K613" s="36">
        <v>101000</v>
      </c>
    </row>
    <row r="614" spans="1:11" s="15" customFormat="1" ht="30">
      <c r="A614" s="18" t="s">
        <v>1120</v>
      </c>
      <c r="B614" s="19" t="s">
        <v>16</v>
      </c>
      <c r="C614" s="20" t="s">
        <v>1121</v>
      </c>
      <c r="D614" s="30" t="s">
        <v>1121</v>
      </c>
      <c r="E614" s="21" t="s">
        <v>17</v>
      </c>
      <c r="F614" s="22" t="s">
        <v>1121</v>
      </c>
      <c r="G614" s="23" t="s">
        <v>1121</v>
      </c>
      <c r="H614" s="32" t="s">
        <v>1211</v>
      </c>
      <c r="I614" s="34" t="s">
        <v>1199</v>
      </c>
      <c r="J614" s="24" t="s">
        <v>1200</v>
      </c>
      <c r="K614" s="36">
        <v>335587</v>
      </c>
    </row>
    <row r="615" spans="1:11" s="15" customFormat="1" ht="30">
      <c r="A615" s="18" t="s">
        <v>1120</v>
      </c>
      <c r="B615" s="19" t="s">
        <v>16</v>
      </c>
      <c r="C615" s="20" t="s">
        <v>1121</v>
      </c>
      <c r="D615" s="30" t="s">
        <v>1121</v>
      </c>
      <c r="E615" s="21" t="s">
        <v>17</v>
      </c>
      <c r="F615" s="22" t="s">
        <v>1121</v>
      </c>
      <c r="G615" s="23" t="s">
        <v>1121</v>
      </c>
      <c r="H615" s="32" t="s">
        <v>1212</v>
      </c>
      <c r="I615" s="34" t="s">
        <v>1213</v>
      </c>
      <c r="J615" s="24" t="s">
        <v>1214</v>
      </c>
      <c r="K615" s="36">
        <v>30397</v>
      </c>
    </row>
    <row r="616" spans="1:11" s="15" customFormat="1" ht="30">
      <c r="A616" s="18" t="s">
        <v>1120</v>
      </c>
      <c r="B616" s="19" t="s">
        <v>16</v>
      </c>
      <c r="C616" s="20" t="s">
        <v>1121</v>
      </c>
      <c r="D616" s="30" t="s">
        <v>1121</v>
      </c>
      <c r="E616" s="21" t="s">
        <v>17</v>
      </c>
      <c r="F616" s="22" t="s">
        <v>1121</v>
      </c>
      <c r="G616" s="23" t="s">
        <v>1121</v>
      </c>
      <c r="H616" s="32" t="s">
        <v>1215</v>
      </c>
      <c r="I616" s="34" t="s">
        <v>1213</v>
      </c>
      <c r="J616" s="24" t="s">
        <v>1214</v>
      </c>
      <c r="K616" s="36">
        <v>19029</v>
      </c>
    </row>
    <row r="617" spans="1:11" s="15" customFormat="1" ht="30">
      <c r="A617" s="18" t="s">
        <v>1120</v>
      </c>
      <c r="B617" s="19" t="s">
        <v>16</v>
      </c>
      <c r="C617" s="20" t="s">
        <v>1121</v>
      </c>
      <c r="D617" s="30" t="str">
        <f>+IF(C617="","",IF(C617="No Aplica","No Aplica","Ingrese Fecha"))</f>
        <v>No Aplica</v>
      </c>
      <c r="E617" s="21" t="s">
        <v>17</v>
      </c>
      <c r="F617" s="22" t="s">
        <v>1121</v>
      </c>
      <c r="G617" s="23" t="s">
        <v>1121</v>
      </c>
      <c r="H617" s="32" t="s">
        <v>1216</v>
      </c>
      <c r="I617" s="34" t="s">
        <v>1213</v>
      </c>
      <c r="J617" s="24" t="s">
        <v>1214</v>
      </c>
      <c r="K617" s="36">
        <v>28300</v>
      </c>
    </row>
    <row r="618" spans="1:11" s="15" customFormat="1" ht="30">
      <c r="A618" s="18" t="s">
        <v>1120</v>
      </c>
      <c r="B618" s="19" t="s">
        <v>16</v>
      </c>
      <c r="C618" s="20" t="s">
        <v>1121</v>
      </c>
      <c r="D618" s="30" t="s">
        <v>1121</v>
      </c>
      <c r="E618" s="21" t="s">
        <v>17</v>
      </c>
      <c r="F618" s="22" t="s">
        <v>1121</v>
      </c>
      <c r="G618" s="23" t="s">
        <v>1121</v>
      </c>
      <c r="H618" s="32" t="s">
        <v>1217</v>
      </c>
      <c r="I618" s="34" t="s">
        <v>1213</v>
      </c>
      <c r="J618" s="24" t="s">
        <v>1214</v>
      </c>
      <c r="K618" s="36">
        <f>665+172342+13966</f>
        <v>186973</v>
      </c>
    </row>
    <row r="619" spans="1:11" s="15" customFormat="1" ht="30">
      <c r="A619" s="18" t="s">
        <v>1120</v>
      </c>
      <c r="B619" s="19" t="s">
        <v>16</v>
      </c>
      <c r="C619" s="20" t="s">
        <v>1121</v>
      </c>
      <c r="D619" s="30" t="s">
        <v>1121</v>
      </c>
      <c r="E619" s="21" t="s">
        <v>17</v>
      </c>
      <c r="F619" s="22" t="s">
        <v>1121</v>
      </c>
      <c r="G619" s="23" t="s">
        <v>1121</v>
      </c>
      <c r="H619" s="32" t="s">
        <v>1218</v>
      </c>
      <c r="I619" s="34" t="s">
        <v>1213</v>
      </c>
      <c r="J619" s="24" t="s">
        <v>1214</v>
      </c>
      <c r="K619" s="36">
        <v>57886</v>
      </c>
    </row>
    <row r="620" spans="1:11" s="15" customFormat="1" ht="30">
      <c r="A620" s="18" t="s">
        <v>1120</v>
      </c>
      <c r="B620" s="19" t="s">
        <v>16</v>
      </c>
      <c r="C620" s="20" t="s">
        <v>1121</v>
      </c>
      <c r="D620" s="30" t="s">
        <v>1121</v>
      </c>
      <c r="E620" s="21" t="s">
        <v>17</v>
      </c>
      <c r="F620" s="22" t="s">
        <v>1121</v>
      </c>
      <c r="G620" s="23" t="s">
        <v>1121</v>
      </c>
      <c r="H620" s="32" t="s">
        <v>1219</v>
      </c>
      <c r="I620" s="34" t="s">
        <v>1213</v>
      </c>
      <c r="J620" s="24" t="s">
        <v>1214</v>
      </c>
      <c r="K620" s="36">
        <v>3776</v>
      </c>
    </row>
    <row r="621" spans="1:11" s="15" customFormat="1" ht="30">
      <c r="A621" s="18" t="s">
        <v>1120</v>
      </c>
      <c r="B621" s="19" t="s">
        <v>16</v>
      </c>
      <c r="C621" s="20" t="s">
        <v>1121</v>
      </c>
      <c r="D621" s="30" t="s">
        <v>1121</v>
      </c>
      <c r="E621" s="21" t="s">
        <v>17</v>
      </c>
      <c r="F621" s="22" t="s">
        <v>1121</v>
      </c>
      <c r="G621" s="23" t="s">
        <v>1121</v>
      </c>
      <c r="H621" s="32" t="s">
        <v>1220</v>
      </c>
      <c r="I621" s="34" t="s">
        <v>1213</v>
      </c>
      <c r="J621" s="24" t="s">
        <v>1214</v>
      </c>
      <c r="K621" s="36">
        <v>650</v>
      </c>
    </row>
    <row r="622" spans="1:11" s="15" customFormat="1" ht="30">
      <c r="A622" s="18" t="s">
        <v>1120</v>
      </c>
      <c r="B622" s="19" t="s">
        <v>16</v>
      </c>
      <c r="C622" s="20" t="s">
        <v>1121</v>
      </c>
      <c r="D622" s="30" t="s">
        <v>1121</v>
      </c>
      <c r="E622" s="21" t="s">
        <v>17</v>
      </c>
      <c r="F622" s="22" t="s">
        <v>1121</v>
      </c>
      <c r="G622" s="23" t="s">
        <v>1121</v>
      </c>
      <c r="H622" s="32" t="s">
        <v>1221</v>
      </c>
      <c r="I622" s="34" t="s">
        <v>1213</v>
      </c>
      <c r="J622" s="24" t="s">
        <v>1214</v>
      </c>
      <c r="K622" s="36">
        <v>6906</v>
      </c>
    </row>
    <row r="623" spans="1:11" s="15" customFormat="1" ht="30">
      <c r="A623" s="18" t="s">
        <v>1120</v>
      </c>
      <c r="B623" s="19" t="s">
        <v>16</v>
      </c>
      <c r="C623" s="20" t="s">
        <v>1121</v>
      </c>
      <c r="D623" s="30" t="s">
        <v>1121</v>
      </c>
      <c r="E623" s="21" t="s">
        <v>17</v>
      </c>
      <c r="F623" s="22" t="s">
        <v>1121</v>
      </c>
      <c r="G623" s="23" t="s">
        <v>1121</v>
      </c>
      <c r="H623" s="32" t="s">
        <v>1222</v>
      </c>
      <c r="I623" s="34" t="s">
        <v>1213</v>
      </c>
      <c r="J623" s="24" t="s">
        <v>1214</v>
      </c>
      <c r="K623" s="36">
        <v>5350</v>
      </c>
    </row>
    <row r="624" spans="1:11" s="15" customFormat="1" ht="30">
      <c r="A624" s="18" t="s">
        <v>1120</v>
      </c>
      <c r="B624" s="19" t="s">
        <v>16</v>
      </c>
      <c r="C624" s="20" t="s">
        <v>1121</v>
      </c>
      <c r="D624" s="30" t="s">
        <v>1121</v>
      </c>
      <c r="E624" s="21" t="s">
        <v>17</v>
      </c>
      <c r="F624" s="22" t="s">
        <v>1121</v>
      </c>
      <c r="G624" s="23" t="s">
        <v>1121</v>
      </c>
      <c r="H624" s="32" t="s">
        <v>1223</v>
      </c>
      <c r="I624" s="34" t="s">
        <v>1224</v>
      </c>
      <c r="J624" s="24" t="s">
        <v>1225</v>
      </c>
      <c r="K624" s="36">
        <f>3020+6490</f>
        <v>9510</v>
      </c>
    </row>
    <row r="625" spans="1:22" s="15" customFormat="1" ht="30">
      <c r="A625" s="18" t="s">
        <v>1120</v>
      </c>
      <c r="B625" s="19" t="s">
        <v>16</v>
      </c>
      <c r="C625" s="20" t="s">
        <v>1121</v>
      </c>
      <c r="D625" s="30" t="s">
        <v>1121</v>
      </c>
      <c r="E625" s="21" t="s">
        <v>17</v>
      </c>
      <c r="F625" s="22" t="s">
        <v>1121</v>
      </c>
      <c r="G625" s="23" t="s">
        <v>1121</v>
      </c>
      <c r="H625" s="32" t="s">
        <v>1226</v>
      </c>
      <c r="I625" s="34" t="s">
        <v>1213</v>
      </c>
      <c r="J625" s="24" t="s">
        <v>1214</v>
      </c>
      <c r="K625" s="36">
        <v>10061</v>
      </c>
    </row>
    <row r="626" spans="1:22" s="15" customFormat="1" ht="30">
      <c r="A626" s="18" t="s">
        <v>1120</v>
      </c>
      <c r="B626" s="19" t="s">
        <v>16</v>
      </c>
      <c r="C626" s="20" t="s">
        <v>1121</v>
      </c>
      <c r="D626" s="30" t="s">
        <v>1121</v>
      </c>
      <c r="E626" s="21" t="s">
        <v>17</v>
      </c>
      <c r="F626" s="22" t="s">
        <v>1121</v>
      </c>
      <c r="G626" s="23" t="s">
        <v>1121</v>
      </c>
      <c r="H626" s="32" t="s">
        <v>1227</v>
      </c>
      <c r="I626" s="34" t="s">
        <v>1213</v>
      </c>
      <c r="J626" s="24" t="s">
        <v>1214</v>
      </c>
      <c r="K626" s="36">
        <f>4045+11587</f>
        <v>15632</v>
      </c>
    </row>
    <row r="627" spans="1:22" s="15" customFormat="1" ht="30">
      <c r="A627" s="18" t="s">
        <v>1120</v>
      </c>
      <c r="B627" s="19" t="s">
        <v>16</v>
      </c>
      <c r="C627" s="20" t="s">
        <v>1121</v>
      </c>
      <c r="D627" s="30" t="s">
        <v>1121</v>
      </c>
      <c r="E627" s="21" t="s">
        <v>17</v>
      </c>
      <c r="F627" s="22" t="s">
        <v>1121</v>
      </c>
      <c r="G627" s="23" t="s">
        <v>1121</v>
      </c>
      <c r="H627" s="32" t="s">
        <v>1228</v>
      </c>
      <c r="I627" s="34" t="s">
        <v>1229</v>
      </c>
      <c r="J627" s="24" t="s">
        <v>958</v>
      </c>
      <c r="K627" s="36">
        <f>101155+22000</f>
        <v>123155</v>
      </c>
    </row>
    <row r="628" spans="1:22" s="15" customFormat="1" ht="30">
      <c r="A628" s="18" t="s">
        <v>1120</v>
      </c>
      <c r="B628" s="19" t="s">
        <v>16</v>
      </c>
      <c r="C628" s="20" t="s">
        <v>1121</v>
      </c>
      <c r="D628" s="30" t="s">
        <v>1121</v>
      </c>
      <c r="E628" s="21" t="s">
        <v>17</v>
      </c>
      <c r="F628" s="22" t="s">
        <v>1121</v>
      </c>
      <c r="G628" s="23" t="s">
        <v>1121</v>
      </c>
      <c r="H628" s="32" t="s">
        <v>1230</v>
      </c>
      <c r="I628" s="34" t="s">
        <v>1229</v>
      </c>
      <c r="J628" s="24" t="s">
        <v>958</v>
      </c>
      <c r="K628" s="36">
        <v>337183</v>
      </c>
    </row>
    <row r="629" spans="1:22" s="15" customFormat="1" ht="30">
      <c r="A629" s="18" t="s">
        <v>1120</v>
      </c>
      <c r="B629" s="19" t="s">
        <v>16</v>
      </c>
      <c r="C629" s="20" t="s">
        <v>1121</v>
      </c>
      <c r="D629" s="30" t="s">
        <v>1121</v>
      </c>
      <c r="E629" s="21" t="s">
        <v>17</v>
      </c>
      <c r="F629" s="22" t="s">
        <v>1121</v>
      </c>
      <c r="G629" s="23" t="s">
        <v>1121</v>
      </c>
      <c r="H629" s="32" t="s">
        <v>1231</v>
      </c>
      <c r="I629" s="34" t="s">
        <v>1229</v>
      </c>
      <c r="J629" s="24" t="s">
        <v>958</v>
      </c>
      <c r="K629" s="36">
        <v>115140</v>
      </c>
    </row>
    <row r="630" spans="1:22" s="15" customFormat="1" ht="30">
      <c r="A630" s="18" t="s">
        <v>1120</v>
      </c>
      <c r="B630" s="19" t="s">
        <v>16</v>
      </c>
      <c r="C630" s="20" t="s">
        <v>1121</v>
      </c>
      <c r="D630" s="30" t="s">
        <v>1121</v>
      </c>
      <c r="E630" s="21" t="s">
        <v>17</v>
      </c>
      <c r="F630" s="22" t="s">
        <v>1121</v>
      </c>
      <c r="G630" s="23" t="s">
        <v>1121</v>
      </c>
      <c r="H630" s="32" t="s">
        <v>1232</v>
      </c>
      <c r="I630" s="34" t="s">
        <v>1229</v>
      </c>
      <c r="J630" s="24" t="s">
        <v>958</v>
      </c>
      <c r="K630" s="36">
        <v>84760</v>
      </c>
    </row>
    <row r="631" spans="1:22" s="15" customFormat="1" ht="30">
      <c r="A631" s="18" t="s">
        <v>1120</v>
      </c>
      <c r="B631" s="19" t="s">
        <v>16</v>
      </c>
      <c r="C631" s="20" t="s">
        <v>1121</v>
      </c>
      <c r="D631" s="30" t="s">
        <v>1121</v>
      </c>
      <c r="E631" s="21" t="s">
        <v>17</v>
      </c>
      <c r="F631" s="22" t="s">
        <v>1121</v>
      </c>
      <c r="G631" s="23" t="s">
        <v>1121</v>
      </c>
      <c r="H631" s="32" t="s">
        <v>1233</v>
      </c>
      <c r="I631" s="34" t="s">
        <v>1229</v>
      </c>
      <c r="J631" s="24" t="s">
        <v>958</v>
      </c>
      <c r="K631" s="36">
        <v>168736</v>
      </c>
    </row>
    <row r="632" spans="1:22" s="15" customFormat="1" ht="30">
      <c r="A632" s="18" t="s">
        <v>1120</v>
      </c>
      <c r="B632" s="19" t="s">
        <v>16</v>
      </c>
      <c r="C632" s="20" t="s">
        <v>1121</v>
      </c>
      <c r="D632" s="30" t="s">
        <v>1121</v>
      </c>
      <c r="E632" s="21" t="s">
        <v>17</v>
      </c>
      <c r="F632" s="22" t="s">
        <v>1121</v>
      </c>
      <c r="G632" s="23" t="s">
        <v>1121</v>
      </c>
      <c r="H632" s="32" t="s">
        <v>1234</v>
      </c>
      <c r="I632" s="34" t="s">
        <v>1229</v>
      </c>
      <c r="J632" s="24" t="s">
        <v>958</v>
      </c>
      <c r="K632" s="36">
        <v>154662</v>
      </c>
    </row>
    <row r="633" spans="1:22" s="15" customFormat="1" ht="30">
      <c r="A633" s="18" t="s">
        <v>1120</v>
      </c>
      <c r="B633" s="19" t="s">
        <v>16</v>
      </c>
      <c r="C633" s="20" t="s">
        <v>1121</v>
      </c>
      <c r="D633" s="30" t="s">
        <v>1121</v>
      </c>
      <c r="E633" s="21" t="s">
        <v>17</v>
      </c>
      <c r="F633" s="22" t="s">
        <v>1121</v>
      </c>
      <c r="G633" s="23" t="s">
        <v>1121</v>
      </c>
      <c r="H633" s="32" t="s">
        <v>1235</v>
      </c>
      <c r="I633" s="34" t="s">
        <v>1229</v>
      </c>
      <c r="J633" s="24" t="s">
        <v>958</v>
      </c>
      <c r="K633" s="36">
        <v>104544</v>
      </c>
    </row>
    <row r="634" spans="1:22" s="15" customFormat="1">
      <c r="A634" s="18" t="s">
        <v>1120</v>
      </c>
      <c r="B634" s="19" t="s">
        <v>311</v>
      </c>
      <c r="C634" s="20" t="s">
        <v>1236</v>
      </c>
      <c r="D634" s="30">
        <v>41953</v>
      </c>
      <c r="E634" s="21" t="s">
        <v>483</v>
      </c>
      <c r="F634" s="22" t="s">
        <v>1121</v>
      </c>
      <c r="G634" s="23">
        <v>41953</v>
      </c>
      <c r="H634" s="32" t="s">
        <v>1237</v>
      </c>
      <c r="I634" s="34" t="s">
        <v>1238</v>
      </c>
      <c r="J634" s="24" t="s">
        <v>1239</v>
      </c>
      <c r="K634" s="36">
        <v>6000000</v>
      </c>
    </row>
    <row r="635" spans="1:22" s="15" customFormat="1" ht="30">
      <c r="A635" s="18" t="s">
        <v>1120</v>
      </c>
      <c r="B635" s="19" t="s">
        <v>311</v>
      </c>
      <c r="C635" s="20" t="s">
        <v>1240</v>
      </c>
      <c r="D635" s="30">
        <v>41954</v>
      </c>
      <c r="E635" s="21" t="s">
        <v>483</v>
      </c>
      <c r="F635" s="22" t="s">
        <v>1121</v>
      </c>
      <c r="G635" s="23">
        <v>41953</v>
      </c>
      <c r="H635" s="32" t="s">
        <v>1237</v>
      </c>
      <c r="I635" s="34" t="s">
        <v>1241</v>
      </c>
      <c r="J635" s="24" t="s">
        <v>1242</v>
      </c>
      <c r="K635" s="36">
        <v>5500000</v>
      </c>
    </row>
    <row r="636" spans="1:22" s="15" customFormat="1">
      <c r="A636" s="18" t="s">
        <v>1120</v>
      </c>
      <c r="B636" s="19" t="s">
        <v>117</v>
      </c>
      <c r="C636" s="20" t="s">
        <v>1243</v>
      </c>
      <c r="D636" s="30">
        <v>41963</v>
      </c>
      <c r="E636" s="21" t="s">
        <v>483</v>
      </c>
      <c r="F636" s="22" t="s">
        <v>1121</v>
      </c>
      <c r="G636" s="23" t="s">
        <v>1244</v>
      </c>
      <c r="H636" s="32" t="s">
        <v>1245</v>
      </c>
      <c r="I636" s="34" t="s">
        <v>1246</v>
      </c>
      <c r="J636" s="24" t="s">
        <v>1247</v>
      </c>
      <c r="K636" s="36">
        <v>11850000</v>
      </c>
    </row>
    <row r="637" spans="1:22" s="15" customFormat="1" ht="30">
      <c r="A637" s="18" t="s">
        <v>1248</v>
      </c>
      <c r="B637" s="19" t="s">
        <v>16</v>
      </c>
      <c r="C637" s="20" t="s">
        <v>478</v>
      </c>
      <c r="D637" s="30" t="s">
        <v>478</v>
      </c>
      <c r="E637" s="21" t="s">
        <v>176</v>
      </c>
      <c r="F637" s="22">
        <v>1840207</v>
      </c>
      <c r="G637" s="23">
        <v>41907</v>
      </c>
      <c r="H637" s="32" t="s">
        <v>1249</v>
      </c>
      <c r="I637" s="34" t="s">
        <v>1250</v>
      </c>
      <c r="J637" s="24" t="s">
        <v>22</v>
      </c>
      <c r="K637" s="36">
        <v>50522</v>
      </c>
      <c r="P637" s="15" t="s">
        <v>1251</v>
      </c>
      <c r="Q637" s="15" t="s">
        <v>1252</v>
      </c>
      <c r="R637" s="15" t="s">
        <v>1253</v>
      </c>
      <c r="S637" s="15" t="s">
        <v>90</v>
      </c>
      <c r="T637" s="15" t="s">
        <v>176</v>
      </c>
      <c r="U637" s="15" t="s">
        <v>90</v>
      </c>
      <c r="V637" s="15" t="s">
        <v>90</v>
      </c>
    </row>
    <row r="638" spans="1:22" s="15" customFormat="1" ht="30">
      <c r="A638" s="18" t="s">
        <v>1248</v>
      </c>
      <c r="B638" s="19" t="s">
        <v>16</v>
      </c>
      <c r="C638" s="20" t="s">
        <v>478</v>
      </c>
      <c r="D638" s="30" t="s">
        <v>478</v>
      </c>
      <c r="E638" s="21" t="s">
        <v>176</v>
      </c>
      <c r="F638" s="22">
        <v>34046581</v>
      </c>
      <c r="G638" s="23">
        <v>41913</v>
      </c>
      <c r="H638" s="32" t="s">
        <v>1254</v>
      </c>
      <c r="I638" s="34" t="s">
        <v>1109</v>
      </c>
      <c r="J638" s="24" t="s">
        <v>228</v>
      </c>
      <c r="K638" s="36">
        <v>15479</v>
      </c>
      <c r="P638" s="15" t="s">
        <v>1255</v>
      </c>
      <c r="Q638" s="15" t="s">
        <v>117</v>
      </c>
      <c r="R638" s="15" t="s">
        <v>1256</v>
      </c>
      <c r="T638" s="15" t="s">
        <v>1257</v>
      </c>
    </row>
    <row r="639" spans="1:22" s="15" customFormat="1" ht="30">
      <c r="A639" s="18" t="s">
        <v>1248</v>
      </c>
      <c r="B639" s="19" t="s">
        <v>16</v>
      </c>
      <c r="C639" s="20" t="s">
        <v>478</v>
      </c>
      <c r="D639" s="30" t="s">
        <v>478</v>
      </c>
      <c r="E639" s="21" t="s">
        <v>176</v>
      </c>
      <c r="F639" s="22">
        <v>34046590</v>
      </c>
      <c r="G639" s="23">
        <v>41913</v>
      </c>
      <c r="H639" s="32" t="s">
        <v>1254</v>
      </c>
      <c r="I639" s="34" t="s">
        <v>1109</v>
      </c>
      <c r="J639" s="24" t="s">
        <v>228</v>
      </c>
      <c r="K639" s="36">
        <v>16317</v>
      </c>
    </row>
    <row r="640" spans="1:22" s="15" customFormat="1" ht="30">
      <c r="A640" s="18" t="s">
        <v>1248</v>
      </c>
      <c r="B640" s="19" t="s">
        <v>16</v>
      </c>
      <c r="C640" s="20" t="s">
        <v>478</v>
      </c>
      <c r="D640" s="30" t="s">
        <v>478</v>
      </c>
      <c r="E640" s="21" t="s">
        <v>176</v>
      </c>
      <c r="F640" s="22">
        <v>1877284</v>
      </c>
      <c r="G640" s="23">
        <v>41925</v>
      </c>
      <c r="H640" s="32" t="s">
        <v>1249</v>
      </c>
      <c r="I640" s="34" t="s">
        <v>1250</v>
      </c>
      <c r="J640" s="24" t="s">
        <v>22</v>
      </c>
      <c r="K640" s="36">
        <v>33654</v>
      </c>
      <c r="P640" s="15" t="s">
        <v>1258</v>
      </c>
      <c r="Q640" s="15" t="s">
        <v>13</v>
      </c>
      <c r="T640" s="15" t="s">
        <v>251</v>
      </c>
    </row>
    <row r="641" spans="1:20" s="15" customFormat="1" ht="30">
      <c r="A641" s="18" t="s">
        <v>1248</v>
      </c>
      <c r="B641" s="19" t="s">
        <v>16</v>
      </c>
      <c r="C641" s="20" t="s">
        <v>478</v>
      </c>
      <c r="D641" s="30" t="s">
        <v>478</v>
      </c>
      <c r="E641" s="21" t="s">
        <v>176</v>
      </c>
      <c r="F641" s="22">
        <v>781615</v>
      </c>
      <c r="G641" s="23">
        <v>41939</v>
      </c>
      <c r="H641" s="32" t="s">
        <v>1259</v>
      </c>
      <c r="I641" s="34" t="s">
        <v>1260</v>
      </c>
      <c r="J641" s="24" t="s">
        <v>1261</v>
      </c>
      <c r="K641" s="36">
        <v>377851</v>
      </c>
      <c r="P641" s="15" t="s">
        <v>1262</v>
      </c>
      <c r="Q641" s="15" t="s">
        <v>311</v>
      </c>
      <c r="T641" s="15" t="s">
        <v>483</v>
      </c>
    </row>
    <row r="642" spans="1:20" s="15" customFormat="1" ht="67.5">
      <c r="A642" s="18" t="s">
        <v>1248</v>
      </c>
      <c r="B642" s="19" t="s">
        <v>16</v>
      </c>
      <c r="C642" s="20" t="s">
        <v>478</v>
      </c>
      <c r="D642" s="30" t="s">
        <v>478</v>
      </c>
      <c r="E642" s="21" t="s">
        <v>176</v>
      </c>
      <c r="F642" s="22">
        <v>1883112</v>
      </c>
      <c r="G642" s="23">
        <v>41943</v>
      </c>
      <c r="H642" s="32" t="s">
        <v>1263</v>
      </c>
      <c r="I642" s="34" t="s">
        <v>1250</v>
      </c>
      <c r="J642" s="24" t="s">
        <v>22</v>
      </c>
      <c r="K642" s="36">
        <v>340890</v>
      </c>
      <c r="P642" s="15" t="s">
        <v>1264</v>
      </c>
      <c r="Q642" s="15" t="s">
        <v>1265</v>
      </c>
      <c r="T642" s="15" t="s">
        <v>17</v>
      </c>
    </row>
    <row r="643" spans="1:20" s="15" customFormat="1" ht="67.5">
      <c r="A643" s="18" t="s">
        <v>1248</v>
      </c>
      <c r="B643" s="19" t="s">
        <v>16</v>
      </c>
      <c r="C643" s="20" t="s">
        <v>478</v>
      </c>
      <c r="D643" s="30" t="s">
        <v>478</v>
      </c>
      <c r="E643" s="21" t="s">
        <v>176</v>
      </c>
      <c r="F643" s="22">
        <v>1879139</v>
      </c>
      <c r="G643" s="23">
        <v>41943</v>
      </c>
      <c r="H643" s="32" t="s">
        <v>1266</v>
      </c>
      <c r="I643" s="34" t="s">
        <v>1250</v>
      </c>
      <c r="J643" s="24" t="s">
        <v>22</v>
      </c>
      <c r="K643" s="36">
        <v>21253</v>
      </c>
      <c r="P643" s="15" t="s">
        <v>1267</v>
      </c>
      <c r="Q643" s="15" t="s">
        <v>1268</v>
      </c>
      <c r="T643" s="15" t="s">
        <v>90</v>
      </c>
    </row>
    <row r="644" spans="1:20" s="15" customFormat="1" ht="67.5">
      <c r="A644" s="18" t="s">
        <v>1248</v>
      </c>
      <c r="B644" s="19" t="s">
        <v>16</v>
      </c>
      <c r="C644" s="20" t="s">
        <v>478</v>
      </c>
      <c r="D644" s="30" t="s">
        <v>478</v>
      </c>
      <c r="E644" s="21" t="s">
        <v>176</v>
      </c>
      <c r="F644" s="22">
        <v>1357153</v>
      </c>
      <c r="G644" s="23">
        <v>41944</v>
      </c>
      <c r="H644" s="32" t="s">
        <v>1269</v>
      </c>
      <c r="I644" s="34" t="s">
        <v>1270</v>
      </c>
      <c r="J644" s="24" t="s">
        <v>1271</v>
      </c>
      <c r="K644" s="36">
        <v>416798</v>
      </c>
      <c r="P644" s="15" t="s">
        <v>1272</v>
      </c>
      <c r="Q644" s="15" t="s">
        <v>1273</v>
      </c>
    </row>
    <row r="645" spans="1:20" s="15" customFormat="1" ht="67.5">
      <c r="A645" s="18" t="s">
        <v>1248</v>
      </c>
      <c r="B645" s="19" t="s">
        <v>16</v>
      </c>
      <c r="C645" s="20" t="s">
        <v>478</v>
      </c>
      <c r="D645" s="30" t="s">
        <v>478</v>
      </c>
      <c r="E645" s="21" t="s">
        <v>176</v>
      </c>
      <c r="F645" s="22">
        <v>34315683</v>
      </c>
      <c r="G645" s="23">
        <v>41944</v>
      </c>
      <c r="H645" s="32" t="s">
        <v>1274</v>
      </c>
      <c r="I645" s="34" t="s">
        <v>1109</v>
      </c>
      <c r="J645" s="24" t="s">
        <v>228</v>
      </c>
      <c r="K645" s="36">
        <v>15673</v>
      </c>
      <c r="P645" s="15" t="s">
        <v>1275</v>
      </c>
      <c r="Q645" s="15" t="s">
        <v>1276</v>
      </c>
    </row>
    <row r="646" spans="1:20" s="15" customFormat="1" ht="54">
      <c r="A646" s="18" t="s">
        <v>1248</v>
      </c>
      <c r="B646" s="19" t="s">
        <v>16</v>
      </c>
      <c r="C646" s="20" t="s">
        <v>478</v>
      </c>
      <c r="D646" s="30" t="s">
        <v>478</v>
      </c>
      <c r="E646" s="21" t="s">
        <v>176</v>
      </c>
      <c r="F646" s="22">
        <v>34315692</v>
      </c>
      <c r="G646" s="23">
        <v>41944</v>
      </c>
      <c r="H646" s="32" t="s">
        <v>1274</v>
      </c>
      <c r="I646" s="34" t="s">
        <v>1109</v>
      </c>
      <c r="J646" s="24" t="s">
        <v>228</v>
      </c>
      <c r="K646" s="36">
        <v>16511</v>
      </c>
      <c r="P646" s="15" t="s">
        <v>1277</v>
      </c>
      <c r="Q646" s="15" t="s">
        <v>1278</v>
      </c>
    </row>
    <row r="647" spans="1:20" s="15" customFormat="1" ht="30">
      <c r="A647" s="18" t="s">
        <v>1248</v>
      </c>
      <c r="B647" s="19" t="s">
        <v>16</v>
      </c>
      <c r="C647" s="20" t="s">
        <v>478</v>
      </c>
      <c r="D647" s="30" t="s">
        <v>478</v>
      </c>
      <c r="E647" s="21" t="s">
        <v>487</v>
      </c>
      <c r="F647" s="22">
        <v>3191965</v>
      </c>
      <c r="G647" s="23">
        <v>41944</v>
      </c>
      <c r="H647" s="32" t="s">
        <v>1279</v>
      </c>
      <c r="I647" s="34" t="s">
        <v>1280</v>
      </c>
      <c r="J647" s="24" t="s">
        <v>1281</v>
      </c>
      <c r="K647" s="36">
        <v>4000</v>
      </c>
      <c r="P647" s="15" t="s">
        <v>1282</v>
      </c>
      <c r="Q647" s="15" t="s">
        <v>16</v>
      </c>
    </row>
    <row r="648" spans="1:20" s="15" customFormat="1" ht="30">
      <c r="A648" s="18" t="s">
        <v>1248</v>
      </c>
      <c r="B648" s="19" t="s">
        <v>16</v>
      </c>
      <c r="C648" s="20" t="s">
        <v>478</v>
      </c>
      <c r="D648" s="30" t="s">
        <v>478</v>
      </c>
      <c r="E648" s="21" t="s">
        <v>176</v>
      </c>
      <c r="F648" s="22">
        <v>71903</v>
      </c>
      <c r="G648" s="23">
        <v>41944</v>
      </c>
      <c r="H648" s="32" t="s">
        <v>1283</v>
      </c>
      <c r="I648" s="34" t="s">
        <v>1280</v>
      </c>
      <c r="J648" s="24" t="s">
        <v>1281</v>
      </c>
      <c r="K648" s="36">
        <v>91480</v>
      </c>
      <c r="P648" s="15" t="s">
        <v>1284</v>
      </c>
    </row>
    <row r="649" spans="1:20" s="15" customFormat="1" ht="30">
      <c r="A649" s="18" t="s">
        <v>1248</v>
      </c>
      <c r="B649" s="19" t="s">
        <v>16</v>
      </c>
      <c r="C649" s="20" t="s">
        <v>478</v>
      </c>
      <c r="D649" s="30" t="s">
        <v>478</v>
      </c>
      <c r="E649" s="21" t="s">
        <v>487</v>
      </c>
      <c r="F649" s="22">
        <v>72176</v>
      </c>
      <c r="G649" s="23">
        <v>41944</v>
      </c>
      <c r="H649" s="32" t="s">
        <v>1285</v>
      </c>
      <c r="I649" s="34" t="s">
        <v>1280</v>
      </c>
      <c r="J649" s="24" t="s">
        <v>1286</v>
      </c>
      <c r="K649" s="36">
        <v>8046</v>
      </c>
      <c r="P649" s="15" t="s">
        <v>1287</v>
      </c>
    </row>
    <row r="650" spans="1:20" s="15" customFormat="1" ht="30">
      <c r="A650" s="18" t="s">
        <v>1248</v>
      </c>
      <c r="B650" s="19" t="s">
        <v>16</v>
      </c>
      <c r="C650" s="20" t="s">
        <v>478</v>
      </c>
      <c r="D650" s="30" t="s">
        <v>478</v>
      </c>
      <c r="E650" s="21" t="s">
        <v>487</v>
      </c>
      <c r="F650" s="22">
        <v>72296</v>
      </c>
      <c r="G650" s="23">
        <v>41946</v>
      </c>
      <c r="H650" s="32" t="s">
        <v>1288</v>
      </c>
      <c r="I650" s="34" t="s">
        <v>1280</v>
      </c>
      <c r="J650" s="24" t="s">
        <v>1286</v>
      </c>
      <c r="K650" s="36">
        <v>6691</v>
      </c>
    </row>
    <row r="651" spans="1:20" s="15" customFormat="1" ht="30">
      <c r="A651" s="18" t="s">
        <v>1248</v>
      </c>
      <c r="B651" s="19" t="s">
        <v>16</v>
      </c>
      <c r="C651" s="20" t="s">
        <v>478</v>
      </c>
      <c r="D651" s="30" t="s">
        <v>478</v>
      </c>
      <c r="E651" s="21" t="s">
        <v>487</v>
      </c>
      <c r="F651" s="22">
        <v>3196946</v>
      </c>
      <c r="G651" s="23">
        <v>41946</v>
      </c>
      <c r="H651" s="32" t="s">
        <v>1288</v>
      </c>
      <c r="I651" s="34" t="s">
        <v>1280</v>
      </c>
      <c r="J651" s="24" t="s">
        <v>1286</v>
      </c>
      <c r="K651" s="36">
        <v>1250</v>
      </c>
    </row>
    <row r="652" spans="1:20" s="15" customFormat="1" ht="30">
      <c r="A652" s="18" t="s">
        <v>1248</v>
      </c>
      <c r="B652" s="19" t="s">
        <v>336</v>
      </c>
      <c r="C652" s="20" t="s">
        <v>2055</v>
      </c>
      <c r="D652" s="30">
        <v>41656</v>
      </c>
      <c r="E652" s="21" t="s">
        <v>251</v>
      </c>
      <c r="F652" s="22">
        <v>20140218</v>
      </c>
      <c r="G652" s="23">
        <v>41946</v>
      </c>
      <c r="H652" s="32" t="s">
        <v>1289</v>
      </c>
      <c r="I652" s="34" t="s">
        <v>1160</v>
      </c>
      <c r="J652" s="24" t="s">
        <v>1161</v>
      </c>
      <c r="K652" s="36">
        <v>182760</v>
      </c>
    </row>
    <row r="653" spans="1:20" s="15" customFormat="1" ht="30">
      <c r="A653" s="18" t="s">
        <v>1248</v>
      </c>
      <c r="B653" s="19" t="s">
        <v>336</v>
      </c>
      <c r="C653" s="20" t="s">
        <v>2055</v>
      </c>
      <c r="D653" s="30">
        <v>41656</v>
      </c>
      <c r="E653" s="21" t="s">
        <v>251</v>
      </c>
      <c r="F653" s="22">
        <v>20140219</v>
      </c>
      <c r="G653" s="23">
        <v>41946</v>
      </c>
      <c r="H653" s="32" t="s">
        <v>1289</v>
      </c>
      <c r="I653" s="34" t="s">
        <v>1160</v>
      </c>
      <c r="J653" s="24" t="s">
        <v>1161</v>
      </c>
      <c r="K653" s="36">
        <v>180860</v>
      </c>
    </row>
    <row r="654" spans="1:20" s="15" customFormat="1" ht="45">
      <c r="A654" s="18" t="s">
        <v>1248</v>
      </c>
      <c r="B654" s="19" t="s">
        <v>13</v>
      </c>
      <c r="C654" s="20" t="s">
        <v>478</v>
      </c>
      <c r="D654" s="30" t="s">
        <v>478</v>
      </c>
      <c r="E654" s="21" t="s">
        <v>251</v>
      </c>
      <c r="F654" s="22">
        <v>20140220</v>
      </c>
      <c r="G654" s="23">
        <v>41947</v>
      </c>
      <c r="H654" s="32" t="s">
        <v>1290</v>
      </c>
      <c r="I654" s="34" t="s">
        <v>1291</v>
      </c>
      <c r="J654" s="24" t="s">
        <v>1292</v>
      </c>
      <c r="K654" s="36">
        <v>41650</v>
      </c>
    </row>
    <row r="655" spans="1:20" s="15" customFormat="1" ht="30">
      <c r="A655" s="18" t="s">
        <v>1248</v>
      </c>
      <c r="B655" s="19" t="s">
        <v>28</v>
      </c>
      <c r="C655" s="20" t="s">
        <v>478</v>
      </c>
      <c r="D655" s="30" t="s">
        <v>478</v>
      </c>
      <c r="E655" s="21" t="s">
        <v>251</v>
      </c>
      <c r="F655" s="22">
        <v>20140221</v>
      </c>
      <c r="G655" s="23">
        <v>41947</v>
      </c>
      <c r="H655" s="32" t="s">
        <v>1293</v>
      </c>
      <c r="I655" s="34" t="s">
        <v>1294</v>
      </c>
      <c r="J655" s="24" t="s">
        <v>1295</v>
      </c>
      <c r="K655" s="36">
        <v>27050</v>
      </c>
    </row>
    <row r="656" spans="1:20" s="15" customFormat="1" ht="30">
      <c r="A656" s="18" t="s">
        <v>1248</v>
      </c>
      <c r="B656" s="19" t="s">
        <v>336</v>
      </c>
      <c r="C656" s="20" t="s">
        <v>2055</v>
      </c>
      <c r="D656" s="30">
        <v>41656</v>
      </c>
      <c r="E656" s="21" t="s">
        <v>251</v>
      </c>
      <c r="F656" s="22">
        <v>20140222</v>
      </c>
      <c r="G656" s="23">
        <v>41947</v>
      </c>
      <c r="H656" s="32" t="s">
        <v>1296</v>
      </c>
      <c r="I656" s="34" t="s">
        <v>1160</v>
      </c>
      <c r="J656" s="24" t="s">
        <v>1161</v>
      </c>
      <c r="K656" s="36">
        <v>331360</v>
      </c>
    </row>
    <row r="657" spans="1:11" s="15" customFormat="1" ht="30">
      <c r="A657" s="18" t="s">
        <v>1248</v>
      </c>
      <c r="B657" s="19" t="s">
        <v>13</v>
      </c>
      <c r="C657" s="20" t="s">
        <v>478</v>
      </c>
      <c r="D657" s="30" t="s">
        <v>478</v>
      </c>
      <c r="E657" s="21" t="s">
        <v>251</v>
      </c>
      <c r="F657" s="22">
        <v>20140223</v>
      </c>
      <c r="G657" s="23">
        <v>41947</v>
      </c>
      <c r="H657" s="32" t="s">
        <v>1297</v>
      </c>
      <c r="I657" s="34" t="s">
        <v>1298</v>
      </c>
      <c r="J657" s="24" t="s">
        <v>1299</v>
      </c>
      <c r="K657" s="36">
        <v>160000</v>
      </c>
    </row>
    <row r="658" spans="1:11" s="15" customFormat="1" ht="45">
      <c r="A658" s="18" t="s">
        <v>1248</v>
      </c>
      <c r="B658" s="19" t="s">
        <v>13</v>
      </c>
      <c r="C658" s="20" t="s">
        <v>478</v>
      </c>
      <c r="D658" s="30" t="s">
        <v>478</v>
      </c>
      <c r="E658" s="21" t="s">
        <v>251</v>
      </c>
      <c r="F658" s="22">
        <v>20140225</v>
      </c>
      <c r="G658" s="23">
        <v>41950</v>
      </c>
      <c r="H658" s="32" t="s">
        <v>1300</v>
      </c>
      <c r="I658" s="34" t="s">
        <v>1301</v>
      </c>
      <c r="J658" s="24" t="s">
        <v>1302</v>
      </c>
      <c r="K658" s="36">
        <v>130000</v>
      </c>
    </row>
    <row r="659" spans="1:11" s="15" customFormat="1" ht="30">
      <c r="A659" s="18" t="s">
        <v>1248</v>
      </c>
      <c r="B659" s="19" t="s">
        <v>336</v>
      </c>
      <c r="C659" s="20" t="s">
        <v>2055</v>
      </c>
      <c r="D659" s="30">
        <v>41656</v>
      </c>
      <c r="E659" s="21" t="s">
        <v>251</v>
      </c>
      <c r="F659" s="22">
        <v>20140226</v>
      </c>
      <c r="G659" s="23">
        <v>41950</v>
      </c>
      <c r="H659" s="32" t="s">
        <v>1303</v>
      </c>
      <c r="I659" s="34" t="s">
        <v>1160</v>
      </c>
      <c r="J659" s="24" t="s">
        <v>1161</v>
      </c>
      <c r="K659" s="36">
        <v>391520</v>
      </c>
    </row>
    <row r="660" spans="1:11" s="15" customFormat="1" ht="45">
      <c r="A660" s="18" t="s">
        <v>1248</v>
      </c>
      <c r="B660" s="19" t="s">
        <v>13</v>
      </c>
      <c r="C660" s="20" t="s">
        <v>478</v>
      </c>
      <c r="D660" s="30" t="s">
        <v>478</v>
      </c>
      <c r="E660" s="21" t="s">
        <v>251</v>
      </c>
      <c r="F660" s="22">
        <v>20140228</v>
      </c>
      <c r="G660" s="23">
        <v>41950</v>
      </c>
      <c r="H660" s="32" t="s">
        <v>1304</v>
      </c>
      <c r="I660" s="34" t="s">
        <v>1305</v>
      </c>
      <c r="J660" s="24" t="s">
        <v>1306</v>
      </c>
      <c r="K660" s="36">
        <v>65000</v>
      </c>
    </row>
    <row r="661" spans="1:11" s="15" customFormat="1" ht="30">
      <c r="A661" s="18" t="s">
        <v>1248</v>
      </c>
      <c r="B661" s="19" t="s">
        <v>13</v>
      </c>
      <c r="C661" s="20" t="s">
        <v>478</v>
      </c>
      <c r="D661" s="30" t="s">
        <v>478</v>
      </c>
      <c r="E661" s="21" t="s">
        <v>251</v>
      </c>
      <c r="F661" s="22">
        <v>20140229</v>
      </c>
      <c r="G661" s="23">
        <v>41950</v>
      </c>
      <c r="H661" s="32" t="s">
        <v>1307</v>
      </c>
      <c r="I661" s="34" t="s">
        <v>1308</v>
      </c>
      <c r="J661" s="24" t="s">
        <v>1309</v>
      </c>
      <c r="K661" s="36">
        <v>58032</v>
      </c>
    </row>
    <row r="662" spans="1:11" s="15" customFormat="1" ht="30">
      <c r="A662" s="18" t="s">
        <v>1248</v>
      </c>
      <c r="B662" s="19" t="s">
        <v>13</v>
      </c>
      <c r="C662" s="20" t="s">
        <v>478</v>
      </c>
      <c r="D662" s="30" t="s">
        <v>478</v>
      </c>
      <c r="E662" s="21" t="s">
        <v>251</v>
      </c>
      <c r="F662" s="22">
        <v>20140230</v>
      </c>
      <c r="G662" s="23">
        <v>41950</v>
      </c>
      <c r="H662" s="32" t="s">
        <v>1310</v>
      </c>
      <c r="I662" s="34" t="s">
        <v>1311</v>
      </c>
      <c r="J662" s="24" t="s">
        <v>1312</v>
      </c>
      <c r="K662" s="36">
        <v>142800</v>
      </c>
    </row>
    <row r="663" spans="1:11" s="15" customFormat="1" ht="30">
      <c r="A663" s="18" t="s">
        <v>1248</v>
      </c>
      <c r="B663" s="19" t="s">
        <v>28</v>
      </c>
      <c r="C663" s="20" t="s">
        <v>478</v>
      </c>
      <c r="D663" s="30" t="s">
        <v>478</v>
      </c>
      <c r="E663" s="21" t="s">
        <v>251</v>
      </c>
      <c r="F663" s="22">
        <v>20140231</v>
      </c>
      <c r="G663" s="23">
        <v>41950</v>
      </c>
      <c r="H663" s="32" t="s">
        <v>1313</v>
      </c>
      <c r="I663" s="34" t="s">
        <v>1314</v>
      </c>
      <c r="J663" s="24" t="s">
        <v>1315</v>
      </c>
      <c r="K663" s="36">
        <v>44000</v>
      </c>
    </row>
    <row r="664" spans="1:11" s="15" customFormat="1" ht="30">
      <c r="A664" s="18" t="s">
        <v>1248</v>
      </c>
      <c r="B664" s="19" t="s">
        <v>16</v>
      </c>
      <c r="C664" s="20" t="s">
        <v>478</v>
      </c>
      <c r="D664" s="30" t="s">
        <v>478</v>
      </c>
      <c r="E664" s="21" t="s">
        <v>487</v>
      </c>
      <c r="F664" s="22">
        <v>3201756</v>
      </c>
      <c r="G664" s="23">
        <v>41951</v>
      </c>
      <c r="H664" s="32" t="s">
        <v>1316</v>
      </c>
      <c r="I664" s="34" t="s">
        <v>1280</v>
      </c>
      <c r="J664" s="24" t="s">
        <v>1281</v>
      </c>
      <c r="K664" s="36">
        <v>19200</v>
      </c>
    </row>
    <row r="665" spans="1:11" s="15" customFormat="1" ht="30">
      <c r="A665" s="18" t="s">
        <v>1248</v>
      </c>
      <c r="B665" s="19" t="s">
        <v>13</v>
      </c>
      <c r="C665" s="20" t="s">
        <v>478</v>
      </c>
      <c r="D665" s="30" t="s">
        <v>478</v>
      </c>
      <c r="E665" s="21" t="s">
        <v>1257</v>
      </c>
      <c r="F665" s="22">
        <v>20140072</v>
      </c>
      <c r="G665" s="23">
        <v>41953</v>
      </c>
      <c r="H665" s="32" t="s">
        <v>1317</v>
      </c>
      <c r="I665" s="34" t="s">
        <v>1318</v>
      </c>
      <c r="J665" s="24" t="s">
        <v>1319</v>
      </c>
      <c r="K665" s="36">
        <v>13000</v>
      </c>
    </row>
    <row r="666" spans="1:11" s="15" customFormat="1" ht="30">
      <c r="A666" s="18" t="s">
        <v>1248</v>
      </c>
      <c r="B666" s="19" t="s">
        <v>13</v>
      </c>
      <c r="C666" s="20" t="s">
        <v>478</v>
      </c>
      <c r="D666" s="30" t="s">
        <v>478</v>
      </c>
      <c r="E666" s="21" t="s">
        <v>251</v>
      </c>
      <c r="F666" s="22">
        <v>20140233</v>
      </c>
      <c r="G666" s="23">
        <v>41953</v>
      </c>
      <c r="H666" s="32" t="s">
        <v>1320</v>
      </c>
      <c r="I666" s="34" t="s">
        <v>1321</v>
      </c>
      <c r="J666" s="24" t="s">
        <v>1322</v>
      </c>
      <c r="K666" s="36">
        <v>164500</v>
      </c>
    </row>
    <row r="667" spans="1:11" s="15" customFormat="1" ht="30">
      <c r="A667" s="18" t="s">
        <v>1248</v>
      </c>
      <c r="B667" s="19" t="s">
        <v>336</v>
      </c>
      <c r="C667" s="20" t="s">
        <v>2055</v>
      </c>
      <c r="D667" s="30">
        <v>41656</v>
      </c>
      <c r="E667" s="21" t="s">
        <v>251</v>
      </c>
      <c r="F667" s="22">
        <v>20140234</v>
      </c>
      <c r="G667" s="23">
        <v>41953</v>
      </c>
      <c r="H667" s="32" t="s">
        <v>1323</v>
      </c>
      <c r="I667" s="34" t="s">
        <v>1160</v>
      </c>
      <c r="J667" s="24" t="s">
        <v>1161</v>
      </c>
      <c r="K667" s="36">
        <v>300056</v>
      </c>
    </row>
    <row r="668" spans="1:11" s="15" customFormat="1" ht="45">
      <c r="A668" s="18" t="s">
        <v>1248</v>
      </c>
      <c r="B668" s="19" t="s">
        <v>336</v>
      </c>
      <c r="C668" s="20" t="s">
        <v>2055</v>
      </c>
      <c r="D668" s="30">
        <v>41656</v>
      </c>
      <c r="E668" s="21" t="s">
        <v>251</v>
      </c>
      <c r="F668" s="22">
        <v>20140235</v>
      </c>
      <c r="G668" s="23">
        <v>41954</v>
      </c>
      <c r="H668" s="32" t="s">
        <v>1324</v>
      </c>
      <c r="I668" s="34" t="s">
        <v>1160</v>
      </c>
      <c r="J668" s="24" t="s">
        <v>1161</v>
      </c>
      <c r="K668" s="36">
        <v>135556</v>
      </c>
    </row>
    <row r="669" spans="1:11" s="15" customFormat="1" ht="30">
      <c r="A669" s="18" t="s">
        <v>1248</v>
      </c>
      <c r="B669" s="19" t="s">
        <v>13</v>
      </c>
      <c r="C669" s="20" t="s">
        <v>478</v>
      </c>
      <c r="D669" s="30" t="s">
        <v>478</v>
      </c>
      <c r="E669" s="21" t="s">
        <v>1257</v>
      </c>
      <c r="F669" s="22">
        <v>20140073</v>
      </c>
      <c r="G669" s="23">
        <v>41954</v>
      </c>
      <c r="H669" s="32" t="s">
        <v>1325</v>
      </c>
      <c r="I669" s="34" t="s">
        <v>1326</v>
      </c>
      <c r="J669" s="24" t="s">
        <v>1327</v>
      </c>
      <c r="K669" s="36">
        <v>134400</v>
      </c>
    </row>
    <row r="670" spans="1:11" s="15" customFormat="1" ht="30">
      <c r="A670" s="18" t="s">
        <v>1248</v>
      </c>
      <c r="B670" s="19" t="s">
        <v>16</v>
      </c>
      <c r="C670" s="20" t="s">
        <v>478</v>
      </c>
      <c r="D670" s="30" t="s">
        <v>478</v>
      </c>
      <c r="E670" s="21" t="s">
        <v>176</v>
      </c>
      <c r="F670" s="22">
        <v>783437</v>
      </c>
      <c r="G670" s="23">
        <v>41954</v>
      </c>
      <c r="H670" s="32" t="s">
        <v>1328</v>
      </c>
      <c r="I670" s="34" t="s">
        <v>1260</v>
      </c>
      <c r="J670" s="24" t="s">
        <v>1197</v>
      </c>
      <c r="K670" s="36">
        <v>1206978</v>
      </c>
    </row>
    <row r="671" spans="1:11" s="15" customFormat="1" ht="45">
      <c r="A671" s="18" t="s">
        <v>1248</v>
      </c>
      <c r="B671" s="19" t="s">
        <v>336</v>
      </c>
      <c r="C671" s="20" t="s">
        <v>2055</v>
      </c>
      <c r="D671" s="30">
        <v>41656</v>
      </c>
      <c r="E671" s="21" t="s">
        <v>251</v>
      </c>
      <c r="F671" s="22">
        <v>20140236</v>
      </c>
      <c r="G671" s="23">
        <v>41955</v>
      </c>
      <c r="H671" s="32" t="s">
        <v>1329</v>
      </c>
      <c r="I671" s="34" t="s">
        <v>1160</v>
      </c>
      <c r="J671" s="24" t="s">
        <v>1161</v>
      </c>
      <c r="K671" s="36">
        <v>34756</v>
      </c>
    </row>
    <row r="672" spans="1:11" s="15" customFormat="1" ht="45">
      <c r="A672" s="18" t="s">
        <v>1248</v>
      </c>
      <c r="B672" s="19" t="s">
        <v>13</v>
      </c>
      <c r="C672" s="20" t="s">
        <v>478</v>
      </c>
      <c r="D672" s="30" t="s">
        <v>478</v>
      </c>
      <c r="E672" s="21" t="s">
        <v>251</v>
      </c>
      <c r="F672" s="22">
        <v>20140237</v>
      </c>
      <c r="G672" s="23">
        <v>41956</v>
      </c>
      <c r="H672" s="32" t="s">
        <v>1330</v>
      </c>
      <c r="I672" s="34" t="s">
        <v>1331</v>
      </c>
      <c r="J672" s="24" t="s">
        <v>1332</v>
      </c>
      <c r="K672" s="36">
        <v>1443968</v>
      </c>
    </row>
    <row r="673" spans="1:11" s="15" customFormat="1" ht="45">
      <c r="A673" s="18" t="s">
        <v>1248</v>
      </c>
      <c r="B673" s="19" t="s">
        <v>13</v>
      </c>
      <c r="C673" s="20" t="s">
        <v>478</v>
      </c>
      <c r="D673" s="30" t="s">
        <v>478</v>
      </c>
      <c r="E673" s="21" t="s">
        <v>1257</v>
      </c>
      <c r="F673" s="22">
        <v>20140074</v>
      </c>
      <c r="G673" s="23">
        <v>41956</v>
      </c>
      <c r="H673" s="32" t="s">
        <v>1333</v>
      </c>
      <c r="I673" s="34" t="s">
        <v>1334</v>
      </c>
      <c r="J673" s="24" t="s">
        <v>1335</v>
      </c>
      <c r="K673" s="36">
        <v>39000</v>
      </c>
    </row>
    <row r="674" spans="1:11" s="15" customFormat="1" ht="30">
      <c r="A674" s="18" t="s">
        <v>1248</v>
      </c>
      <c r="B674" s="19" t="s">
        <v>117</v>
      </c>
      <c r="C674" s="20" t="s">
        <v>1336</v>
      </c>
      <c r="D674" s="30">
        <v>41927</v>
      </c>
      <c r="E674" s="21" t="s">
        <v>251</v>
      </c>
      <c r="F674" s="22">
        <v>20140238</v>
      </c>
      <c r="G674" s="23">
        <v>41956</v>
      </c>
      <c r="H674" s="32" t="s">
        <v>1337</v>
      </c>
      <c r="I674" s="34" t="s">
        <v>1338</v>
      </c>
      <c r="J674" s="24" t="s">
        <v>1339</v>
      </c>
      <c r="K674" s="36">
        <v>6176264</v>
      </c>
    </row>
    <row r="675" spans="1:11" s="15" customFormat="1" ht="30">
      <c r="A675" s="18" t="s">
        <v>1248</v>
      </c>
      <c r="B675" s="19" t="s">
        <v>13</v>
      </c>
      <c r="C675" s="20" t="s">
        <v>478</v>
      </c>
      <c r="D675" s="30" t="s">
        <v>478</v>
      </c>
      <c r="E675" s="21" t="s">
        <v>251</v>
      </c>
      <c r="F675" s="22">
        <v>20140239</v>
      </c>
      <c r="G675" s="23">
        <v>41956</v>
      </c>
      <c r="H675" s="32" t="s">
        <v>1340</v>
      </c>
      <c r="I675" s="34" t="s">
        <v>1321</v>
      </c>
      <c r="J675" s="24" t="s">
        <v>1322</v>
      </c>
      <c r="K675" s="36">
        <v>37500</v>
      </c>
    </row>
    <row r="676" spans="1:11" s="15" customFormat="1" ht="30">
      <c r="A676" s="18" t="s">
        <v>1248</v>
      </c>
      <c r="B676" s="19" t="s">
        <v>13</v>
      </c>
      <c r="C676" s="20" t="s">
        <v>478</v>
      </c>
      <c r="D676" s="30" t="s">
        <v>478</v>
      </c>
      <c r="E676" s="21" t="s">
        <v>251</v>
      </c>
      <c r="F676" s="22">
        <v>20140240</v>
      </c>
      <c r="G676" s="23">
        <v>41957</v>
      </c>
      <c r="H676" s="32" t="s">
        <v>1341</v>
      </c>
      <c r="I676" s="34" t="s">
        <v>1311</v>
      </c>
      <c r="J676" s="24" t="s">
        <v>1312</v>
      </c>
      <c r="K676" s="36">
        <v>160000</v>
      </c>
    </row>
    <row r="677" spans="1:11" s="15" customFormat="1" ht="30">
      <c r="A677" s="18" t="s">
        <v>1248</v>
      </c>
      <c r="B677" s="19" t="s">
        <v>13</v>
      </c>
      <c r="C677" s="20" t="s">
        <v>478</v>
      </c>
      <c r="D677" s="30" t="s">
        <v>478</v>
      </c>
      <c r="E677" s="21" t="s">
        <v>251</v>
      </c>
      <c r="F677" s="22">
        <v>20140241</v>
      </c>
      <c r="G677" s="23">
        <v>41960</v>
      </c>
      <c r="H677" s="32" t="s">
        <v>1342</v>
      </c>
      <c r="I677" s="34" t="s">
        <v>1343</v>
      </c>
      <c r="J677" s="24" t="s">
        <v>1344</v>
      </c>
      <c r="K677" s="36">
        <v>212000</v>
      </c>
    </row>
    <row r="678" spans="1:11" s="15" customFormat="1" ht="30">
      <c r="A678" s="18" t="s">
        <v>1248</v>
      </c>
      <c r="B678" s="19" t="s">
        <v>391</v>
      </c>
      <c r="C678" s="20" t="s">
        <v>478</v>
      </c>
      <c r="D678" s="30" t="s">
        <v>478</v>
      </c>
      <c r="E678" s="21" t="s">
        <v>1257</v>
      </c>
      <c r="F678" s="22">
        <v>20140075</v>
      </c>
      <c r="G678" s="23">
        <v>41960</v>
      </c>
      <c r="H678" s="32" t="s">
        <v>1345</v>
      </c>
      <c r="I678" s="34" t="s">
        <v>1346</v>
      </c>
      <c r="J678" s="24" t="s">
        <v>130</v>
      </c>
      <c r="K678" s="36">
        <v>966719</v>
      </c>
    </row>
    <row r="679" spans="1:11" s="15" customFormat="1" ht="30">
      <c r="A679" s="18" t="s">
        <v>1248</v>
      </c>
      <c r="B679" s="19" t="s">
        <v>13</v>
      </c>
      <c r="C679" s="20" t="s">
        <v>478</v>
      </c>
      <c r="D679" s="30" t="s">
        <v>478</v>
      </c>
      <c r="E679" s="21" t="s">
        <v>1257</v>
      </c>
      <c r="F679" s="22">
        <v>20140076</v>
      </c>
      <c r="G679" s="23">
        <v>41960</v>
      </c>
      <c r="H679" s="32" t="s">
        <v>1347</v>
      </c>
      <c r="I679" s="34" t="s">
        <v>1348</v>
      </c>
      <c r="J679" s="24" t="s">
        <v>660</v>
      </c>
      <c r="K679" s="36">
        <v>103449</v>
      </c>
    </row>
    <row r="680" spans="1:11" s="15" customFormat="1" ht="30">
      <c r="A680" s="18" t="s">
        <v>1248</v>
      </c>
      <c r="B680" s="19" t="s">
        <v>336</v>
      </c>
      <c r="C680" s="20" t="s">
        <v>2055</v>
      </c>
      <c r="D680" s="30">
        <v>41656</v>
      </c>
      <c r="E680" s="21" t="s">
        <v>251</v>
      </c>
      <c r="F680" s="22">
        <v>20140242</v>
      </c>
      <c r="G680" s="23">
        <v>41960</v>
      </c>
      <c r="H680" s="32" t="s">
        <v>1349</v>
      </c>
      <c r="I680" s="34" t="s">
        <v>1160</v>
      </c>
      <c r="J680" s="24" t="s">
        <v>1161</v>
      </c>
      <c r="K680" s="36">
        <v>79481</v>
      </c>
    </row>
    <row r="681" spans="1:11" s="15" customFormat="1" ht="30">
      <c r="A681" s="18" t="s">
        <v>1248</v>
      </c>
      <c r="B681" s="19" t="s">
        <v>13</v>
      </c>
      <c r="C681" s="20" t="s">
        <v>478</v>
      </c>
      <c r="D681" s="30" t="s">
        <v>478</v>
      </c>
      <c r="E681" s="21" t="s">
        <v>251</v>
      </c>
      <c r="F681" s="22">
        <v>20140243</v>
      </c>
      <c r="G681" s="23">
        <v>41961</v>
      </c>
      <c r="H681" s="32" t="s">
        <v>1350</v>
      </c>
      <c r="I681" s="34" t="s">
        <v>1351</v>
      </c>
      <c r="J681" s="24" t="s">
        <v>1352</v>
      </c>
      <c r="K681" s="36">
        <v>319999</v>
      </c>
    </row>
    <row r="682" spans="1:11" s="15" customFormat="1" ht="30">
      <c r="A682" s="18" t="s">
        <v>1248</v>
      </c>
      <c r="B682" s="19" t="s">
        <v>13</v>
      </c>
      <c r="C682" s="20" t="s">
        <v>478</v>
      </c>
      <c r="D682" s="30" t="s">
        <v>478</v>
      </c>
      <c r="E682" s="21" t="s">
        <v>251</v>
      </c>
      <c r="F682" s="22">
        <v>20140245</v>
      </c>
      <c r="G682" s="23">
        <v>41962</v>
      </c>
      <c r="H682" s="32" t="s">
        <v>1353</v>
      </c>
      <c r="I682" s="34" t="s">
        <v>1354</v>
      </c>
      <c r="J682" s="24" t="s">
        <v>1355</v>
      </c>
      <c r="K682" s="36">
        <v>612850</v>
      </c>
    </row>
    <row r="683" spans="1:11" s="15" customFormat="1" ht="45">
      <c r="A683" s="18" t="s">
        <v>1248</v>
      </c>
      <c r="B683" s="19" t="s">
        <v>336</v>
      </c>
      <c r="C683" s="20" t="s">
        <v>2055</v>
      </c>
      <c r="D683" s="30">
        <v>41656</v>
      </c>
      <c r="E683" s="21" t="s">
        <v>251</v>
      </c>
      <c r="F683" s="22">
        <v>20140246</v>
      </c>
      <c r="G683" s="23">
        <v>41963</v>
      </c>
      <c r="H683" s="32" t="s">
        <v>1356</v>
      </c>
      <c r="I683" s="34" t="s">
        <v>1160</v>
      </c>
      <c r="J683" s="24" t="s">
        <v>1161</v>
      </c>
      <c r="K683" s="36">
        <v>20710</v>
      </c>
    </row>
    <row r="684" spans="1:11" s="15" customFormat="1" ht="30">
      <c r="A684" s="18" t="s">
        <v>1248</v>
      </c>
      <c r="B684" s="19" t="s">
        <v>336</v>
      </c>
      <c r="C684" s="20" t="s">
        <v>2055</v>
      </c>
      <c r="D684" s="30">
        <v>41656</v>
      </c>
      <c r="E684" s="21" t="s">
        <v>251</v>
      </c>
      <c r="F684" s="22">
        <v>20140247</v>
      </c>
      <c r="G684" s="23">
        <v>41963</v>
      </c>
      <c r="H684" s="32" t="s">
        <v>1357</v>
      </c>
      <c r="I684" s="34" t="s">
        <v>1160</v>
      </c>
      <c r="J684" s="24" t="s">
        <v>1161</v>
      </c>
      <c r="K684" s="36">
        <v>81431</v>
      </c>
    </row>
    <row r="685" spans="1:11" s="15" customFormat="1" ht="30">
      <c r="A685" s="18" t="s">
        <v>1248</v>
      </c>
      <c r="B685" s="19" t="s">
        <v>16</v>
      </c>
      <c r="C685" s="20" t="s">
        <v>478</v>
      </c>
      <c r="D685" s="30" t="s">
        <v>478</v>
      </c>
      <c r="E685" s="21" t="s">
        <v>176</v>
      </c>
      <c r="F685" s="22">
        <v>6354998</v>
      </c>
      <c r="G685" s="23">
        <v>41964</v>
      </c>
      <c r="H685" s="32" t="s">
        <v>1358</v>
      </c>
      <c r="I685" s="34" t="s">
        <v>1359</v>
      </c>
      <c r="J685" s="24" t="s">
        <v>225</v>
      </c>
      <c r="K685" s="36">
        <v>846305</v>
      </c>
    </row>
    <row r="686" spans="1:11" s="15" customFormat="1" ht="45">
      <c r="A686" s="18" t="s">
        <v>1248</v>
      </c>
      <c r="B686" s="19" t="s">
        <v>28</v>
      </c>
      <c r="C686" s="20" t="s">
        <v>478</v>
      </c>
      <c r="D686" s="30" t="s">
        <v>478</v>
      </c>
      <c r="E686" s="21" t="s">
        <v>251</v>
      </c>
      <c r="F686" s="22">
        <v>20140248</v>
      </c>
      <c r="G686" s="23">
        <v>41967</v>
      </c>
      <c r="H686" s="32" t="s">
        <v>1360</v>
      </c>
      <c r="I686" s="34" t="s">
        <v>1294</v>
      </c>
      <c r="J686" s="24" t="s">
        <v>1295</v>
      </c>
      <c r="K686" s="36">
        <v>20750</v>
      </c>
    </row>
    <row r="687" spans="1:11" s="15" customFormat="1" ht="30">
      <c r="A687" s="18" t="s">
        <v>1248</v>
      </c>
      <c r="B687" s="19" t="s">
        <v>16</v>
      </c>
      <c r="C687" s="20" t="s">
        <v>478</v>
      </c>
      <c r="D687" s="30" t="s">
        <v>478</v>
      </c>
      <c r="E687" s="21" t="s">
        <v>176</v>
      </c>
      <c r="F687" s="22">
        <v>785963</v>
      </c>
      <c r="G687" s="23">
        <v>41967</v>
      </c>
      <c r="H687" s="32" t="s">
        <v>1361</v>
      </c>
      <c r="I687" s="34" t="s">
        <v>1260</v>
      </c>
      <c r="J687" s="24" t="s">
        <v>1197</v>
      </c>
      <c r="K687" s="36">
        <v>235351</v>
      </c>
    </row>
    <row r="688" spans="1:11" s="15" customFormat="1" ht="30">
      <c r="A688" s="18" t="s">
        <v>1248</v>
      </c>
      <c r="B688" s="19" t="s">
        <v>13</v>
      </c>
      <c r="C688" s="20" t="s">
        <v>478</v>
      </c>
      <c r="D688" s="30" t="s">
        <v>478</v>
      </c>
      <c r="E688" s="21" t="s">
        <v>251</v>
      </c>
      <c r="F688" s="22">
        <v>20140249</v>
      </c>
      <c r="G688" s="23">
        <v>41968</v>
      </c>
      <c r="H688" s="32" t="s">
        <v>1362</v>
      </c>
      <c r="I688" s="34" t="s">
        <v>1363</v>
      </c>
      <c r="J688" s="24" t="s">
        <v>1364</v>
      </c>
      <c r="K688" s="36">
        <v>1100000</v>
      </c>
    </row>
    <row r="689" spans="1:11" s="15" customFormat="1" ht="30">
      <c r="A689" s="18" t="s">
        <v>1248</v>
      </c>
      <c r="B689" s="19" t="s">
        <v>28</v>
      </c>
      <c r="C689" s="20" t="s">
        <v>478</v>
      </c>
      <c r="D689" s="30" t="s">
        <v>478</v>
      </c>
      <c r="E689" s="21" t="s">
        <v>176</v>
      </c>
      <c r="F689" s="22">
        <v>247</v>
      </c>
      <c r="G689" s="23">
        <v>41968</v>
      </c>
      <c r="H689" s="32" t="s">
        <v>1365</v>
      </c>
      <c r="I689" s="34" t="s">
        <v>1314</v>
      </c>
      <c r="J689" s="24" t="s">
        <v>1315</v>
      </c>
      <c r="K689" s="36">
        <v>110000</v>
      </c>
    </row>
    <row r="690" spans="1:11" s="15" customFormat="1" ht="30">
      <c r="A690" s="18" t="s">
        <v>1248</v>
      </c>
      <c r="B690" s="19" t="s">
        <v>391</v>
      </c>
      <c r="C690" s="20" t="s">
        <v>478</v>
      </c>
      <c r="D690" s="30" t="s">
        <v>478</v>
      </c>
      <c r="E690" s="21" t="s">
        <v>1257</v>
      </c>
      <c r="F690" s="22">
        <v>20140077</v>
      </c>
      <c r="G690" s="23">
        <v>41969</v>
      </c>
      <c r="H690" s="32" t="s">
        <v>1366</v>
      </c>
      <c r="I690" s="34" t="s">
        <v>1073</v>
      </c>
      <c r="J690" s="24" t="s">
        <v>1074</v>
      </c>
      <c r="K690" s="36">
        <v>495991</v>
      </c>
    </row>
    <row r="691" spans="1:11" s="15" customFormat="1" ht="30">
      <c r="A691" s="18" t="s">
        <v>1248</v>
      </c>
      <c r="B691" s="19" t="s">
        <v>336</v>
      </c>
      <c r="C691" s="20" t="s">
        <v>2055</v>
      </c>
      <c r="D691" s="30">
        <v>41656</v>
      </c>
      <c r="E691" s="21" t="s">
        <v>251</v>
      </c>
      <c r="F691" s="22">
        <v>20140250</v>
      </c>
      <c r="G691" s="23">
        <v>41969</v>
      </c>
      <c r="H691" s="32" t="s">
        <v>1367</v>
      </c>
      <c r="I691" s="34" t="s">
        <v>1160</v>
      </c>
      <c r="J691" s="24" t="s">
        <v>1161</v>
      </c>
      <c r="K691" s="36">
        <v>309181</v>
      </c>
    </row>
    <row r="692" spans="1:11" s="15" customFormat="1" ht="30">
      <c r="A692" s="18" t="s">
        <v>1248</v>
      </c>
      <c r="B692" s="19" t="s">
        <v>117</v>
      </c>
      <c r="C692" s="20" t="s">
        <v>1368</v>
      </c>
      <c r="D692" s="30">
        <v>41955</v>
      </c>
      <c r="E692" s="21" t="s">
        <v>1257</v>
      </c>
      <c r="F692" s="22">
        <v>20140078</v>
      </c>
      <c r="G692" s="23">
        <v>41969</v>
      </c>
      <c r="H692" s="32" t="s">
        <v>1369</v>
      </c>
      <c r="I692" s="34" t="s">
        <v>1370</v>
      </c>
      <c r="J692" s="24" t="s">
        <v>1371</v>
      </c>
      <c r="K692" s="36">
        <v>2237200</v>
      </c>
    </row>
    <row r="693" spans="1:11" s="15" customFormat="1" ht="45">
      <c r="A693" s="18" t="s">
        <v>1248</v>
      </c>
      <c r="B693" s="19" t="s">
        <v>336</v>
      </c>
      <c r="C693" s="20" t="s">
        <v>2055</v>
      </c>
      <c r="D693" s="30">
        <v>41656</v>
      </c>
      <c r="E693" s="21" t="s">
        <v>251</v>
      </c>
      <c r="F693" s="22">
        <v>20140251</v>
      </c>
      <c r="G693" s="23">
        <v>41969</v>
      </c>
      <c r="H693" s="32" t="s">
        <v>1372</v>
      </c>
      <c r="I693" s="34" t="s">
        <v>1160</v>
      </c>
      <c r="J693" s="24" t="s">
        <v>1161</v>
      </c>
      <c r="K693" s="36">
        <v>90081</v>
      </c>
    </row>
    <row r="694" spans="1:11" s="15" customFormat="1" ht="30">
      <c r="A694" s="18" t="s">
        <v>1248</v>
      </c>
      <c r="B694" s="19" t="s">
        <v>13</v>
      </c>
      <c r="C694" s="20" t="s">
        <v>478</v>
      </c>
      <c r="D694" s="30" t="s">
        <v>478</v>
      </c>
      <c r="E694" s="21" t="s">
        <v>1257</v>
      </c>
      <c r="F694" s="22">
        <v>20140079</v>
      </c>
      <c r="G694" s="23">
        <v>41971</v>
      </c>
      <c r="H694" s="32" t="s">
        <v>1373</v>
      </c>
      <c r="I694" s="34" t="s">
        <v>1073</v>
      </c>
      <c r="J694" s="24" t="s">
        <v>1074</v>
      </c>
      <c r="K694" s="36">
        <v>1477599</v>
      </c>
    </row>
    <row r="695" spans="1:11" s="15" customFormat="1" ht="30">
      <c r="A695" s="18" t="s">
        <v>1248</v>
      </c>
      <c r="B695" s="19" t="s">
        <v>336</v>
      </c>
      <c r="C695" s="20" t="s">
        <v>2055</v>
      </c>
      <c r="D695" s="30">
        <v>41656</v>
      </c>
      <c r="E695" s="21" t="s">
        <v>251</v>
      </c>
      <c r="F695" s="22">
        <v>20140252</v>
      </c>
      <c r="G695" s="23">
        <v>41971</v>
      </c>
      <c r="H695" s="32" t="s">
        <v>1374</v>
      </c>
      <c r="I695" s="34" t="s">
        <v>1160</v>
      </c>
      <c r="J695" s="24" t="s">
        <v>1161</v>
      </c>
      <c r="K695" s="36">
        <v>73710</v>
      </c>
    </row>
    <row r="696" spans="1:11" s="15" customFormat="1" ht="30">
      <c r="A696" s="18" t="s">
        <v>1248</v>
      </c>
      <c r="B696" s="19" t="s">
        <v>13</v>
      </c>
      <c r="C696" s="20" t="s">
        <v>478</v>
      </c>
      <c r="D696" s="30" t="s">
        <v>478</v>
      </c>
      <c r="E696" s="21" t="s">
        <v>251</v>
      </c>
      <c r="F696" s="22">
        <v>20140253</v>
      </c>
      <c r="G696" s="23">
        <v>41971</v>
      </c>
      <c r="H696" s="32" t="s">
        <v>1375</v>
      </c>
      <c r="I696" s="34" t="s">
        <v>1376</v>
      </c>
      <c r="J696" s="24" t="s">
        <v>1377</v>
      </c>
      <c r="K696" s="36">
        <v>1942080</v>
      </c>
    </row>
    <row r="697" spans="1:11" s="15" customFormat="1" ht="30">
      <c r="A697" s="18" t="s">
        <v>1248</v>
      </c>
      <c r="B697" s="19" t="s">
        <v>13</v>
      </c>
      <c r="C697" s="20" t="s">
        <v>478</v>
      </c>
      <c r="D697" s="30" t="s">
        <v>478</v>
      </c>
      <c r="E697" s="21" t="s">
        <v>176</v>
      </c>
      <c r="F697" s="22">
        <v>65</v>
      </c>
      <c r="G697" s="23">
        <v>41971</v>
      </c>
      <c r="H697" s="32" t="s">
        <v>1378</v>
      </c>
      <c r="I697" s="34" t="s">
        <v>1379</v>
      </c>
      <c r="J697" s="24" t="s">
        <v>1380</v>
      </c>
      <c r="K697" s="36">
        <v>29750</v>
      </c>
    </row>
    <row r="698" spans="1:11" s="15" customFormat="1" ht="30">
      <c r="A698" s="18" t="s">
        <v>1381</v>
      </c>
      <c r="B698" s="19" t="s">
        <v>13</v>
      </c>
      <c r="C698" s="20" t="s">
        <v>90</v>
      </c>
      <c r="D698" s="30" t="s">
        <v>90</v>
      </c>
      <c r="E698" s="21" t="s">
        <v>95</v>
      </c>
      <c r="F698" s="22">
        <v>20140098</v>
      </c>
      <c r="G698" s="23">
        <v>41947</v>
      </c>
      <c r="H698" s="32" t="s">
        <v>1382</v>
      </c>
      <c r="I698" s="34" t="s">
        <v>1383</v>
      </c>
      <c r="J698" s="24" t="s">
        <v>1384</v>
      </c>
      <c r="K698" s="36">
        <v>58991</v>
      </c>
    </row>
    <row r="699" spans="1:11" s="15" customFormat="1" ht="30">
      <c r="A699" s="18" t="s">
        <v>1381</v>
      </c>
      <c r="B699" s="19" t="s">
        <v>13</v>
      </c>
      <c r="C699" s="20" t="s">
        <v>90</v>
      </c>
      <c r="D699" s="30" t="s">
        <v>90</v>
      </c>
      <c r="E699" s="21" t="s">
        <v>95</v>
      </c>
      <c r="F699" s="22">
        <v>20140099</v>
      </c>
      <c r="G699" s="23">
        <v>41956</v>
      </c>
      <c r="H699" s="32" t="s">
        <v>1385</v>
      </c>
      <c r="I699" s="34" t="s">
        <v>1386</v>
      </c>
      <c r="J699" s="24" t="s">
        <v>1387</v>
      </c>
      <c r="K699" s="36">
        <v>35000</v>
      </c>
    </row>
    <row r="700" spans="1:11" s="15" customFormat="1" ht="30">
      <c r="A700" s="18" t="s">
        <v>1381</v>
      </c>
      <c r="B700" s="19" t="s">
        <v>13</v>
      </c>
      <c r="C700" s="20" t="s">
        <v>90</v>
      </c>
      <c r="D700" s="30" t="s">
        <v>90</v>
      </c>
      <c r="E700" s="21" t="s">
        <v>95</v>
      </c>
      <c r="F700" s="22">
        <v>20140100</v>
      </c>
      <c r="G700" s="23">
        <v>41957</v>
      </c>
      <c r="H700" s="32" t="s">
        <v>1388</v>
      </c>
      <c r="I700" s="34" t="s">
        <v>1389</v>
      </c>
      <c r="J700" s="24" t="s">
        <v>121</v>
      </c>
      <c r="K700" s="36">
        <v>606900</v>
      </c>
    </row>
    <row r="701" spans="1:11" s="15" customFormat="1" ht="30">
      <c r="A701" s="18" t="s">
        <v>1381</v>
      </c>
      <c r="B701" s="19" t="s">
        <v>13</v>
      </c>
      <c r="C701" s="20" t="s">
        <v>90</v>
      </c>
      <c r="D701" s="30" t="s">
        <v>90</v>
      </c>
      <c r="E701" s="21" t="s">
        <v>95</v>
      </c>
      <c r="F701" s="22">
        <v>20140101</v>
      </c>
      <c r="G701" s="23">
        <v>41962</v>
      </c>
      <c r="H701" s="32" t="s">
        <v>1390</v>
      </c>
      <c r="I701" s="34" t="s">
        <v>1073</v>
      </c>
      <c r="J701" s="24" t="s">
        <v>1074</v>
      </c>
      <c r="K701" s="36">
        <v>427141</v>
      </c>
    </row>
    <row r="702" spans="1:11" s="15" customFormat="1" ht="30">
      <c r="A702" s="18" t="s">
        <v>1381</v>
      </c>
      <c r="B702" s="19" t="s">
        <v>13</v>
      </c>
      <c r="C702" s="20" t="s">
        <v>90</v>
      </c>
      <c r="D702" s="30" t="s">
        <v>90</v>
      </c>
      <c r="E702" s="21" t="s">
        <v>95</v>
      </c>
      <c r="F702" s="22">
        <v>20140102</v>
      </c>
      <c r="G702" s="23">
        <v>41962</v>
      </c>
      <c r="H702" s="32" t="s">
        <v>1391</v>
      </c>
      <c r="I702" s="34" t="s">
        <v>1392</v>
      </c>
      <c r="J702" s="24" t="s">
        <v>1393</v>
      </c>
      <c r="K702" s="36">
        <v>87366</v>
      </c>
    </row>
    <row r="703" spans="1:11" s="15" customFormat="1" ht="30">
      <c r="A703" s="18" t="s">
        <v>1381</v>
      </c>
      <c r="B703" s="19" t="s">
        <v>13</v>
      </c>
      <c r="C703" s="20" t="s">
        <v>90</v>
      </c>
      <c r="D703" s="30" t="s">
        <v>90</v>
      </c>
      <c r="E703" s="21" t="s">
        <v>95</v>
      </c>
      <c r="F703" s="22">
        <v>20140103</v>
      </c>
      <c r="G703" s="23">
        <v>41962</v>
      </c>
      <c r="H703" s="32" t="s">
        <v>1391</v>
      </c>
      <c r="I703" s="34" t="s">
        <v>1394</v>
      </c>
      <c r="J703" s="24" t="s">
        <v>1395</v>
      </c>
      <c r="K703" s="36">
        <v>27600</v>
      </c>
    </row>
    <row r="704" spans="1:11" s="15" customFormat="1" ht="30">
      <c r="A704" s="18" t="s">
        <v>1381</v>
      </c>
      <c r="B704" s="19" t="s">
        <v>13</v>
      </c>
      <c r="C704" s="20" t="s">
        <v>90</v>
      </c>
      <c r="D704" s="30" t="s">
        <v>90</v>
      </c>
      <c r="E704" s="21" t="s">
        <v>95</v>
      </c>
      <c r="F704" s="22">
        <v>20140104</v>
      </c>
      <c r="G704" s="23">
        <v>41962</v>
      </c>
      <c r="H704" s="32" t="s">
        <v>1391</v>
      </c>
      <c r="I704" s="34" t="s">
        <v>1396</v>
      </c>
      <c r="J704" s="24" t="s">
        <v>1397</v>
      </c>
      <c r="K704" s="36">
        <v>101100</v>
      </c>
    </row>
    <row r="705" spans="1:11" s="15" customFormat="1" ht="30">
      <c r="A705" s="18" t="s">
        <v>1381</v>
      </c>
      <c r="B705" s="19" t="s">
        <v>13</v>
      </c>
      <c r="C705" s="20" t="s">
        <v>90</v>
      </c>
      <c r="D705" s="30" t="s">
        <v>90</v>
      </c>
      <c r="E705" s="21" t="s">
        <v>95</v>
      </c>
      <c r="F705" s="22">
        <v>20140105</v>
      </c>
      <c r="G705" s="23">
        <v>41962</v>
      </c>
      <c r="H705" s="32" t="s">
        <v>1391</v>
      </c>
      <c r="I705" s="34" t="s">
        <v>1398</v>
      </c>
      <c r="J705" s="24" t="s">
        <v>1399</v>
      </c>
      <c r="K705" s="36">
        <v>42760</v>
      </c>
    </row>
    <row r="706" spans="1:11" s="15" customFormat="1" ht="30">
      <c r="A706" s="18" t="s">
        <v>1381</v>
      </c>
      <c r="B706" s="19" t="s">
        <v>13</v>
      </c>
      <c r="C706" s="20" t="s">
        <v>90</v>
      </c>
      <c r="D706" s="30" t="s">
        <v>90</v>
      </c>
      <c r="E706" s="21" t="s">
        <v>95</v>
      </c>
      <c r="F706" s="22">
        <v>20140106</v>
      </c>
      <c r="G706" s="23">
        <v>41962</v>
      </c>
      <c r="H706" s="32" t="s">
        <v>1400</v>
      </c>
      <c r="I706" s="34" t="s">
        <v>1401</v>
      </c>
      <c r="J706" s="24" t="s">
        <v>1402</v>
      </c>
      <c r="K706" s="36">
        <v>39945</v>
      </c>
    </row>
    <row r="707" spans="1:11" s="15" customFormat="1" ht="30">
      <c r="A707" s="18" t="s">
        <v>1381</v>
      </c>
      <c r="B707" s="19" t="s">
        <v>13</v>
      </c>
      <c r="C707" s="20" t="s">
        <v>90</v>
      </c>
      <c r="D707" s="30" t="s">
        <v>90</v>
      </c>
      <c r="E707" s="21" t="s">
        <v>95</v>
      </c>
      <c r="F707" s="22">
        <v>20140107</v>
      </c>
      <c r="G707" s="23">
        <v>41962</v>
      </c>
      <c r="H707" s="32" t="s">
        <v>1400</v>
      </c>
      <c r="I707" s="34" t="s">
        <v>1403</v>
      </c>
      <c r="J707" s="24" t="s">
        <v>1404</v>
      </c>
      <c r="K707" s="36">
        <v>91378</v>
      </c>
    </row>
    <row r="708" spans="1:11" s="15" customFormat="1" ht="30">
      <c r="A708" s="18" t="s">
        <v>1381</v>
      </c>
      <c r="B708" s="19" t="s">
        <v>13</v>
      </c>
      <c r="C708" s="20" t="s">
        <v>90</v>
      </c>
      <c r="D708" s="30" t="s">
        <v>90</v>
      </c>
      <c r="E708" s="21" t="s">
        <v>95</v>
      </c>
      <c r="F708" s="22">
        <v>20140109</v>
      </c>
      <c r="G708" s="23">
        <v>41964</v>
      </c>
      <c r="H708" s="32" t="s">
        <v>1405</v>
      </c>
      <c r="I708" s="34" t="s">
        <v>1396</v>
      </c>
      <c r="J708" s="24" t="s">
        <v>1397</v>
      </c>
      <c r="K708" s="36">
        <v>105657</v>
      </c>
    </row>
    <row r="709" spans="1:11" s="15" customFormat="1" ht="30">
      <c r="A709" s="18" t="s">
        <v>1381</v>
      </c>
      <c r="B709" s="19" t="s">
        <v>13</v>
      </c>
      <c r="C709" s="20" t="s">
        <v>90</v>
      </c>
      <c r="D709" s="30" t="s">
        <v>90</v>
      </c>
      <c r="E709" s="21" t="s">
        <v>95</v>
      </c>
      <c r="F709" s="22">
        <v>20140110</v>
      </c>
      <c r="G709" s="23">
        <v>41964</v>
      </c>
      <c r="H709" s="32" t="s">
        <v>1406</v>
      </c>
      <c r="I709" s="34" t="s">
        <v>1392</v>
      </c>
      <c r="J709" s="24" t="s">
        <v>1393</v>
      </c>
      <c r="K709" s="36">
        <v>39359</v>
      </c>
    </row>
    <row r="710" spans="1:11" s="15" customFormat="1" ht="30">
      <c r="A710" s="18" t="s">
        <v>1381</v>
      </c>
      <c r="B710" s="19" t="s">
        <v>13</v>
      </c>
      <c r="C710" s="20" t="s">
        <v>90</v>
      </c>
      <c r="D710" s="30" t="s">
        <v>90</v>
      </c>
      <c r="E710" s="21" t="s">
        <v>95</v>
      </c>
      <c r="F710" s="22">
        <v>20140111</v>
      </c>
      <c r="G710" s="23">
        <v>41964</v>
      </c>
      <c r="H710" s="32" t="s">
        <v>1407</v>
      </c>
      <c r="I710" s="34" t="s">
        <v>1392</v>
      </c>
      <c r="J710" s="24" t="s">
        <v>1393</v>
      </c>
      <c r="K710" s="36">
        <v>105266</v>
      </c>
    </row>
    <row r="711" spans="1:11" s="15" customFormat="1" ht="30">
      <c r="A711" s="18" t="s">
        <v>1381</v>
      </c>
      <c r="B711" s="19" t="s">
        <v>13</v>
      </c>
      <c r="C711" s="20" t="s">
        <v>90</v>
      </c>
      <c r="D711" s="30" t="s">
        <v>90</v>
      </c>
      <c r="E711" s="21" t="s">
        <v>95</v>
      </c>
      <c r="F711" s="22">
        <v>20140112</v>
      </c>
      <c r="G711" s="23">
        <v>41964</v>
      </c>
      <c r="H711" s="32" t="s">
        <v>1408</v>
      </c>
      <c r="I711" s="34" t="s">
        <v>1392</v>
      </c>
      <c r="J711" s="24" t="s">
        <v>1393</v>
      </c>
      <c r="K711" s="36">
        <v>128682</v>
      </c>
    </row>
    <row r="712" spans="1:11" s="15" customFormat="1" ht="30">
      <c r="A712" s="18" t="s">
        <v>1381</v>
      </c>
      <c r="B712" s="19" t="s">
        <v>13</v>
      </c>
      <c r="C712" s="20" t="s">
        <v>90</v>
      </c>
      <c r="D712" s="30" t="s">
        <v>90</v>
      </c>
      <c r="E712" s="21" t="s">
        <v>95</v>
      </c>
      <c r="F712" s="22">
        <v>20140113</v>
      </c>
      <c r="G712" s="23">
        <v>41964</v>
      </c>
      <c r="H712" s="32" t="s">
        <v>1408</v>
      </c>
      <c r="I712" s="34" t="s">
        <v>1394</v>
      </c>
      <c r="J712" s="24" t="s">
        <v>1395</v>
      </c>
      <c r="K712" s="36">
        <v>84939</v>
      </c>
    </row>
    <row r="713" spans="1:11" s="15" customFormat="1" ht="30">
      <c r="A713" s="18" t="s">
        <v>1381</v>
      </c>
      <c r="B713" s="19" t="s">
        <v>13</v>
      </c>
      <c r="C713" s="20" t="s">
        <v>90</v>
      </c>
      <c r="D713" s="30" t="s">
        <v>90</v>
      </c>
      <c r="E713" s="21" t="s">
        <v>95</v>
      </c>
      <c r="F713" s="22">
        <v>20140114</v>
      </c>
      <c r="G713" s="23">
        <v>41968</v>
      </c>
      <c r="H713" s="32" t="s">
        <v>1409</v>
      </c>
      <c r="I713" s="34" t="s">
        <v>1410</v>
      </c>
      <c r="J713" s="24" t="s">
        <v>1411</v>
      </c>
      <c r="K713" s="36">
        <v>38240</v>
      </c>
    </row>
    <row r="714" spans="1:11" s="15" customFormat="1" ht="30">
      <c r="A714" s="18" t="s">
        <v>1381</v>
      </c>
      <c r="B714" s="19" t="s">
        <v>13</v>
      </c>
      <c r="C714" s="20" t="s">
        <v>90</v>
      </c>
      <c r="D714" s="30" t="s">
        <v>90</v>
      </c>
      <c r="E714" s="21" t="s">
        <v>95</v>
      </c>
      <c r="F714" s="22">
        <v>20140115</v>
      </c>
      <c r="G714" s="23">
        <v>41968</v>
      </c>
      <c r="H714" s="32" t="s">
        <v>1412</v>
      </c>
      <c r="I714" s="34" t="s">
        <v>1048</v>
      </c>
      <c r="J714" s="24" t="s">
        <v>205</v>
      </c>
      <c r="K714" s="36">
        <v>61999</v>
      </c>
    </row>
    <row r="715" spans="1:11" s="15" customFormat="1" ht="30">
      <c r="A715" s="18" t="s">
        <v>1381</v>
      </c>
      <c r="B715" s="19" t="s">
        <v>13</v>
      </c>
      <c r="C715" s="20" t="s">
        <v>90</v>
      </c>
      <c r="D715" s="30" t="s">
        <v>90</v>
      </c>
      <c r="E715" s="21" t="s">
        <v>95</v>
      </c>
      <c r="F715" s="22">
        <v>20140116</v>
      </c>
      <c r="G715" s="23">
        <v>41969</v>
      </c>
      <c r="H715" s="32" t="s">
        <v>1413</v>
      </c>
      <c r="I715" s="34" t="s">
        <v>1414</v>
      </c>
      <c r="J715" s="24" t="s">
        <v>1415</v>
      </c>
      <c r="K715" s="36">
        <v>113050</v>
      </c>
    </row>
    <row r="716" spans="1:11" s="15" customFormat="1" ht="30">
      <c r="A716" s="18" t="s">
        <v>1381</v>
      </c>
      <c r="B716" s="19" t="s">
        <v>13</v>
      </c>
      <c r="C716" s="20" t="s">
        <v>90</v>
      </c>
      <c r="D716" s="30" t="s">
        <v>90</v>
      </c>
      <c r="E716" s="21" t="s">
        <v>95</v>
      </c>
      <c r="F716" s="22">
        <v>20140117</v>
      </c>
      <c r="G716" s="23">
        <v>41969</v>
      </c>
      <c r="H716" s="32" t="s">
        <v>1416</v>
      </c>
      <c r="I716" s="34" t="s">
        <v>1417</v>
      </c>
      <c r="J716" s="24" t="s">
        <v>1418</v>
      </c>
      <c r="K716" s="36">
        <v>180000</v>
      </c>
    </row>
    <row r="717" spans="1:11" s="15" customFormat="1" ht="30">
      <c r="A717" s="18" t="s">
        <v>1381</v>
      </c>
      <c r="B717" s="19" t="s">
        <v>13</v>
      </c>
      <c r="C717" s="20" t="s">
        <v>90</v>
      </c>
      <c r="D717" s="30" t="s">
        <v>90</v>
      </c>
      <c r="E717" s="21" t="s">
        <v>95</v>
      </c>
      <c r="F717" s="22">
        <v>20140118</v>
      </c>
      <c r="G717" s="23">
        <v>41969</v>
      </c>
      <c r="H717" s="32" t="s">
        <v>1408</v>
      </c>
      <c r="I717" s="34" t="s">
        <v>1383</v>
      </c>
      <c r="J717" s="24" t="s">
        <v>1384</v>
      </c>
      <c r="K717" s="36">
        <v>53909</v>
      </c>
    </row>
    <row r="718" spans="1:11" s="15" customFormat="1" ht="30">
      <c r="A718" s="18" t="s">
        <v>1381</v>
      </c>
      <c r="B718" s="19" t="s">
        <v>13</v>
      </c>
      <c r="C718" s="20" t="s">
        <v>90</v>
      </c>
      <c r="D718" s="30" t="s">
        <v>90</v>
      </c>
      <c r="E718" s="21" t="s">
        <v>95</v>
      </c>
      <c r="F718" s="22">
        <v>20140119</v>
      </c>
      <c r="G718" s="23">
        <v>41970</v>
      </c>
      <c r="H718" s="32" t="s">
        <v>1419</v>
      </c>
      <c r="I718" s="34" t="s">
        <v>1394</v>
      </c>
      <c r="J718" s="24" t="s">
        <v>1395</v>
      </c>
      <c r="K718" s="36">
        <v>107121</v>
      </c>
    </row>
    <row r="719" spans="1:11" s="15" customFormat="1" ht="30">
      <c r="A719" s="18" t="s">
        <v>1381</v>
      </c>
      <c r="B719" s="19" t="s">
        <v>13</v>
      </c>
      <c r="C719" s="20" t="s">
        <v>90</v>
      </c>
      <c r="D719" s="30" t="s">
        <v>90</v>
      </c>
      <c r="E719" s="21" t="s">
        <v>95</v>
      </c>
      <c r="F719" s="22">
        <v>20140120</v>
      </c>
      <c r="G719" s="23">
        <v>41970</v>
      </c>
      <c r="H719" s="32" t="s">
        <v>1419</v>
      </c>
      <c r="I719" s="34" t="s">
        <v>1392</v>
      </c>
      <c r="J719" s="24" t="s">
        <v>1393</v>
      </c>
      <c r="K719" s="36">
        <v>39635</v>
      </c>
    </row>
    <row r="720" spans="1:11" s="15" customFormat="1" ht="30">
      <c r="A720" s="18" t="s">
        <v>1381</v>
      </c>
      <c r="B720" s="19" t="s">
        <v>311</v>
      </c>
      <c r="C720" s="20" t="s">
        <v>1420</v>
      </c>
      <c r="D720" s="30">
        <v>41967</v>
      </c>
      <c r="E720" s="21" t="s">
        <v>95</v>
      </c>
      <c r="F720" s="22">
        <v>20140121</v>
      </c>
      <c r="G720" s="23">
        <v>41970</v>
      </c>
      <c r="H720" s="32" t="s">
        <v>1421</v>
      </c>
      <c r="I720" s="34" t="s">
        <v>1422</v>
      </c>
      <c r="J720" s="24" t="s">
        <v>1423</v>
      </c>
      <c r="K720" s="36">
        <v>7497000</v>
      </c>
    </row>
    <row r="721" spans="1:11" s="15" customFormat="1" ht="30">
      <c r="A721" s="18" t="s">
        <v>1381</v>
      </c>
      <c r="B721" s="19" t="s">
        <v>13</v>
      </c>
      <c r="C721" s="20" t="s">
        <v>90</v>
      </c>
      <c r="D721" s="30" t="s">
        <v>90</v>
      </c>
      <c r="E721" s="21" t="s">
        <v>95</v>
      </c>
      <c r="F721" s="22">
        <v>20140122</v>
      </c>
      <c r="G721" s="23">
        <v>41971</v>
      </c>
      <c r="H721" s="32" t="s">
        <v>1424</v>
      </c>
      <c r="I721" s="34" t="s">
        <v>1048</v>
      </c>
      <c r="J721" s="24" t="s">
        <v>205</v>
      </c>
      <c r="K721" s="36">
        <v>106158</v>
      </c>
    </row>
    <row r="722" spans="1:11" s="15" customFormat="1" ht="30">
      <c r="A722" s="18" t="s">
        <v>1381</v>
      </c>
      <c r="B722" s="19" t="s">
        <v>13</v>
      </c>
      <c r="C722" s="20" t="s">
        <v>90</v>
      </c>
      <c r="D722" s="30" t="s">
        <v>90</v>
      </c>
      <c r="E722" s="21" t="s">
        <v>95</v>
      </c>
      <c r="F722" s="22">
        <v>20140123</v>
      </c>
      <c r="G722" s="23">
        <v>41971</v>
      </c>
      <c r="H722" s="32" t="s">
        <v>1425</v>
      </c>
      <c r="I722" s="34" t="s">
        <v>1410</v>
      </c>
      <c r="J722" s="24" t="s">
        <v>1411</v>
      </c>
      <c r="K722" s="36">
        <v>41360</v>
      </c>
    </row>
    <row r="723" spans="1:11" s="15" customFormat="1" ht="30">
      <c r="A723" s="18" t="s">
        <v>1381</v>
      </c>
      <c r="B723" s="19" t="s">
        <v>28</v>
      </c>
      <c r="C723" s="20" t="s">
        <v>90</v>
      </c>
      <c r="D723" s="30" t="s">
        <v>90</v>
      </c>
      <c r="E723" s="21" t="s">
        <v>91</v>
      </c>
      <c r="F723" s="22">
        <v>20140303</v>
      </c>
      <c r="G723" s="23">
        <v>41947</v>
      </c>
      <c r="H723" s="32" t="s">
        <v>1426</v>
      </c>
      <c r="I723" s="34" t="s">
        <v>1427</v>
      </c>
      <c r="J723" s="24" t="s">
        <v>1428</v>
      </c>
      <c r="K723" s="36">
        <v>15000</v>
      </c>
    </row>
    <row r="724" spans="1:11" s="15" customFormat="1" ht="30">
      <c r="A724" s="18" t="s">
        <v>1381</v>
      </c>
      <c r="B724" s="19" t="s">
        <v>28</v>
      </c>
      <c r="C724" s="20" t="s">
        <v>90</v>
      </c>
      <c r="D724" s="30" t="s">
        <v>90</v>
      </c>
      <c r="E724" s="21" t="s">
        <v>91</v>
      </c>
      <c r="F724" s="22">
        <v>20140304</v>
      </c>
      <c r="G724" s="23">
        <v>41947</v>
      </c>
      <c r="H724" s="32" t="s">
        <v>1429</v>
      </c>
      <c r="I724" s="34" t="s">
        <v>1427</v>
      </c>
      <c r="J724" s="24" t="s">
        <v>1428</v>
      </c>
      <c r="K724" s="36">
        <v>15000</v>
      </c>
    </row>
    <row r="725" spans="1:11" s="15" customFormat="1" ht="30">
      <c r="A725" s="18" t="s">
        <v>1381</v>
      </c>
      <c r="B725" s="19" t="s">
        <v>28</v>
      </c>
      <c r="C725" s="20" t="s">
        <v>90</v>
      </c>
      <c r="D725" s="30" t="s">
        <v>90</v>
      </c>
      <c r="E725" s="21" t="s">
        <v>91</v>
      </c>
      <c r="F725" s="22">
        <v>20140305</v>
      </c>
      <c r="G725" s="23">
        <v>41947</v>
      </c>
      <c r="H725" s="32" t="s">
        <v>1430</v>
      </c>
      <c r="I725" s="34" t="s">
        <v>1431</v>
      </c>
      <c r="J725" s="24" t="s">
        <v>30</v>
      </c>
      <c r="K725" s="36">
        <v>431028</v>
      </c>
    </row>
    <row r="726" spans="1:11" s="15" customFormat="1" ht="30">
      <c r="A726" s="18" t="s">
        <v>1381</v>
      </c>
      <c r="B726" s="19" t="s">
        <v>28</v>
      </c>
      <c r="C726" s="20" t="s">
        <v>90</v>
      </c>
      <c r="D726" s="30" t="s">
        <v>90</v>
      </c>
      <c r="E726" s="21" t="s">
        <v>91</v>
      </c>
      <c r="F726" s="22">
        <v>20140306</v>
      </c>
      <c r="G726" s="23">
        <v>41947</v>
      </c>
      <c r="H726" s="32" t="s">
        <v>1432</v>
      </c>
      <c r="I726" s="34" t="s">
        <v>1433</v>
      </c>
      <c r="J726" s="24" t="s">
        <v>1434</v>
      </c>
      <c r="K726" s="36">
        <v>55000</v>
      </c>
    </row>
    <row r="727" spans="1:11" s="15" customFormat="1" ht="30">
      <c r="A727" s="18" t="s">
        <v>1381</v>
      </c>
      <c r="B727" s="19" t="s">
        <v>28</v>
      </c>
      <c r="C727" s="20" t="s">
        <v>90</v>
      </c>
      <c r="D727" s="30" t="s">
        <v>90</v>
      </c>
      <c r="E727" s="21" t="s">
        <v>91</v>
      </c>
      <c r="F727" s="22">
        <v>20140308</v>
      </c>
      <c r="G727" s="23">
        <v>41950</v>
      </c>
      <c r="H727" s="32" t="s">
        <v>1435</v>
      </c>
      <c r="I727" s="34" t="s">
        <v>1433</v>
      </c>
      <c r="J727" s="24" t="s">
        <v>1434</v>
      </c>
      <c r="K727" s="36">
        <v>110000</v>
      </c>
    </row>
    <row r="728" spans="1:11" s="15" customFormat="1" ht="30">
      <c r="A728" s="18" t="s">
        <v>1381</v>
      </c>
      <c r="B728" s="19" t="s">
        <v>13</v>
      </c>
      <c r="C728" s="20" t="s">
        <v>90</v>
      </c>
      <c r="D728" s="30" t="s">
        <v>90</v>
      </c>
      <c r="E728" s="21" t="s">
        <v>91</v>
      </c>
      <c r="F728" s="22">
        <v>20240309</v>
      </c>
      <c r="G728" s="23">
        <v>41954</v>
      </c>
      <c r="H728" s="32" t="s">
        <v>1436</v>
      </c>
      <c r="I728" s="34" t="s">
        <v>1437</v>
      </c>
      <c r="J728" s="24" t="s">
        <v>1438</v>
      </c>
      <c r="K728" s="36">
        <v>648550</v>
      </c>
    </row>
    <row r="729" spans="1:11" s="15" customFormat="1" ht="30">
      <c r="A729" s="18" t="s">
        <v>1381</v>
      </c>
      <c r="B729" s="19" t="s">
        <v>28</v>
      </c>
      <c r="C729" s="20" t="s">
        <v>90</v>
      </c>
      <c r="D729" s="30" t="s">
        <v>90</v>
      </c>
      <c r="E729" s="21" t="s">
        <v>91</v>
      </c>
      <c r="F729" s="22">
        <v>20340310</v>
      </c>
      <c r="G729" s="23">
        <v>41955</v>
      </c>
      <c r="H729" s="32" t="s">
        <v>1439</v>
      </c>
      <c r="I729" s="34" t="s">
        <v>1431</v>
      </c>
      <c r="J729" s="24" t="s">
        <v>30</v>
      </c>
      <c r="K729" s="36">
        <v>237392</v>
      </c>
    </row>
    <row r="730" spans="1:11" s="15" customFormat="1" ht="30">
      <c r="A730" s="18" t="s">
        <v>1381</v>
      </c>
      <c r="B730" s="19" t="s">
        <v>28</v>
      </c>
      <c r="C730" s="20" t="s">
        <v>90</v>
      </c>
      <c r="D730" s="30" t="s">
        <v>90</v>
      </c>
      <c r="E730" s="21" t="s">
        <v>91</v>
      </c>
      <c r="F730" s="22">
        <v>20440311</v>
      </c>
      <c r="G730" s="23">
        <v>41956</v>
      </c>
      <c r="H730" s="32" t="s">
        <v>1440</v>
      </c>
      <c r="I730" s="34" t="s">
        <v>1431</v>
      </c>
      <c r="J730" s="24" t="s">
        <v>30</v>
      </c>
      <c r="K730" s="36">
        <v>194586</v>
      </c>
    </row>
    <row r="731" spans="1:11" s="15" customFormat="1" ht="30">
      <c r="A731" s="18" t="s">
        <v>1381</v>
      </c>
      <c r="B731" s="19" t="s">
        <v>28</v>
      </c>
      <c r="C731" s="20" t="s">
        <v>90</v>
      </c>
      <c r="D731" s="30" t="s">
        <v>90</v>
      </c>
      <c r="E731" s="21" t="s">
        <v>91</v>
      </c>
      <c r="F731" s="22">
        <v>20540312</v>
      </c>
      <c r="G731" s="23">
        <v>41963</v>
      </c>
      <c r="H731" s="32" t="s">
        <v>1441</v>
      </c>
      <c r="I731" s="34" t="s">
        <v>1442</v>
      </c>
      <c r="J731" s="24" t="s">
        <v>1443</v>
      </c>
      <c r="K731" s="36">
        <v>12000</v>
      </c>
    </row>
    <row r="732" spans="1:11" s="15" customFormat="1" ht="30">
      <c r="A732" s="18" t="s">
        <v>1381</v>
      </c>
      <c r="B732" s="19" t="s">
        <v>13</v>
      </c>
      <c r="C732" s="20" t="s">
        <v>90</v>
      </c>
      <c r="D732" s="30" t="s">
        <v>90</v>
      </c>
      <c r="E732" s="21" t="s">
        <v>91</v>
      </c>
      <c r="F732" s="22">
        <v>20640313</v>
      </c>
      <c r="G732" s="23">
        <v>41964</v>
      </c>
      <c r="H732" s="32" t="s">
        <v>1444</v>
      </c>
      <c r="I732" s="34" t="s">
        <v>1445</v>
      </c>
      <c r="J732" s="24" t="s">
        <v>1446</v>
      </c>
      <c r="K732" s="36">
        <v>22222</v>
      </c>
    </row>
    <row r="733" spans="1:11" s="15" customFormat="1" ht="30">
      <c r="A733" s="18" t="s">
        <v>1381</v>
      </c>
      <c r="B733" s="19" t="s">
        <v>13</v>
      </c>
      <c r="C733" s="20" t="s">
        <v>90</v>
      </c>
      <c r="D733" s="30" t="s">
        <v>90</v>
      </c>
      <c r="E733" s="21" t="s">
        <v>91</v>
      </c>
      <c r="F733" s="22">
        <v>20740314</v>
      </c>
      <c r="G733" s="23">
        <v>41967</v>
      </c>
      <c r="H733" s="32" t="s">
        <v>1447</v>
      </c>
      <c r="I733" s="34" t="s">
        <v>1448</v>
      </c>
      <c r="J733" s="24" t="s">
        <v>1449</v>
      </c>
      <c r="K733" s="36">
        <v>27500</v>
      </c>
    </row>
    <row r="734" spans="1:11" s="15" customFormat="1" ht="30">
      <c r="A734" s="18" t="s">
        <v>1381</v>
      </c>
      <c r="B734" s="19" t="s">
        <v>13</v>
      </c>
      <c r="C734" s="20" t="s">
        <v>90</v>
      </c>
      <c r="D734" s="30" t="s">
        <v>90</v>
      </c>
      <c r="E734" s="21" t="s">
        <v>91</v>
      </c>
      <c r="F734" s="22">
        <v>20840315</v>
      </c>
      <c r="G734" s="23">
        <v>41967</v>
      </c>
      <c r="H734" s="32" t="s">
        <v>1450</v>
      </c>
      <c r="I734" s="34" t="s">
        <v>1451</v>
      </c>
      <c r="J734" s="24" t="s">
        <v>1452</v>
      </c>
      <c r="K734" s="36">
        <v>511700</v>
      </c>
    </row>
    <row r="735" spans="1:11" s="15" customFormat="1" ht="30">
      <c r="A735" s="18" t="s">
        <v>1381</v>
      </c>
      <c r="B735" s="19" t="s">
        <v>13</v>
      </c>
      <c r="C735" s="20" t="s">
        <v>90</v>
      </c>
      <c r="D735" s="30" t="s">
        <v>90</v>
      </c>
      <c r="E735" s="21" t="s">
        <v>91</v>
      </c>
      <c r="F735" s="22">
        <v>20940316</v>
      </c>
      <c r="G735" s="23">
        <v>41967</v>
      </c>
      <c r="H735" s="32" t="s">
        <v>1453</v>
      </c>
      <c r="I735" s="34" t="s">
        <v>1451</v>
      </c>
      <c r="J735" s="24" t="s">
        <v>1452</v>
      </c>
      <c r="K735" s="36">
        <v>220150</v>
      </c>
    </row>
    <row r="736" spans="1:11" s="15" customFormat="1" ht="30">
      <c r="A736" s="18" t="s">
        <v>1381</v>
      </c>
      <c r="B736" s="19" t="s">
        <v>28</v>
      </c>
      <c r="C736" s="20" t="s">
        <v>90</v>
      </c>
      <c r="D736" s="30" t="s">
        <v>90</v>
      </c>
      <c r="E736" s="21" t="s">
        <v>91</v>
      </c>
      <c r="F736" s="22">
        <v>21040317</v>
      </c>
      <c r="G736" s="23">
        <v>41967</v>
      </c>
      <c r="H736" s="32" t="s">
        <v>1454</v>
      </c>
      <c r="I736" s="34" t="s">
        <v>1414</v>
      </c>
      <c r="J736" s="24" t="s">
        <v>1415</v>
      </c>
      <c r="K736" s="36">
        <v>487680</v>
      </c>
    </row>
    <row r="737" spans="1:11" s="15" customFormat="1" ht="30">
      <c r="A737" s="18" t="s">
        <v>1381</v>
      </c>
      <c r="B737" s="19" t="s">
        <v>28</v>
      </c>
      <c r="C737" s="20" t="s">
        <v>90</v>
      </c>
      <c r="D737" s="30" t="s">
        <v>90</v>
      </c>
      <c r="E737" s="21" t="s">
        <v>91</v>
      </c>
      <c r="F737" s="22">
        <v>21140318</v>
      </c>
      <c r="G737" s="23">
        <v>41967</v>
      </c>
      <c r="H737" s="32" t="s">
        <v>1455</v>
      </c>
      <c r="I737" s="34" t="s">
        <v>1456</v>
      </c>
      <c r="J737" s="24" t="s">
        <v>275</v>
      </c>
      <c r="K737" s="36">
        <v>171420</v>
      </c>
    </row>
    <row r="738" spans="1:11" s="15" customFormat="1" ht="30">
      <c r="A738" s="18" t="s">
        <v>1381</v>
      </c>
      <c r="B738" s="19" t="s">
        <v>28</v>
      </c>
      <c r="C738" s="20" t="s">
        <v>90</v>
      </c>
      <c r="D738" s="30" t="s">
        <v>90</v>
      </c>
      <c r="E738" s="21" t="s">
        <v>91</v>
      </c>
      <c r="F738" s="22">
        <v>21240319</v>
      </c>
      <c r="G738" s="23">
        <v>41967</v>
      </c>
      <c r="H738" s="32" t="s">
        <v>1457</v>
      </c>
      <c r="I738" s="34" t="s">
        <v>1431</v>
      </c>
      <c r="J738" s="24" t="s">
        <v>30</v>
      </c>
      <c r="K738" s="36">
        <v>268786</v>
      </c>
    </row>
    <row r="739" spans="1:11" s="15" customFormat="1" ht="30">
      <c r="A739" s="18" t="s">
        <v>1381</v>
      </c>
      <c r="B739" s="19" t="s">
        <v>28</v>
      </c>
      <c r="C739" s="20" t="s">
        <v>90</v>
      </c>
      <c r="D739" s="30" t="s">
        <v>90</v>
      </c>
      <c r="E739" s="21" t="s">
        <v>91</v>
      </c>
      <c r="F739" s="22">
        <v>21340320</v>
      </c>
      <c r="G739" s="23">
        <v>41968</v>
      </c>
      <c r="H739" s="32" t="s">
        <v>1458</v>
      </c>
      <c r="I739" s="34" t="s">
        <v>1431</v>
      </c>
      <c r="J739" s="24" t="s">
        <v>30</v>
      </c>
      <c r="K739" s="36">
        <v>221484</v>
      </c>
    </row>
    <row r="740" spans="1:11" s="15" customFormat="1" ht="30">
      <c r="A740" s="18" t="s">
        <v>1381</v>
      </c>
      <c r="B740" s="19" t="s">
        <v>28</v>
      </c>
      <c r="C740" s="20" t="s">
        <v>90</v>
      </c>
      <c r="D740" s="30" t="s">
        <v>90</v>
      </c>
      <c r="E740" s="21" t="s">
        <v>91</v>
      </c>
      <c r="F740" s="22">
        <v>21440321</v>
      </c>
      <c r="G740" s="23">
        <v>41968</v>
      </c>
      <c r="H740" s="32" t="s">
        <v>1459</v>
      </c>
      <c r="I740" s="34" t="s">
        <v>997</v>
      </c>
      <c r="J740" s="24" t="s">
        <v>19</v>
      </c>
      <c r="K740" s="36">
        <v>221386</v>
      </c>
    </row>
    <row r="741" spans="1:11" s="15" customFormat="1" ht="30">
      <c r="A741" s="18" t="s">
        <v>1381</v>
      </c>
      <c r="B741" s="19" t="s">
        <v>311</v>
      </c>
      <c r="C741" s="20" t="s">
        <v>1420</v>
      </c>
      <c r="D741" s="30">
        <v>41967</v>
      </c>
      <c r="E741" s="21" t="s">
        <v>91</v>
      </c>
      <c r="F741" s="22">
        <v>21540322</v>
      </c>
      <c r="G741" s="23">
        <v>41970</v>
      </c>
      <c r="H741" s="32" t="s">
        <v>1460</v>
      </c>
      <c r="I741" s="34" t="s">
        <v>1422</v>
      </c>
      <c r="J741" s="24" t="s">
        <v>1423</v>
      </c>
      <c r="K741" s="36">
        <v>428400</v>
      </c>
    </row>
    <row r="742" spans="1:11" s="15" customFormat="1" ht="30">
      <c r="A742" s="18" t="s">
        <v>1381</v>
      </c>
      <c r="B742" s="19" t="s">
        <v>28</v>
      </c>
      <c r="C742" s="20" t="s">
        <v>90</v>
      </c>
      <c r="D742" s="30" t="s">
        <v>90</v>
      </c>
      <c r="E742" s="21" t="s">
        <v>91</v>
      </c>
      <c r="F742" s="22">
        <v>21640323</v>
      </c>
      <c r="G742" s="23">
        <v>41971</v>
      </c>
      <c r="H742" s="32" t="s">
        <v>1461</v>
      </c>
      <c r="I742" s="34" t="s">
        <v>1442</v>
      </c>
      <c r="J742" s="24" t="s">
        <v>1443</v>
      </c>
      <c r="K742" s="36">
        <v>12000</v>
      </c>
    </row>
    <row r="743" spans="1:11" s="15" customFormat="1" ht="30">
      <c r="A743" s="18" t="s">
        <v>1381</v>
      </c>
      <c r="B743" s="19" t="s">
        <v>16</v>
      </c>
      <c r="C743" s="20" t="s">
        <v>90</v>
      </c>
      <c r="D743" s="30" t="s">
        <v>90</v>
      </c>
      <c r="E743" s="21" t="s">
        <v>487</v>
      </c>
      <c r="F743" s="22">
        <v>2288819</v>
      </c>
      <c r="G743" s="23">
        <v>41953</v>
      </c>
      <c r="H743" s="32" t="s">
        <v>1462</v>
      </c>
      <c r="I743" s="34" t="s">
        <v>1463</v>
      </c>
      <c r="J743" s="24" t="s">
        <v>1464</v>
      </c>
      <c r="K743" s="36">
        <v>353250</v>
      </c>
    </row>
    <row r="744" spans="1:11" s="15" customFormat="1" ht="30">
      <c r="A744" s="18" t="s">
        <v>1381</v>
      </c>
      <c r="B744" s="19" t="s">
        <v>16</v>
      </c>
      <c r="C744" s="20" t="s">
        <v>90</v>
      </c>
      <c r="D744" s="30" t="s">
        <v>90</v>
      </c>
      <c r="E744" s="21" t="s">
        <v>487</v>
      </c>
      <c r="F744" s="22">
        <v>2288641</v>
      </c>
      <c r="G744" s="23">
        <v>41953</v>
      </c>
      <c r="H744" s="32" t="s">
        <v>1465</v>
      </c>
      <c r="I744" s="34" t="s">
        <v>1463</v>
      </c>
      <c r="J744" s="24" t="s">
        <v>1464</v>
      </c>
      <c r="K744" s="36">
        <v>468050</v>
      </c>
    </row>
    <row r="745" spans="1:11" s="15" customFormat="1" ht="30">
      <c r="A745" s="18" t="s">
        <v>1381</v>
      </c>
      <c r="B745" s="19" t="s">
        <v>16</v>
      </c>
      <c r="C745" s="20" t="s">
        <v>90</v>
      </c>
      <c r="D745" s="30" t="s">
        <v>90</v>
      </c>
      <c r="E745" s="21" t="s">
        <v>487</v>
      </c>
      <c r="F745" s="22">
        <v>2295471</v>
      </c>
      <c r="G745" s="23">
        <v>41961</v>
      </c>
      <c r="H745" s="32" t="s">
        <v>1466</v>
      </c>
      <c r="I745" s="34" t="s">
        <v>1463</v>
      </c>
      <c r="J745" s="24" t="s">
        <v>1464</v>
      </c>
      <c r="K745" s="36">
        <v>89750</v>
      </c>
    </row>
    <row r="746" spans="1:11" s="15" customFormat="1" ht="30">
      <c r="A746" s="18" t="s">
        <v>1381</v>
      </c>
      <c r="B746" s="19" t="s">
        <v>16</v>
      </c>
      <c r="C746" s="20" t="s">
        <v>90</v>
      </c>
      <c r="D746" s="30" t="s">
        <v>90</v>
      </c>
      <c r="E746" s="21" t="s">
        <v>487</v>
      </c>
      <c r="F746" s="22">
        <v>106541</v>
      </c>
      <c r="G746" s="23">
        <v>41961</v>
      </c>
      <c r="H746" s="32" t="s">
        <v>1467</v>
      </c>
      <c r="I746" s="34" t="s">
        <v>1463</v>
      </c>
      <c r="J746" s="24" t="s">
        <v>1464</v>
      </c>
      <c r="K746" s="36">
        <v>46800</v>
      </c>
    </row>
    <row r="747" spans="1:11" s="15" customFormat="1" ht="30">
      <c r="A747" s="18" t="s">
        <v>1381</v>
      </c>
      <c r="B747" s="19" t="s">
        <v>16</v>
      </c>
      <c r="C747" s="20" t="s">
        <v>90</v>
      </c>
      <c r="D747" s="30" t="s">
        <v>90</v>
      </c>
      <c r="E747" s="21" t="s">
        <v>176</v>
      </c>
      <c r="F747" s="22">
        <v>1879062</v>
      </c>
      <c r="G747" s="23">
        <v>41964</v>
      </c>
      <c r="H747" s="32" t="s">
        <v>1468</v>
      </c>
      <c r="I747" s="34" t="s">
        <v>1099</v>
      </c>
      <c r="J747" s="24" t="s">
        <v>22</v>
      </c>
      <c r="K747" s="36">
        <v>167919</v>
      </c>
    </row>
    <row r="748" spans="1:11" s="15" customFormat="1" ht="30">
      <c r="A748" s="18" t="s">
        <v>1381</v>
      </c>
      <c r="B748" s="19" t="s">
        <v>16</v>
      </c>
      <c r="C748" s="20" t="s">
        <v>90</v>
      </c>
      <c r="D748" s="30" t="s">
        <v>90</v>
      </c>
      <c r="E748" s="21" t="s">
        <v>176</v>
      </c>
      <c r="F748" s="22">
        <v>1882999</v>
      </c>
      <c r="G748" s="23">
        <v>41964</v>
      </c>
      <c r="H748" s="32" t="s">
        <v>1469</v>
      </c>
      <c r="I748" s="34" t="s">
        <v>1099</v>
      </c>
      <c r="J748" s="24" t="s">
        <v>22</v>
      </c>
      <c r="K748" s="36">
        <v>456855</v>
      </c>
    </row>
    <row r="749" spans="1:11" s="15" customFormat="1" ht="30">
      <c r="A749" s="18" t="s">
        <v>1381</v>
      </c>
      <c r="B749" s="19" t="s">
        <v>16</v>
      </c>
      <c r="C749" s="20" t="s">
        <v>90</v>
      </c>
      <c r="D749" s="30" t="s">
        <v>90</v>
      </c>
      <c r="E749" s="21" t="s">
        <v>487</v>
      </c>
      <c r="F749" s="22">
        <v>1192585</v>
      </c>
      <c r="G749" s="23">
        <v>41961</v>
      </c>
      <c r="H749" s="32" t="s">
        <v>1470</v>
      </c>
      <c r="I749" s="34" t="s">
        <v>1471</v>
      </c>
      <c r="J749" s="24" t="s">
        <v>1472</v>
      </c>
      <c r="K749" s="36">
        <v>26200</v>
      </c>
    </row>
    <row r="750" spans="1:11" s="15" customFormat="1" ht="30">
      <c r="A750" s="18" t="s">
        <v>1381</v>
      </c>
      <c r="B750" s="19" t="s">
        <v>16</v>
      </c>
      <c r="C750" s="20" t="s">
        <v>90</v>
      </c>
      <c r="D750" s="30" t="s">
        <v>90</v>
      </c>
      <c r="E750" s="21" t="s">
        <v>487</v>
      </c>
      <c r="F750" s="22">
        <v>1199194</v>
      </c>
      <c r="G750" s="23">
        <v>41971</v>
      </c>
      <c r="H750" s="32" t="s">
        <v>1473</v>
      </c>
      <c r="I750" s="34" t="s">
        <v>1471</v>
      </c>
      <c r="J750" s="24" t="s">
        <v>1472</v>
      </c>
      <c r="K750" s="36">
        <v>38250</v>
      </c>
    </row>
    <row r="751" spans="1:11" s="15" customFormat="1" ht="30">
      <c r="A751" s="18" t="s">
        <v>1381</v>
      </c>
      <c r="B751" s="19" t="s">
        <v>16</v>
      </c>
      <c r="C751" s="20" t="s">
        <v>90</v>
      </c>
      <c r="D751" s="30" t="s">
        <v>90</v>
      </c>
      <c r="E751" s="21" t="s">
        <v>487</v>
      </c>
      <c r="F751" s="22">
        <v>58369</v>
      </c>
      <c r="G751" s="23">
        <v>41971</v>
      </c>
      <c r="H751" s="32" t="s">
        <v>1474</v>
      </c>
      <c r="I751" s="34" t="s">
        <v>1471</v>
      </c>
      <c r="J751" s="24" t="s">
        <v>1472</v>
      </c>
      <c r="K751" s="36">
        <v>18700</v>
      </c>
    </row>
    <row r="752" spans="1:11" s="15" customFormat="1">
      <c r="A752" s="18" t="s">
        <v>1381</v>
      </c>
      <c r="B752" s="19" t="s">
        <v>16</v>
      </c>
      <c r="C752" s="20" t="s">
        <v>90</v>
      </c>
      <c r="D752" s="30" t="s">
        <v>90</v>
      </c>
      <c r="E752" s="21" t="s">
        <v>176</v>
      </c>
      <c r="F752" s="22">
        <v>34315677</v>
      </c>
      <c r="G752" s="23">
        <v>41953</v>
      </c>
      <c r="H752" s="32" t="s">
        <v>1475</v>
      </c>
      <c r="I752" s="34" t="s">
        <v>1476</v>
      </c>
      <c r="J752" s="24" t="s">
        <v>228</v>
      </c>
      <c r="K752" s="36">
        <v>17200</v>
      </c>
    </row>
    <row r="753" spans="1:11" s="15" customFormat="1">
      <c r="A753" s="18" t="s">
        <v>1381</v>
      </c>
      <c r="B753" s="19" t="s">
        <v>16</v>
      </c>
      <c r="C753" s="20" t="s">
        <v>90</v>
      </c>
      <c r="D753" s="30" t="s">
        <v>90</v>
      </c>
      <c r="E753" s="21" t="s">
        <v>176</v>
      </c>
      <c r="F753" s="22">
        <v>34315699</v>
      </c>
      <c r="G753" s="23">
        <v>41953</v>
      </c>
      <c r="H753" s="32" t="s">
        <v>1477</v>
      </c>
      <c r="I753" s="34" t="s">
        <v>1476</v>
      </c>
      <c r="J753" s="24" t="s">
        <v>228</v>
      </c>
      <c r="K753" s="36">
        <v>14593</v>
      </c>
    </row>
    <row r="754" spans="1:11" s="15" customFormat="1">
      <c r="A754" s="18" t="s">
        <v>1381</v>
      </c>
      <c r="B754" s="19" t="s">
        <v>16</v>
      </c>
      <c r="C754" s="20" t="s">
        <v>90</v>
      </c>
      <c r="D754" s="30" t="s">
        <v>90</v>
      </c>
      <c r="E754" s="21" t="s">
        <v>176</v>
      </c>
      <c r="F754" s="22">
        <v>34315706</v>
      </c>
      <c r="G754" s="23">
        <v>41953</v>
      </c>
      <c r="H754" s="32" t="s">
        <v>1478</v>
      </c>
      <c r="I754" s="34" t="s">
        <v>1476</v>
      </c>
      <c r="J754" s="24" t="s">
        <v>228</v>
      </c>
      <c r="K754" s="36">
        <v>38371</v>
      </c>
    </row>
    <row r="755" spans="1:11" s="15" customFormat="1">
      <c r="A755" s="18" t="s">
        <v>1381</v>
      </c>
      <c r="B755" s="19" t="s">
        <v>16</v>
      </c>
      <c r="C755" s="20" t="s">
        <v>90</v>
      </c>
      <c r="D755" s="30" t="s">
        <v>90</v>
      </c>
      <c r="E755" s="21" t="s">
        <v>176</v>
      </c>
      <c r="F755" s="22">
        <v>1028390</v>
      </c>
      <c r="G755" s="23">
        <v>41953</v>
      </c>
      <c r="H755" s="32" t="s">
        <v>1479</v>
      </c>
      <c r="I755" s="34" t="s">
        <v>1476</v>
      </c>
      <c r="J755" s="24" t="s">
        <v>228</v>
      </c>
      <c r="K755" s="36">
        <v>15088</v>
      </c>
    </row>
    <row r="756" spans="1:11" s="15" customFormat="1" ht="30">
      <c r="A756" s="18" t="s">
        <v>1381</v>
      </c>
      <c r="B756" s="19" t="s">
        <v>16</v>
      </c>
      <c r="C756" s="20" t="s">
        <v>90</v>
      </c>
      <c r="D756" s="30" t="s">
        <v>90</v>
      </c>
      <c r="E756" s="21" t="s">
        <v>487</v>
      </c>
      <c r="F756" s="22">
        <v>5006924</v>
      </c>
      <c r="G756" s="23">
        <v>41961</v>
      </c>
      <c r="H756" s="32" t="s">
        <v>1480</v>
      </c>
      <c r="I756" s="34" t="s">
        <v>1481</v>
      </c>
      <c r="J756" s="24" t="s">
        <v>1482</v>
      </c>
      <c r="K756" s="36">
        <v>25600</v>
      </c>
    </row>
    <row r="757" spans="1:11" s="15" customFormat="1" ht="30">
      <c r="A757" s="18" t="s">
        <v>1381</v>
      </c>
      <c r="B757" s="19" t="s">
        <v>16</v>
      </c>
      <c r="C757" s="20" t="s">
        <v>90</v>
      </c>
      <c r="D757" s="30" t="s">
        <v>90</v>
      </c>
      <c r="E757" s="21" t="s">
        <v>176</v>
      </c>
      <c r="F757" s="22">
        <v>5100159</v>
      </c>
      <c r="G757" s="23">
        <v>41971</v>
      </c>
      <c r="H757" s="32" t="s">
        <v>1483</v>
      </c>
      <c r="I757" s="34" t="s">
        <v>1481</v>
      </c>
      <c r="J757" s="24" t="s">
        <v>1482</v>
      </c>
      <c r="K757" s="36">
        <v>465211</v>
      </c>
    </row>
    <row r="758" spans="1:11" s="15" customFormat="1" ht="30">
      <c r="A758" s="18" t="s">
        <v>1381</v>
      </c>
      <c r="B758" s="19" t="s">
        <v>16</v>
      </c>
      <c r="C758" s="20" t="s">
        <v>90</v>
      </c>
      <c r="D758" s="30" t="s">
        <v>90</v>
      </c>
      <c r="E758" s="21" t="s">
        <v>176</v>
      </c>
      <c r="F758" s="22">
        <v>5060227</v>
      </c>
      <c r="G758" s="23">
        <v>41961</v>
      </c>
      <c r="H758" s="32" t="s">
        <v>1484</v>
      </c>
      <c r="I758" s="34" t="s">
        <v>1481</v>
      </c>
      <c r="J758" s="24" t="s">
        <v>1482</v>
      </c>
      <c r="K758" s="36">
        <v>86442</v>
      </c>
    </row>
    <row r="759" spans="1:11" s="15" customFormat="1">
      <c r="A759" s="18" t="s">
        <v>1381</v>
      </c>
      <c r="B759" s="19" t="s">
        <v>16</v>
      </c>
      <c r="C759" s="20" t="s">
        <v>90</v>
      </c>
      <c r="D759" s="30" t="s">
        <v>90</v>
      </c>
      <c r="E759" s="21" t="s">
        <v>176</v>
      </c>
      <c r="F759" s="22">
        <v>92586</v>
      </c>
      <c r="G759" s="23">
        <v>41953</v>
      </c>
      <c r="H759" s="32" t="s">
        <v>1485</v>
      </c>
      <c r="I759" s="34" t="s">
        <v>1486</v>
      </c>
      <c r="J759" s="24" t="s">
        <v>1487</v>
      </c>
      <c r="K759" s="36">
        <v>21480</v>
      </c>
    </row>
    <row r="760" spans="1:11" s="15" customFormat="1" ht="30">
      <c r="A760" s="18" t="s">
        <v>1488</v>
      </c>
      <c r="B760" s="19" t="s">
        <v>28</v>
      </c>
      <c r="C760" s="20" t="s">
        <v>90</v>
      </c>
      <c r="D760" s="30" t="s">
        <v>90</v>
      </c>
      <c r="E760" s="21" t="s">
        <v>95</v>
      </c>
      <c r="F760" s="22">
        <v>20140113</v>
      </c>
      <c r="G760" s="23">
        <v>41946</v>
      </c>
      <c r="H760" s="32" t="s">
        <v>1489</v>
      </c>
      <c r="I760" s="34" t="s">
        <v>1490</v>
      </c>
      <c r="J760" s="24" t="s">
        <v>1491</v>
      </c>
      <c r="K760" s="36">
        <v>4100000</v>
      </c>
    </row>
    <row r="761" spans="1:11" s="15" customFormat="1" ht="30">
      <c r="A761" s="18" t="s">
        <v>1488</v>
      </c>
      <c r="B761" s="19" t="s">
        <v>13</v>
      </c>
      <c r="C761" s="20" t="s">
        <v>90</v>
      </c>
      <c r="D761" s="30" t="s">
        <v>90</v>
      </c>
      <c r="E761" s="21" t="s">
        <v>95</v>
      </c>
      <c r="F761" s="22">
        <v>20140114</v>
      </c>
      <c r="G761" s="23">
        <v>41948</v>
      </c>
      <c r="H761" s="32" t="s">
        <v>1492</v>
      </c>
      <c r="I761" s="34" t="s">
        <v>1493</v>
      </c>
      <c r="J761" s="24" t="s">
        <v>1138</v>
      </c>
      <c r="K761" s="36">
        <v>79960</v>
      </c>
    </row>
    <row r="762" spans="1:11" s="15" customFormat="1" ht="30">
      <c r="A762" s="18" t="s">
        <v>1488</v>
      </c>
      <c r="B762" s="19" t="s">
        <v>13</v>
      </c>
      <c r="C762" s="20" t="s">
        <v>90</v>
      </c>
      <c r="D762" s="30" t="s">
        <v>90</v>
      </c>
      <c r="E762" s="21" t="s">
        <v>91</v>
      </c>
      <c r="F762" s="22">
        <v>20140247</v>
      </c>
      <c r="G762" s="23">
        <v>41948</v>
      </c>
      <c r="H762" s="32" t="s">
        <v>1494</v>
      </c>
      <c r="I762" s="34" t="s">
        <v>1493</v>
      </c>
      <c r="J762" s="24" t="s">
        <v>1138</v>
      </c>
      <c r="K762" s="36">
        <v>2990</v>
      </c>
    </row>
    <row r="763" spans="1:11" s="15" customFormat="1" ht="30">
      <c r="A763" s="18" t="s">
        <v>1488</v>
      </c>
      <c r="B763" s="19" t="s">
        <v>13</v>
      </c>
      <c r="C763" s="20" t="s">
        <v>90</v>
      </c>
      <c r="D763" s="30" t="s">
        <v>90</v>
      </c>
      <c r="E763" s="21" t="s">
        <v>95</v>
      </c>
      <c r="F763" s="22">
        <v>20140115</v>
      </c>
      <c r="G763" s="23">
        <v>41949</v>
      </c>
      <c r="H763" s="32" t="s">
        <v>1495</v>
      </c>
      <c r="I763" s="34" t="s">
        <v>1496</v>
      </c>
      <c r="J763" s="24" t="s">
        <v>1497</v>
      </c>
      <c r="K763" s="36">
        <v>299523</v>
      </c>
    </row>
    <row r="764" spans="1:11" s="15" customFormat="1" ht="30">
      <c r="A764" s="18" t="s">
        <v>1488</v>
      </c>
      <c r="B764" s="19" t="s">
        <v>311</v>
      </c>
      <c r="C764" s="20" t="s">
        <v>1498</v>
      </c>
      <c r="D764" s="30">
        <v>41949</v>
      </c>
      <c r="E764" s="21" t="s">
        <v>95</v>
      </c>
      <c r="F764" s="22">
        <v>20140116</v>
      </c>
      <c r="G764" s="23">
        <v>41949</v>
      </c>
      <c r="H764" s="32" t="s">
        <v>1499</v>
      </c>
      <c r="I764" s="34" t="s">
        <v>1500</v>
      </c>
      <c r="J764" s="24" t="s">
        <v>1501</v>
      </c>
      <c r="K764" s="36">
        <v>630849</v>
      </c>
    </row>
    <row r="765" spans="1:11" s="15" customFormat="1" ht="30">
      <c r="A765" s="18" t="s">
        <v>1488</v>
      </c>
      <c r="B765" s="19" t="s">
        <v>311</v>
      </c>
      <c r="C765" s="20" t="s">
        <v>1502</v>
      </c>
      <c r="D765" s="30">
        <v>41949</v>
      </c>
      <c r="E765" s="21" t="s">
        <v>95</v>
      </c>
      <c r="F765" s="22">
        <v>20140117</v>
      </c>
      <c r="G765" s="23">
        <v>41949</v>
      </c>
      <c r="H765" s="32" t="s">
        <v>1503</v>
      </c>
      <c r="I765" s="34" t="s">
        <v>1504</v>
      </c>
      <c r="J765" s="24" t="s">
        <v>1505</v>
      </c>
      <c r="K765" s="36">
        <v>121600</v>
      </c>
    </row>
    <row r="766" spans="1:11" s="15" customFormat="1" ht="30">
      <c r="A766" s="18" t="s">
        <v>1488</v>
      </c>
      <c r="B766" s="19" t="s">
        <v>336</v>
      </c>
      <c r="C766" s="20" t="s">
        <v>2055</v>
      </c>
      <c r="D766" s="30">
        <v>41656</v>
      </c>
      <c r="E766" s="21" t="s">
        <v>91</v>
      </c>
      <c r="F766" s="22">
        <v>20140248</v>
      </c>
      <c r="G766" s="23">
        <v>41949</v>
      </c>
      <c r="H766" s="32" t="s">
        <v>1506</v>
      </c>
      <c r="I766" s="34" t="s">
        <v>762</v>
      </c>
      <c r="J766" s="24" t="s">
        <v>1161</v>
      </c>
      <c r="K766" s="36">
        <v>314975</v>
      </c>
    </row>
    <row r="767" spans="1:11" s="15" customFormat="1" ht="30">
      <c r="A767" s="18" t="s">
        <v>1488</v>
      </c>
      <c r="B767" s="19" t="s">
        <v>336</v>
      </c>
      <c r="C767" s="20" t="s">
        <v>2055</v>
      </c>
      <c r="D767" s="30">
        <v>41656</v>
      </c>
      <c r="E767" s="21" t="s">
        <v>91</v>
      </c>
      <c r="F767" s="22">
        <v>20140249</v>
      </c>
      <c r="G767" s="23">
        <v>41949</v>
      </c>
      <c r="H767" s="32" t="s">
        <v>1507</v>
      </c>
      <c r="I767" s="34" t="s">
        <v>762</v>
      </c>
      <c r="J767" s="24" t="s">
        <v>1161</v>
      </c>
      <c r="K767" s="36">
        <v>347975</v>
      </c>
    </row>
    <row r="768" spans="1:11" s="15" customFormat="1" ht="30">
      <c r="A768" s="18" t="s">
        <v>1488</v>
      </c>
      <c r="B768" s="19" t="s">
        <v>28</v>
      </c>
      <c r="C768" s="20" t="s">
        <v>90</v>
      </c>
      <c r="D768" s="30" t="s">
        <v>90</v>
      </c>
      <c r="E768" s="21" t="s">
        <v>91</v>
      </c>
      <c r="F768" s="22">
        <v>20140250</v>
      </c>
      <c r="G768" s="23">
        <v>41950</v>
      </c>
      <c r="H768" s="32" t="s">
        <v>1508</v>
      </c>
      <c r="I768" s="34" t="s">
        <v>274</v>
      </c>
      <c r="J768" s="24" t="s">
        <v>275</v>
      </c>
      <c r="K768" s="36">
        <v>504326</v>
      </c>
    </row>
    <row r="769" spans="1:11" s="15" customFormat="1" ht="30">
      <c r="A769" s="18" t="s">
        <v>1488</v>
      </c>
      <c r="B769" s="19" t="s">
        <v>336</v>
      </c>
      <c r="C769" s="20" t="s">
        <v>2055</v>
      </c>
      <c r="D769" s="30">
        <v>41656</v>
      </c>
      <c r="E769" s="21" t="s">
        <v>91</v>
      </c>
      <c r="F769" s="22">
        <v>20140251</v>
      </c>
      <c r="G769" s="23">
        <v>41950</v>
      </c>
      <c r="H769" s="32" t="s">
        <v>1509</v>
      </c>
      <c r="I769" s="34" t="s">
        <v>762</v>
      </c>
      <c r="J769" s="24" t="s">
        <v>1161</v>
      </c>
      <c r="K769" s="36">
        <v>417975</v>
      </c>
    </row>
    <row r="770" spans="1:11" s="15" customFormat="1" ht="30">
      <c r="A770" s="18" t="s">
        <v>1488</v>
      </c>
      <c r="B770" s="19" t="s">
        <v>336</v>
      </c>
      <c r="C770" s="20" t="s">
        <v>2055</v>
      </c>
      <c r="D770" s="30">
        <v>41656</v>
      </c>
      <c r="E770" s="21" t="s">
        <v>91</v>
      </c>
      <c r="F770" s="22">
        <v>20140252</v>
      </c>
      <c r="G770" s="23">
        <v>41950</v>
      </c>
      <c r="H770" s="32" t="s">
        <v>1510</v>
      </c>
      <c r="I770" s="34" t="s">
        <v>762</v>
      </c>
      <c r="J770" s="24" t="s">
        <v>1161</v>
      </c>
      <c r="K770" s="36">
        <v>417975</v>
      </c>
    </row>
    <row r="771" spans="1:11" s="15" customFormat="1" ht="30">
      <c r="A771" s="18" t="s">
        <v>1488</v>
      </c>
      <c r="B771" s="19" t="s">
        <v>336</v>
      </c>
      <c r="C771" s="20" t="s">
        <v>2055</v>
      </c>
      <c r="D771" s="30">
        <v>41656</v>
      </c>
      <c r="E771" s="21" t="s">
        <v>91</v>
      </c>
      <c r="F771" s="22">
        <v>20140253</v>
      </c>
      <c r="G771" s="23">
        <v>41950</v>
      </c>
      <c r="H771" s="32" t="s">
        <v>1511</v>
      </c>
      <c r="I771" s="34" t="s">
        <v>762</v>
      </c>
      <c r="J771" s="24" t="s">
        <v>1161</v>
      </c>
      <c r="K771" s="36">
        <v>243975</v>
      </c>
    </row>
    <row r="772" spans="1:11" s="15" customFormat="1" ht="30">
      <c r="A772" s="18" t="s">
        <v>1488</v>
      </c>
      <c r="B772" s="19" t="s">
        <v>336</v>
      </c>
      <c r="C772" s="20" t="s">
        <v>2055</v>
      </c>
      <c r="D772" s="30">
        <v>41656</v>
      </c>
      <c r="E772" s="21" t="s">
        <v>91</v>
      </c>
      <c r="F772" s="22">
        <v>20140254</v>
      </c>
      <c r="G772" s="23">
        <v>41950</v>
      </c>
      <c r="H772" s="32" t="s">
        <v>1512</v>
      </c>
      <c r="I772" s="34" t="s">
        <v>762</v>
      </c>
      <c r="J772" s="24" t="s">
        <v>1161</v>
      </c>
      <c r="K772" s="36">
        <v>314975</v>
      </c>
    </row>
    <row r="773" spans="1:11" s="15" customFormat="1" ht="30">
      <c r="A773" s="18" t="s">
        <v>1488</v>
      </c>
      <c r="B773" s="19" t="s">
        <v>13</v>
      </c>
      <c r="C773" s="20" t="s">
        <v>90</v>
      </c>
      <c r="D773" s="30" t="s">
        <v>90</v>
      </c>
      <c r="E773" s="21" t="s">
        <v>91</v>
      </c>
      <c r="F773" s="22">
        <v>20140255</v>
      </c>
      <c r="G773" s="23">
        <v>41953</v>
      </c>
      <c r="H773" s="32" t="s">
        <v>1513</v>
      </c>
      <c r="I773" s="34" t="s">
        <v>1514</v>
      </c>
      <c r="J773" s="24" t="s">
        <v>1515</v>
      </c>
      <c r="K773" s="36">
        <v>31111</v>
      </c>
    </row>
    <row r="774" spans="1:11" s="15" customFormat="1" ht="30">
      <c r="A774" s="18" t="s">
        <v>1488</v>
      </c>
      <c r="B774" s="19" t="s">
        <v>311</v>
      </c>
      <c r="C774" s="20" t="s">
        <v>1516</v>
      </c>
      <c r="D774" s="30">
        <v>41953</v>
      </c>
      <c r="E774" s="21" t="s">
        <v>91</v>
      </c>
      <c r="F774" s="22">
        <v>20140256</v>
      </c>
      <c r="G774" s="23">
        <v>41953</v>
      </c>
      <c r="H774" s="32" t="s">
        <v>1517</v>
      </c>
      <c r="I774" s="34" t="s">
        <v>1518</v>
      </c>
      <c r="J774" s="24" t="s">
        <v>1519</v>
      </c>
      <c r="K774" s="36">
        <v>500000</v>
      </c>
    </row>
    <row r="775" spans="1:11" s="15" customFormat="1" ht="30">
      <c r="A775" s="18" t="s">
        <v>1488</v>
      </c>
      <c r="B775" s="19" t="s">
        <v>117</v>
      </c>
      <c r="C775" s="20" t="s">
        <v>1520</v>
      </c>
      <c r="D775" s="30">
        <v>41947</v>
      </c>
      <c r="E775" s="21" t="s">
        <v>91</v>
      </c>
      <c r="F775" s="22">
        <v>20140257</v>
      </c>
      <c r="G775" s="23">
        <v>41953</v>
      </c>
      <c r="H775" s="32" t="s">
        <v>1521</v>
      </c>
      <c r="I775" s="34" t="s">
        <v>1522</v>
      </c>
      <c r="J775" s="24" t="s">
        <v>1523</v>
      </c>
      <c r="K775" s="36">
        <v>2777777</v>
      </c>
    </row>
    <row r="776" spans="1:11" s="15" customFormat="1" ht="30">
      <c r="A776" s="18" t="s">
        <v>1488</v>
      </c>
      <c r="B776" s="19" t="s">
        <v>13</v>
      </c>
      <c r="C776" s="20" t="s">
        <v>90</v>
      </c>
      <c r="D776" s="30" t="s">
        <v>90</v>
      </c>
      <c r="E776" s="21" t="s">
        <v>91</v>
      </c>
      <c r="F776" s="22">
        <v>20140258</v>
      </c>
      <c r="G776" s="23">
        <v>41954</v>
      </c>
      <c r="H776" s="32" t="s">
        <v>1524</v>
      </c>
      <c r="I776" s="34" t="s">
        <v>1525</v>
      </c>
      <c r="J776" s="24" t="s">
        <v>1526</v>
      </c>
      <c r="K776" s="36">
        <v>190400</v>
      </c>
    </row>
    <row r="777" spans="1:11" s="15" customFormat="1" ht="30">
      <c r="A777" s="18" t="s">
        <v>1488</v>
      </c>
      <c r="B777" s="19" t="s">
        <v>13</v>
      </c>
      <c r="C777" s="20" t="s">
        <v>90</v>
      </c>
      <c r="D777" s="30" t="s">
        <v>90</v>
      </c>
      <c r="E777" s="21" t="s">
        <v>91</v>
      </c>
      <c r="F777" s="22">
        <v>20140259</v>
      </c>
      <c r="G777" s="23">
        <v>41954</v>
      </c>
      <c r="H777" s="32" t="s">
        <v>1527</v>
      </c>
      <c r="I777" s="34" t="s">
        <v>1528</v>
      </c>
      <c r="J777" s="24" t="s">
        <v>1529</v>
      </c>
      <c r="K777" s="36">
        <v>428400</v>
      </c>
    </row>
    <row r="778" spans="1:11" s="15" customFormat="1" ht="30">
      <c r="A778" s="18" t="s">
        <v>1488</v>
      </c>
      <c r="B778" s="19" t="s">
        <v>311</v>
      </c>
      <c r="C778" s="20" t="s">
        <v>1530</v>
      </c>
      <c r="D778" s="30">
        <v>41954</v>
      </c>
      <c r="E778" s="21" t="s">
        <v>95</v>
      </c>
      <c r="F778" s="22">
        <v>20140118</v>
      </c>
      <c r="G778" s="23">
        <v>41954</v>
      </c>
      <c r="H778" s="32" t="s">
        <v>1531</v>
      </c>
      <c r="I778" s="34" t="s">
        <v>1532</v>
      </c>
      <c r="J778" s="24" t="s">
        <v>1533</v>
      </c>
      <c r="K778" s="36">
        <v>215607</v>
      </c>
    </row>
    <row r="779" spans="1:11" s="15" customFormat="1" ht="30">
      <c r="A779" s="18" t="s">
        <v>1488</v>
      </c>
      <c r="B779" s="19" t="s">
        <v>13</v>
      </c>
      <c r="C779" s="20" t="s">
        <v>90</v>
      </c>
      <c r="D779" s="30" t="s">
        <v>90</v>
      </c>
      <c r="E779" s="21" t="s">
        <v>91</v>
      </c>
      <c r="F779" s="22">
        <v>20140260</v>
      </c>
      <c r="G779" s="23">
        <v>41954</v>
      </c>
      <c r="H779" s="32" t="s">
        <v>1534</v>
      </c>
      <c r="I779" s="34" t="s">
        <v>1535</v>
      </c>
      <c r="J779" s="24" t="s">
        <v>1536</v>
      </c>
      <c r="K779" s="36">
        <v>145000</v>
      </c>
    </row>
    <row r="780" spans="1:11" s="15" customFormat="1" ht="30">
      <c r="A780" s="18" t="s">
        <v>1488</v>
      </c>
      <c r="B780" s="19" t="s">
        <v>311</v>
      </c>
      <c r="C780" s="20" t="s">
        <v>1537</v>
      </c>
      <c r="D780" s="30">
        <v>41954</v>
      </c>
      <c r="E780" s="21" t="s">
        <v>91</v>
      </c>
      <c r="F780" s="22">
        <v>20140261</v>
      </c>
      <c r="G780" s="23">
        <v>41954</v>
      </c>
      <c r="H780" s="32" t="s">
        <v>1538</v>
      </c>
      <c r="I780" s="34" t="s">
        <v>1535</v>
      </c>
      <c r="J780" s="24" t="s">
        <v>1536</v>
      </c>
      <c r="K780" s="36">
        <v>370000</v>
      </c>
    </row>
    <row r="781" spans="1:11" s="15" customFormat="1" ht="30">
      <c r="A781" s="18" t="s">
        <v>1488</v>
      </c>
      <c r="B781" s="19" t="s">
        <v>311</v>
      </c>
      <c r="C781" s="20" t="s">
        <v>1539</v>
      </c>
      <c r="D781" s="30">
        <v>41870</v>
      </c>
      <c r="E781" s="21" t="s">
        <v>91</v>
      </c>
      <c r="F781" s="22">
        <v>20140262</v>
      </c>
      <c r="G781" s="23">
        <v>41955</v>
      </c>
      <c r="H781" s="32" t="s">
        <v>1540</v>
      </c>
      <c r="I781" s="34" t="s">
        <v>1541</v>
      </c>
      <c r="J781" s="24" t="s">
        <v>1542</v>
      </c>
      <c r="K781" s="36">
        <v>1206324</v>
      </c>
    </row>
    <row r="782" spans="1:11" s="15" customFormat="1" ht="30">
      <c r="A782" s="18" t="s">
        <v>1488</v>
      </c>
      <c r="B782" s="19" t="s">
        <v>13</v>
      </c>
      <c r="C782" s="20" t="s">
        <v>90</v>
      </c>
      <c r="D782" s="30" t="s">
        <v>90</v>
      </c>
      <c r="E782" s="21" t="s">
        <v>95</v>
      </c>
      <c r="F782" s="22">
        <v>20140121</v>
      </c>
      <c r="G782" s="23">
        <v>41955</v>
      </c>
      <c r="H782" s="32" t="s">
        <v>1543</v>
      </c>
      <c r="I782" s="34" t="s">
        <v>1544</v>
      </c>
      <c r="J782" s="24" t="s">
        <v>1545</v>
      </c>
      <c r="K782" s="36">
        <v>2132718</v>
      </c>
    </row>
    <row r="783" spans="1:11" s="15" customFormat="1" ht="30">
      <c r="A783" s="18" t="s">
        <v>1488</v>
      </c>
      <c r="B783" s="19" t="s">
        <v>311</v>
      </c>
      <c r="C783" s="20" t="s">
        <v>1546</v>
      </c>
      <c r="D783" s="30">
        <v>41955</v>
      </c>
      <c r="E783" s="21" t="s">
        <v>91</v>
      </c>
      <c r="F783" s="22">
        <v>20140263</v>
      </c>
      <c r="G783" s="23">
        <v>41956</v>
      </c>
      <c r="H783" s="32" t="s">
        <v>1547</v>
      </c>
      <c r="I783" s="34" t="s">
        <v>1535</v>
      </c>
      <c r="J783" s="24" t="s">
        <v>1536</v>
      </c>
      <c r="K783" s="36">
        <v>173400</v>
      </c>
    </row>
    <row r="784" spans="1:11" s="15" customFormat="1" ht="30">
      <c r="A784" s="18" t="s">
        <v>1488</v>
      </c>
      <c r="B784" s="19" t="s">
        <v>311</v>
      </c>
      <c r="C784" s="20" t="s">
        <v>1546</v>
      </c>
      <c r="D784" s="30">
        <v>41955</v>
      </c>
      <c r="E784" s="21" t="s">
        <v>91</v>
      </c>
      <c r="F784" s="22">
        <v>20140264</v>
      </c>
      <c r="G784" s="23">
        <v>41956</v>
      </c>
      <c r="H784" s="32" t="s">
        <v>1548</v>
      </c>
      <c r="I784" s="34" t="s">
        <v>1535</v>
      </c>
      <c r="J784" s="24" t="s">
        <v>1536</v>
      </c>
      <c r="K784" s="36">
        <v>370000</v>
      </c>
    </row>
    <row r="785" spans="1:11" s="15" customFormat="1" ht="30">
      <c r="A785" s="18" t="s">
        <v>1488</v>
      </c>
      <c r="B785" s="19" t="s">
        <v>13</v>
      </c>
      <c r="C785" s="20" t="s">
        <v>90</v>
      </c>
      <c r="D785" s="30" t="s">
        <v>90</v>
      </c>
      <c r="E785" s="21" t="s">
        <v>95</v>
      </c>
      <c r="F785" s="22">
        <v>20140122</v>
      </c>
      <c r="G785" s="23">
        <v>41956</v>
      </c>
      <c r="H785" s="32" t="s">
        <v>1549</v>
      </c>
      <c r="I785" s="34" t="s">
        <v>1550</v>
      </c>
      <c r="J785" s="24" t="s">
        <v>1551</v>
      </c>
      <c r="K785" s="36">
        <v>278460</v>
      </c>
    </row>
    <row r="786" spans="1:11" s="15" customFormat="1" ht="30">
      <c r="A786" s="18" t="s">
        <v>1488</v>
      </c>
      <c r="B786" s="19" t="s">
        <v>311</v>
      </c>
      <c r="C786" s="20" t="s">
        <v>1552</v>
      </c>
      <c r="D786" s="30">
        <v>41950</v>
      </c>
      <c r="E786" s="21" t="s">
        <v>91</v>
      </c>
      <c r="F786" s="22">
        <v>20140265</v>
      </c>
      <c r="G786" s="23">
        <v>41957</v>
      </c>
      <c r="H786" s="32" t="s">
        <v>1553</v>
      </c>
      <c r="I786" s="34" t="s">
        <v>1554</v>
      </c>
      <c r="J786" s="24" t="s">
        <v>1555</v>
      </c>
      <c r="K786" s="36">
        <v>700000</v>
      </c>
    </row>
    <row r="787" spans="1:11" s="15" customFormat="1" ht="30">
      <c r="A787" s="18" t="s">
        <v>1488</v>
      </c>
      <c r="B787" s="19" t="s">
        <v>117</v>
      </c>
      <c r="C787" s="20" t="s">
        <v>1556</v>
      </c>
      <c r="D787" s="30">
        <v>41957</v>
      </c>
      <c r="E787" s="21" t="s">
        <v>95</v>
      </c>
      <c r="F787" s="22">
        <v>20140123</v>
      </c>
      <c r="G787" s="23">
        <v>41960</v>
      </c>
      <c r="H787" s="32" t="s">
        <v>1557</v>
      </c>
      <c r="I787" s="34" t="s">
        <v>1558</v>
      </c>
      <c r="J787" s="24" t="s">
        <v>1559</v>
      </c>
      <c r="K787" s="36">
        <v>8233982</v>
      </c>
    </row>
    <row r="788" spans="1:11" s="15" customFormat="1" ht="30">
      <c r="A788" s="18" t="s">
        <v>1488</v>
      </c>
      <c r="B788" s="19" t="s">
        <v>13</v>
      </c>
      <c r="C788" s="20" t="s">
        <v>90</v>
      </c>
      <c r="D788" s="30" t="s">
        <v>90</v>
      </c>
      <c r="E788" s="21" t="s">
        <v>95</v>
      </c>
      <c r="F788" s="22">
        <v>20140126</v>
      </c>
      <c r="G788" s="23">
        <v>41961</v>
      </c>
      <c r="H788" s="32" t="s">
        <v>1560</v>
      </c>
      <c r="I788" s="34" t="s">
        <v>1561</v>
      </c>
      <c r="J788" s="24" t="s">
        <v>1562</v>
      </c>
      <c r="K788" s="36">
        <v>893840</v>
      </c>
    </row>
    <row r="789" spans="1:11" s="15" customFormat="1" ht="30">
      <c r="A789" s="18" t="s">
        <v>1488</v>
      </c>
      <c r="B789" s="19" t="s">
        <v>13</v>
      </c>
      <c r="C789" s="20" t="s">
        <v>90</v>
      </c>
      <c r="D789" s="30" t="s">
        <v>90</v>
      </c>
      <c r="E789" s="21" t="s">
        <v>91</v>
      </c>
      <c r="F789" s="22">
        <v>20140266</v>
      </c>
      <c r="G789" s="23">
        <v>41961</v>
      </c>
      <c r="H789" s="32" t="s">
        <v>1563</v>
      </c>
      <c r="I789" s="34" t="s">
        <v>1564</v>
      </c>
      <c r="J789" s="24" t="s">
        <v>1565</v>
      </c>
      <c r="K789" s="36">
        <v>231000</v>
      </c>
    </row>
    <row r="790" spans="1:11" s="15" customFormat="1" ht="45">
      <c r="A790" s="18" t="s">
        <v>1488</v>
      </c>
      <c r="B790" s="19" t="s">
        <v>13</v>
      </c>
      <c r="C790" s="20" t="s">
        <v>90</v>
      </c>
      <c r="D790" s="30" t="s">
        <v>90</v>
      </c>
      <c r="E790" s="21" t="s">
        <v>91</v>
      </c>
      <c r="F790" s="22">
        <v>20140267</v>
      </c>
      <c r="G790" s="23">
        <v>41962</v>
      </c>
      <c r="H790" s="32" t="s">
        <v>1566</v>
      </c>
      <c r="I790" s="34" t="s">
        <v>1567</v>
      </c>
      <c r="J790" s="24" t="s">
        <v>1568</v>
      </c>
      <c r="K790" s="36">
        <v>41600</v>
      </c>
    </row>
    <row r="791" spans="1:11" s="15" customFormat="1" ht="45">
      <c r="A791" s="18" t="s">
        <v>1488</v>
      </c>
      <c r="B791" s="19" t="s">
        <v>13</v>
      </c>
      <c r="C791" s="20" t="s">
        <v>90</v>
      </c>
      <c r="D791" s="30" t="s">
        <v>90</v>
      </c>
      <c r="E791" s="21" t="s">
        <v>91</v>
      </c>
      <c r="F791" s="22">
        <v>20140268</v>
      </c>
      <c r="G791" s="23">
        <v>41962</v>
      </c>
      <c r="H791" s="32" t="s">
        <v>1569</v>
      </c>
      <c r="I791" s="34" t="s">
        <v>1567</v>
      </c>
      <c r="J791" s="24" t="s">
        <v>1568</v>
      </c>
      <c r="K791" s="36">
        <v>41600</v>
      </c>
    </row>
    <row r="792" spans="1:11" s="15" customFormat="1" ht="30">
      <c r="A792" s="18" t="s">
        <v>1488</v>
      </c>
      <c r="B792" s="19" t="s">
        <v>13</v>
      </c>
      <c r="C792" s="20" t="s">
        <v>90</v>
      </c>
      <c r="D792" s="30" t="s">
        <v>90</v>
      </c>
      <c r="E792" s="21" t="s">
        <v>95</v>
      </c>
      <c r="F792" s="22">
        <v>20140131</v>
      </c>
      <c r="G792" s="23">
        <v>41963</v>
      </c>
      <c r="H792" s="32" t="s">
        <v>1570</v>
      </c>
      <c r="I792" s="34" t="s">
        <v>1571</v>
      </c>
      <c r="J792" s="24" t="s">
        <v>1049</v>
      </c>
      <c r="K792" s="36">
        <v>209204</v>
      </c>
    </row>
    <row r="793" spans="1:11" s="15" customFormat="1" ht="30">
      <c r="A793" s="18" t="s">
        <v>1488</v>
      </c>
      <c r="B793" s="19" t="s">
        <v>13</v>
      </c>
      <c r="C793" s="20" t="s">
        <v>90</v>
      </c>
      <c r="D793" s="30" t="s">
        <v>90</v>
      </c>
      <c r="E793" s="21" t="s">
        <v>95</v>
      </c>
      <c r="F793" s="22">
        <v>20140132</v>
      </c>
      <c r="G793" s="23">
        <v>41963</v>
      </c>
      <c r="H793" s="32" t="s">
        <v>1572</v>
      </c>
      <c r="I793" s="34" t="s">
        <v>1573</v>
      </c>
      <c r="J793" s="24" t="s">
        <v>1574</v>
      </c>
      <c r="K793" s="36">
        <v>134721</v>
      </c>
    </row>
    <row r="794" spans="1:11" s="15" customFormat="1" ht="30">
      <c r="A794" s="18" t="s">
        <v>1488</v>
      </c>
      <c r="B794" s="19" t="s">
        <v>311</v>
      </c>
      <c r="C794" s="20" t="s">
        <v>1546</v>
      </c>
      <c r="D794" s="30">
        <v>41963</v>
      </c>
      <c r="E794" s="21" t="s">
        <v>91</v>
      </c>
      <c r="F794" s="22">
        <v>20140269</v>
      </c>
      <c r="G794" s="23">
        <v>41964</v>
      </c>
      <c r="H794" s="32" t="s">
        <v>1575</v>
      </c>
      <c r="I794" s="34" t="s">
        <v>1554</v>
      </c>
      <c r="J794" s="24" t="s">
        <v>1555</v>
      </c>
      <c r="K794" s="36">
        <v>700000</v>
      </c>
    </row>
    <row r="795" spans="1:11" s="15" customFormat="1" ht="30">
      <c r="A795" s="18" t="s">
        <v>1488</v>
      </c>
      <c r="B795" s="19" t="s">
        <v>311</v>
      </c>
      <c r="C795" s="20" t="s">
        <v>1576</v>
      </c>
      <c r="D795" s="30">
        <v>41964</v>
      </c>
      <c r="E795" s="21" t="s">
        <v>91</v>
      </c>
      <c r="F795" s="22">
        <v>20140270</v>
      </c>
      <c r="G795" s="23">
        <v>41964</v>
      </c>
      <c r="H795" s="32" t="s">
        <v>1577</v>
      </c>
      <c r="I795" s="34" t="s">
        <v>1578</v>
      </c>
      <c r="J795" s="24" t="s">
        <v>1579</v>
      </c>
      <c r="K795" s="36">
        <v>304164</v>
      </c>
    </row>
    <row r="796" spans="1:11" s="15" customFormat="1" ht="30">
      <c r="A796" s="18" t="s">
        <v>1488</v>
      </c>
      <c r="B796" s="19" t="s">
        <v>13</v>
      </c>
      <c r="C796" s="20" t="s">
        <v>90</v>
      </c>
      <c r="D796" s="30" t="s">
        <v>90</v>
      </c>
      <c r="E796" s="21" t="s">
        <v>95</v>
      </c>
      <c r="F796" s="22">
        <v>20140133</v>
      </c>
      <c r="G796" s="23">
        <v>41964</v>
      </c>
      <c r="H796" s="32" t="s">
        <v>1580</v>
      </c>
      <c r="I796" s="34" t="s">
        <v>1581</v>
      </c>
      <c r="J796" s="24" t="s">
        <v>1582</v>
      </c>
      <c r="K796" s="36">
        <v>699245</v>
      </c>
    </row>
    <row r="797" spans="1:11" s="15" customFormat="1" ht="30">
      <c r="A797" s="18" t="s">
        <v>1488</v>
      </c>
      <c r="B797" s="19" t="s">
        <v>13</v>
      </c>
      <c r="C797" s="20" t="s">
        <v>90</v>
      </c>
      <c r="D797" s="30" t="s">
        <v>90</v>
      </c>
      <c r="E797" s="21" t="s">
        <v>91</v>
      </c>
      <c r="F797" s="22">
        <v>20140271</v>
      </c>
      <c r="G797" s="23">
        <v>41967</v>
      </c>
      <c r="H797" s="32" t="s">
        <v>1583</v>
      </c>
      <c r="I797" s="34" t="s">
        <v>1584</v>
      </c>
      <c r="J797" s="24" t="s">
        <v>1585</v>
      </c>
      <c r="K797" s="36">
        <v>116977</v>
      </c>
    </row>
    <row r="798" spans="1:11" s="15" customFormat="1" ht="30">
      <c r="A798" s="18" t="s">
        <v>1488</v>
      </c>
      <c r="B798" s="19" t="s">
        <v>13</v>
      </c>
      <c r="C798" s="20" t="s">
        <v>90</v>
      </c>
      <c r="D798" s="30" t="s">
        <v>90</v>
      </c>
      <c r="E798" s="21" t="s">
        <v>95</v>
      </c>
      <c r="F798" s="22">
        <v>20140134</v>
      </c>
      <c r="G798" s="23">
        <v>41967</v>
      </c>
      <c r="H798" s="32" t="s">
        <v>1586</v>
      </c>
      <c r="I798" s="34" t="s">
        <v>1587</v>
      </c>
      <c r="J798" s="24" t="s">
        <v>1588</v>
      </c>
      <c r="K798" s="36">
        <v>899820</v>
      </c>
    </row>
    <row r="799" spans="1:11" s="15" customFormat="1" ht="30">
      <c r="A799" s="18" t="s">
        <v>1488</v>
      </c>
      <c r="B799" s="19" t="s">
        <v>13</v>
      </c>
      <c r="C799" s="20" t="s">
        <v>90</v>
      </c>
      <c r="D799" s="30" t="s">
        <v>90</v>
      </c>
      <c r="E799" s="21" t="s">
        <v>95</v>
      </c>
      <c r="F799" s="22">
        <v>20140135</v>
      </c>
      <c r="G799" s="23">
        <v>41967</v>
      </c>
      <c r="H799" s="32" t="s">
        <v>1589</v>
      </c>
      <c r="I799" s="34" t="s">
        <v>1590</v>
      </c>
      <c r="J799" s="24" t="s">
        <v>1591</v>
      </c>
      <c r="K799" s="36">
        <v>1192737</v>
      </c>
    </row>
    <row r="800" spans="1:11" s="15" customFormat="1" ht="30">
      <c r="A800" s="18" t="s">
        <v>1488</v>
      </c>
      <c r="B800" s="19" t="s">
        <v>13</v>
      </c>
      <c r="C800" s="20" t="s">
        <v>90</v>
      </c>
      <c r="D800" s="30" t="s">
        <v>90</v>
      </c>
      <c r="E800" s="21" t="s">
        <v>95</v>
      </c>
      <c r="F800" s="22">
        <v>20140136</v>
      </c>
      <c r="G800" s="23">
        <v>41967</v>
      </c>
      <c r="H800" s="32" t="s">
        <v>1592</v>
      </c>
      <c r="I800" s="34" t="s">
        <v>1573</v>
      </c>
      <c r="J800" s="24" t="s">
        <v>1574</v>
      </c>
      <c r="K800" s="36">
        <v>1347211</v>
      </c>
    </row>
    <row r="801" spans="1:11" s="15" customFormat="1" ht="30">
      <c r="A801" s="18" t="s">
        <v>1488</v>
      </c>
      <c r="B801" s="19" t="s">
        <v>13</v>
      </c>
      <c r="C801" s="20" t="s">
        <v>90</v>
      </c>
      <c r="D801" s="30" t="s">
        <v>90</v>
      </c>
      <c r="E801" s="21" t="s">
        <v>95</v>
      </c>
      <c r="F801" s="22">
        <v>20140137</v>
      </c>
      <c r="G801" s="23">
        <v>41968</v>
      </c>
      <c r="H801" s="32" t="s">
        <v>1593</v>
      </c>
      <c r="I801" s="34" t="s">
        <v>1594</v>
      </c>
      <c r="J801" s="24" t="s">
        <v>1595</v>
      </c>
      <c r="K801" s="36">
        <v>136564</v>
      </c>
    </row>
    <row r="802" spans="1:11" s="15" customFormat="1" ht="30">
      <c r="A802" s="18" t="s">
        <v>1488</v>
      </c>
      <c r="B802" s="19" t="s">
        <v>1596</v>
      </c>
      <c r="C802" s="20" t="s">
        <v>90</v>
      </c>
      <c r="D802" s="30" t="s">
        <v>90</v>
      </c>
      <c r="E802" s="21" t="s">
        <v>95</v>
      </c>
      <c r="F802" s="22">
        <v>20140138</v>
      </c>
      <c r="G802" s="23">
        <v>41968</v>
      </c>
      <c r="H802" s="32" t="s">
        <v>1597</v>
      </c>
      <c r="I802" s="34" t="s">
        <v>427</v>
      </c>
      <c r="J802" s="24" t="s">
        <v>428</v>
      </c>
      <c r="K802" s="36">
        <v>2206171</v>
      </c>
    </row>
    <row r="803" spans="1:11" s="15" customFormat="1" ht="30">
      <c r="A803" s="18" t="s">
        <v>1488</v>
      </c>
      <c r="B803" s="19" t="s">
        <v>311</v>
      </c>
      <c r="C803" s="20" t="s">
        <v>1598</v>
      </c>
      <c r="D803" s="30">
        <v>41968</v>
      </c>
      <c r="E803" s="21" t="s">
        <v>95</v>
      </c>
      <c r="F803" s="22">
        <v>20140139</v>
      </c>
      <c r="G803" s="23">
        <v>41969</v>
      </c>
      <c r="H803" s="32" t="s">
        <v>1599</v>
      </c>
      <c r="I803" s="34" t="s">
        <v>1600</v>
      </c>
      <c r="J803" s="24" t="s">
        <v>1601</v>
      </c>
      <c r="K803" s="36">
        <v>476595</v>
      </c>
    </row>
    <row r="804" spans="1:11" s="15" customFormat="1" ht="30">
      <c r="A804" s="18" t="s">
        <v>1488</v>
      </c>
      <c r="B804" s="19" t="s">
        <v>13</v>
      </c>
      <c r="C804" s="20" t="s">
        <v>90</v>
      </c>
      <c r="D804" s="30" t="s">
        <v>90</v>
      </c>
      <c r="E804" s="21" t="s">
        <v>95</v>
      </c>
      <c r="F804" s="22">
        <v>20140140</v>
      </c>
      <c r="G804" s="23">
        <v>41969</v>
      </c>
      <c r="H804" s="32" t="s">
        <v>1602</v>
      </c>
      <c r="I804" s="34" t="s">
        <v>1603</v>
      </c>
      <c r="J804" s="24" t="s">
        <v>1604</v>
      </c>
      <c r="K804" s="36">
        <v>1316438</v>
      </c>
    </row>
    <row r="805" spans="1:11" s="15" customFormat="1" ht="30">
      <c r="A805" s="18" t="s">
        <v>1488</v>
      </c>
      <c r="B805" s="19" t="s">
        <v>117</v>
      </c>
      <c r="C805" s="20" t="s">
        <v>1605</v>
      </c>
      <c r="D805" s="30">
        <v>41960</v>
      </c>
      <c r="E805" s="21" t="s">
        <v>91</v>
      </c>
      <c r="F805" s="22">
        <v>20140273</v>
      </c>
      <c r="G805" s="23">
        <v>41970</v>
      </c>
      <c r="H805" s="32" t="s">
        <v>1606</v>
      </c>
      <c r="I805" s="34" t="s">
        <v>1607</v>
      </c>
      <c r="J805" s="24" t="s">
        <v>1608</v>
      </c>
      <c r="K805" s="36">
        <v>3968862</v>
      </c>
    </row>
    <row r="806" spans="1:11" s="15" customFormat="1" ht="30">
      <c r="A806" s="18" t="s">
        <v>1488</v>
      </c>
      <c r="B806" s="19" t="s">
        <v>117</v>
      </c>
      <c r="C806" s="20" t="s">
        <v>1609</v>
      </c>
      <c r="D806" s="30">
        <v>41968</v>
      </c>
      <c r="E806" s="21" t="s">
        <v>91</v>
      </c>
      <c r="F806" s="22">
        <v>20140274</v>
      </c>
      <c r="G806" s="23">
        <v>41970</v>
      </c>
      <c r="H806" s="32" t="s">
        <v>1610</v>
      </c>
      <c r="I806" s="34" t="s">
        <v>1611</v>
      </c>
      <c r="J806" s="24" t="s">
        <v>1612</v>
      </c>
      <c r="K806" s="36">
        <v>2868929</v>
      </c>
    </row>
    <row r="807" spans="1:11" s="15" customFormat="1" ht="30">
      <c r="A807" s="18" t="s">
        <v>1488</v>
      </c>
      <c r="B807" s="19" t="s">
        <v>13</v>
      </c>
      <c r="C807" s="20" t="s">
        <v>90</v>
      </c>
      <c r="D807" s="30" t="s">
        <v>90</v>
      </c>
      <c r="E807" s="21" t="s">
        <v>91</v>
      </c>
      <c r="F807" s="22">
        <v>20140275</v>
      </c>
      <c r="G807" s="23">
        <v>41970</v>
      </c>
      <c r="H807" s="32" t="s">
        <v>1613</v>
      </c>
      <c r="I807" s="34" t="s">
        <v>1614</v>
      </c>
      <c r="J807" s="24" t="s">
        <v>1615</v>
      </c>
      <c r="K807" s="36">
        <v>35000</v>
      </c>
    </row>
    <row r="808" spans="1:11" s="15" customFormat="1" ht="30">
      <c r="A808" s="18" t="s">
        <v>1488</v>
      </c>
      <c r="B808" s="19" t="s">
        <v>13</v>
      </c>
      <c r="C808" s="20" t="s">
        <v>90</v>
      </c>
      <c r="D808" s="30" t="s">
        <v>90</v>
      </c>
      <c r="E808" s="21" t="s">
        <v>95</v>
      </c>
      <c r="F808" s="22">
        <v>20140142</v>
      </c>
      <c r="G808" s="23">
        <v>41970</v>
      </c>
      <c r="H808" s="32" t="s">
        <v>1616</v>
      </c>
      <c r="I808" s="34" t="s">
        <v>1617</v>
      </c>
      <c r="J808" s="24" t="s">
        <v>1618</v>
      </c>
      <c r="K808" s="36">
        <v>147734</v>
      </c>
    </row>
    <row r="809" spans="1:11" s="15" customFormat="1" ht="30">
      <c r="A809" s="18" t="s">
        <v>1488</v>
      </c>
      <c r="B809" s="19" t="s">
        <v>1596</v>
      </c>
      <c r="C809" s="20" t="s">
        <v>90</v>
      </c>
      <c r="D809" s="30" t="s">
        <v>90</v>
      </c>
      <c r="E809" s="21" t="s">
        <v>95</v>
      </c>
      <c r="F809" s="22">
        <v>20140143</v>
      </c>
      <c r="G809" s="23">
        <v>41971</v>
      </c>
      <c r="H809" s="32" t="s">
        <v>1619</v>
      </c>
      <c r="I809" s="34" t="s">
        <v>427</v>
      </c>
      <c r="J809" s="24" t="s">
        <v>428</v>
      </c>
      <c r="K809" s="36">
        <v>736122</v>
      </c>
    </row>
    <row r="810" spans="1:11" s="15" customFormat="1" ht="30">
      <c r="A810" s="18" t="s">
        <v>1488</v>
      </c>
      <c r="B810" s="19" t="s">
        <v>13</v>
      </c>
      <c r="C810" s="20" t="s">
        <v>90</v>
      </c>
      <c r="D810" s="30" t="s">
        <v>90</v>
      </c>
      <c r="E810" s="21" t="s">
        <v>95</v>
      </c>
      <c r="F810" s="22">
        <v>20140144</v>
      </c>
      <c r="G810" s="23">
        <v>41971</v>
      </c>
      <c r="H810" s="32" t="s">
        <v>1620</v>
      </c>
      <c r="I810" s="34" t="s">
        <v>123</v>
      </c>
      <c r="J810" s="24" t="s">
        <v>124</v>
      </c>
      <c r="K810" s="36">
        <v>66240</v>
      </c>
    </row>
    <row r="811" spans="1:11" s="15" customFormat="1" ht="30">
      <c r="A811" s="18" t="s">
        <v>1488</v>
      </c>
      <c r="B811" s="19" t="s">
        <v>13</v>
      </c>
      <c r="C811" s="20" t="s">
        <v>90</v>
      </c>
      <c r="D811" s="30" t="s">
        <v>90</v>
      </c>
      <c r="E811" s="21" t="s">
        <v>95</v>
      </c>
      <c r="F811" s="22">
        <v>20140145</v>
      </c>
      <c r="G811" s="23">
        <v>41971</v>
      </c>
      <c r="H811" s="32" t="s">
        <v>1620</v>
      </c>
      <c r="I811" s="34" t="s">
        <v>129</v>
      </c>
      <c r="J811" s="24" t="s">
        <v>130</v>
      </c>
      <c r="K811" s="36">
        <v>81836</v>
      </c>
    </row>
    <row r="812" spans="1:11" s="15" customFormat="1" ht="30">
      <c r="A812" s="18" t="s">
        <v>1488</v>
      </c>
      <c r="B812" s="19" t="s">
        <v>13</v>
      </c>
      <c r="C812" s="20" t="s">
        <v>90</v>
      </c>
      <c r="D812" s="30" t="s">
        <v>90</v>
      </c>
      <c r="E812" s="21" t="s">
        <v>95</v>
      </c>
      <c r="F812" s="22">
        <v>20140146</v>
      </c>
      <c r="G812" s="23">
        <v>41971</v>
      </c>
      <c r="H812" s="32" t="s">
        <v>1621</v>
      </c>
      <c r="I812" s="34" t="s">
        <v>1622</v>
      </c>
      <c r="J812" s="24" t="s">
        <v>1623</v>
      </c>
      <c r="K812" s="36">
        <v>77350</v>
      </c>
    </row>
    <row r="813" spans="1:11" s="15" customFormat="1" ht="45">
      <c r="A813" s="18" t="s">
        <v>1488</v>
      </c>
      <c r="B813" s="19" t="s">
        <v>13</v>
      </c>
      <c r="C813" s="20" t="s">
        <v>90</v>
      </c>
      <c r="D813" s="30" t="s">
        <v>90</v>
      </c>
      <c r="E813" s="21" t="s">
        <v>95</v>
      </c>
      <c r="F813" s="22">
        <v>20140147</v>
      </c>
      <c r="G813" s="23">
        <v>41971</v>
      </c>
      <c r="H813" s="32" t="s">
        <v>1624</v>
      </c>
      <c r="I813" s="34" t="s">
        <v>1625</v>
      </c>
      <c r="J813" s="24" t="s">
        <v>1626</v>
      </c>
      <c r="K813" s="36">
        <v>132090</v>
      </c>
    </row>
    <row r="814" spans="1:11" s="15" customFormat="1" ht="30">
      <c r="A814" s="18" t="s">
        <v>1488</v>
      </c>
      <c r="B814" s="19" t="s">
        <v>336</v>
      </c>
      <c r="C814" s="20" t="s">
        <v>1627</v>
      </c>
      <c r="D814" s="30">
        <v>41956</v>
      </c>
      <c r="E814" s="21" t="s">
        <v>90</v>
      </c>
      <c r="F814" s="22" t="s">
        <v>90</v>
      </c>
      <c r="G814" s="23" t="s">
        <v>90</v>
      </c>
      <c r="H814" s="32" t="s">
        <v>1628</v>
      </c>
      <c r="I814" s="34" t="s">
        <v>1629</v>
      </c>
      <c r="J814" s="24" t="s">
        <v>1630</v>
      </c>
      <c r="K814" s="36">
        <v>1957884</v>
      </c>
    </row>
    <row r="815" spans="1:11" s="15" customFormat="1" ht="30">
      <c r="A815" s="18" t="s">
        <v>1488</v>
      </c>
      <c r="B815" s="19" t="s">
        <v>311</v>
      </c>
      <c r="C815" s="20" t="s">
        <v>1631</v>
      </c>
      <c r="D815" s="30">
        <v>41960</v>
      </c>
      <c r="E815" s="21" t="s">
        <v>90</v>
      </c>
      <c r="F815" s="22" t="s">
        <v>90</v>
      </c>
      <c r="G815" s="23" t="s">
        <v>90</v>
      </c>
      <c r="H815" s="32" t="s">
        <v>1632</v>
      </c>
      <c r="I815" s="34" t="s">
        <v>1633</v>
      </c>
      <c r="J815" s="24" t="s">
        <v>1634</v>
      </c>
      <c r="K815" s="36" t="s">
        <v>1635</v>
      </c>
    </row>
    <row r="816" spans="1:11" s="15" customFormat="1" ht="30">
      <c r="A816" s="18" t="s">
        <v>1488</v>
      </c>
      <c r="B816" s="19" t="s">
        <v>336</v>
      </c>
      <c r="C816" s="20" t="s">
        <v>1636</v>
      </c>
      <c r="D816" s="30">
        <v>41971</v>
      </c>
      <c r="E816" s="21" t="s">
        <v>90</v>
      </c>
      <c r="F816" s="22" t="s">
        <v>90</v>
      </c>
      <c r="G816" s="23" t="s">
        <v>90</v>
      </c>
      <c r="H816" s="32" t="s">
        <v>1637</v>
      </c>
      <c r="I816" s="34" t="s">
        <v>123</v>
      </c>
      <c r="J816" s="24" t="s">
        <v>124</v>
      </c>
      <c r="K816" s="36" t="s">
        <v>1638</v>
      </c>
    </row>
    <row r="817" spans="1:11" s="15" customFormat="1" ht="30">
      <c r="A817" s="18" t="s">
        <v>1488</v>
      </c>
      <c r="B817" s="19" t="s">
        <v>16</v>
      </c>
      <c r="C817" s="20" t="s">
        <v>478</v>
      </c>
      <c r="D817" s="30" t="s">
        <v>478</v>
      </c>
      <c r="E817" s="21" t="s">
        <v>1639</v>
      </c>
      <c r="F817" s="22">
        <v>50554</v>
      </c>
      <c r="G817" s="23">
        <v>41971</v>
      </c>
      <c r="H817" s="32" t="s">
        <v>1640</v>
      </c>
      <c r="I817" s="34" t="s">
        <v>1641</v>
      </c>
      <c r="J817" s="24" t="s">
        <v>1642</v>
      </c>
      <c r="K817" s="36">
        <v>1658503</v>
      </c>
    </row>
    <row r="818" spans="1:11" s="15" customFormat="1" ht="30">
      <c r="A818" s="18" t="s">
        <v>1488</v>
      </c>
      <c r="B818" s="19" t="s">
        <v>16</v>
      </c>
      <c r="C818" s="20" t="s">
        <v>478</v>
      </c>
      <c r="D818" s="30" t="s">
        <v>478</v>
      </c>
      <c r="E818" s="21" t="s">
        <v>1639</v>
      </c>
      <c r="F818" s="22">
        <v>12862466</v>
      </c>
      <c r="G818" s="23">
        <v>41941</v>
      </c>
      <c r="H818" s="32" t="s">
        <v>1643</v>
      </c>
      <c r="I818" s="34" t="s">
        <v>1644</v>
      </c>
      <c r="J818" s="24" t="s">
        <v>1645</v>
      </c>
      <c r="K818" s="36">
        <v>8274400</v>
      </c>
    </row>
    <row r="819" spans="1:11" s="15" customFormat="1" ht="30">
      <c r="A819" s="18" t="s">
        <v>1488</v>
      </c>
      <c r="B819" s="19" t="s">
        <v>16</v>
      </c>
      <c r="C819" s="20" t="s">
        <v>478</v>
      </c>
      <c r="D819" s="30" t="s">
        <v>478</v>
      </c>
      <c r="E819" s="21" t="s">
        <v>1639</v>
      </c>
      <c r="F819" s="22">
        <v>12983404</v>
      </c>
      <c r="G819" s="23">
        <v>41970</v>
      </c>
      <c r="H819" s="32" t="s">
        <v>1646</v>
      </c>
      <c r="I819" s="34" t="s">
        <v>1644</v>
      </c>
      <c r="J819" s="24" t="s">
        <v>1645</v>
      </c>
      <c r="K819" s="36">
        <v>9354611</v>
      </c>
    </row>
    <row r="820" spans="1:11" s="15" customFormat="1" ht="30">
      <c r="A820" s="18" t="s">
        <v>1488</v>
      </c>
      <c r="B820" s="19" t="s">
        <v>16</v>
      </c>
      <c r="C820" s="20" t="s">
        <v>478</v>
      </c>
      <c r="D820" s="30" t="s">
        <v>478</v>
      </c>
      <c r="E820" s="21" t="s">
        <v>1639</v>
      </c>
      <c r="F820" s="22">
        <v>250</v>
      </c>
      <c r="G820" s="23">
        <v>41956</v>
      </c>
      <c r="H820" s="32" t="s">
        <v>1647</v>
      </c>
      <c r="I820" s="34" t="s">
        <v>1648</v>
      </c>
      <c r="J820" s="24" t="s">
        <v>1649</v>
      </c>
      <c r="K820" s="36">
        <v>772943</v>
      </c>
    </row>
    <row r="821" spans="1:11" s="15" customFormat="1" ht="30">
      <c r="A821" s="18" t="s">
        <v>1488</v>
      </c>
      <c r="B821" s="19" t="s">
        <v>16</v>
      </c>
      <c r="C821" s="20" t="s">
        <v>478</v>
      </c>
      <c r="D821" s="30" t="s">
        <v>478</v>
      </c>
      <c r="E821" s="21" t="s">
        <v>1639</v>
      </c>
      <c r="F821" s="22">
        <v>46370442</v>
      </c>
      <c r="G821" s="23">
        <v>41950</v>
      </c>
      <c r="H821" s="32" t="s">
        <v>1650</v>
      </c>
      <c r="I821" s="34" t="s">
        <v>1651</v>
      </c>
      <c r="J821" s="24" t="s">
        <v>1652</v>
      </c>
      <c r="K821" s="36">
        <v>546900</v>
      </c>
    </row>
    <row r="822" spans="1:11" s="15" customFormat="1" ht="30">
      <c r="A822" s="18" t="s">
        <v>1488</v>
      </c>
      <c r="B822" s="19" t="s">
        <v>16</v>
      </c>
      <c r="C822" s="20" t="s">
        <v>478</v>
      </c>
      <c r="D822" s="30" t="s">
        <v>478</v>
      </c>
      <c r="E822" s="21" t="s">
        <v>1639</v>
      </c>
      <c r="F822" s="22">
        <v>46370441</v>
      </c>
      <c r="G822" s="23">
        <v>41950</v>
      </c>
      <c r="H822" s="32" t="s">
        <v>1653</v>
      </c>
      <c r="I822" s="34" t="s">
        <v>1651</v>
      </c>
      <c r="J822" s="24" t="s">
        <v>1652</v>
      </c>
      <c r="K822" s="36">
        <v>1046850</v>
      </c>
    </row>
    <row r="823" spans="1:11" s="15" customFormat="1" ht="30">
      <c r="A823" s="18" t="s">
        <v>1488</v>
      </c>
      <c r="B823" s="19" t="s">
        <v>16</v>
      </c>
      <c r="C823" s="20" t="s">
        <v>478</v>
      </c>
      <c r="D823" s="30" t="s">
        <v>478</v>
      </c>
      <c r="E823" s="21" t="s">
        <v>1639</v>
      </c>
      <c r="F823" s="22">
        <v>1877556</v>
      </c>
      <c r="G823" s="23">
        <v>41941</v>
      </c>
      <c r="H823" s="32" t="s">
        <v>1654</v>
      </c>
      <c r="I823" s="34" t="s">
        <v>21</v>
      </c>
      <c r="J823" s="24" t="s">
        <v>22</v>
      </c>
      <c r="K823" s="36">
        <v>952</v>
      </c>
    </row>
    <row r="824" spans="1:11" s="15" customFormat="1" ht="30">
      <c r="A824" s="18" t="s">
        <v>1488</v>
      </c>
      <c r="B824" s="19" t="s">
        <v>16</v>
      </c>
      <c r="C824" s="20" t="s">
        <v>478</v>
      </c>
      <c r="D824" s="30" t="s">
        <v>478</v>
      </c>
      <c r="E824" s="21" t="s">
        <v>1639</v>
      </c>
      <c r="F824" s="22" t="s">
        <v>1655</v>
      </c>
      <c r="G824" s="23">
        <v>41943</v>
      </c>
      <c r="H824" s="32" t="s">
        <v>1656</v>
      </c>
      <c r="I824" s="34" t="s">
        <v>21</v>
      </c>
      <c r="J824" s="24" t="s">
        <v>22</v>
      </c>
      <c r="K824" s="36">
        <v>919543</v>
      </c>
    </row>
    <row r="825" spans="1:11" s="15" customFormat="1" ht="30">
      <c r="A825" s="18" t="s">
        <v>1488</v>
      </c>
      <c r="B825" s="19" t="s">
        <v>16</v>
      </c>
      <c r="C825" s="20" t="s">
        <v>478</v>
      </c>
      <c r="D825" s="30" t="s">
        <v>478</v>
      </c>
      <c r="E825" s="21" t="s">
        <v>1639</v>
      </c>
      <c r="F825" s="22">
        <v>6354359</v>
      </c>
      <c r="G825" s="23">
        <v>41940</v>
      </c>
      <c r="H825" s="32" t="s">
        <v>1657</v>
      </c>
      <c r="I825" s="34" t="s">
        <v>224</v>
      </c>
      <c r="J825" s="24" t="s">
        <v>225</v>
      </c>
      <c r="K825" s="36">
        <v>5177550</v>
      </c>
    </row>
    <row r="826" spans="1:11" s="15" customFormat="1" ht="30">
      <c r="A826" s="18" t="s">
        <v>1658</v>
      </c>
      <c r="B826" s="19" t="s">
        <v>28</v>
      </c>
      <c r="C826" s="20" t="s">
        <v>90</v>
      </c>
      <c r="D826" s="30" t="s">
        <v>90</v>
      </c>
      <c r="E826" s="21" t="s">
        <v>91</v>
      </c>
      <c r="F826" s="22">
        <v>20140253</v>
      </c>
      <c r="G826" s="23">
        <v>41946</v>
      </c>
      <c r="H826" s="32" t="s">
        <v>1659</v>
      </c>
      <c r="I826" s="34" t="s">
        <v>1514</v>
      </c>
      <c r="J826" s="24" t="s">
        <v>1515</v>
      </c>
      <c r="K826" s="36">
        <v>31111</v>
      </c>
    </row>
    <row r="827" spans="1:11" s="15" customFormat="1" ht="30">
      <c r="A827" s="18" t="s">
        <v>1658</v>
      </c>
      <c r="B827" s="19" t="s">
        <v>13</v>
      </c>
      <c r="C827" s="20" t="s">
        <v>90</v>
      </c>
      <c r="D827" s="30" t="s">
        <v>90</v>
      </c>
      <c r="E827" s="21" t="s">
        <v>91</v>
      </c>
      <c r="F827" s="22">
        <v>20140254</v>
      </c>
      <c r="G827" s="23">
        <v>41947</v>
      </c>
      <c r="H827" s="32" t="s">
        <v>1660</v>
      </c>
      <c r="I827" s="34" t="s">
        <v>1661</v>
      </c>
      <c r="J827" s="24" t="s">
        <v>1662</v>
      </c>
      <c r="K827" s="36">
        <v>1191190</v>
      </c>
    </row>
    <row r="828" spans="1:11" s="15" customFormat="1" ht="30">
      <c r="A828" s="18" t="s">
        <v>1658</v>
      </c>
      <c r="B828" s="19" t="s">
        <v>13</v>
      </c>
      <c r="C828" s="20" t="s">
        <v>90</v>
      </c>
      <c r="D828" s="30" t="s">
        <v>90</v>
      </c>
      <c r="E828" s="21" t="s">
        <v>91</v>
      </c>
      <c r="F828" s="22">
        <v>20140255</v>
      </c>
      <c r="G828" s="23">
        <v>41947</v>
      </c>
      <c r="H828" s="32" t="s">
        <v>1663</v>
      </c>
      <c r="I828" s="34" t="s">
        <v>1664</v>
      </c>
      <c r="J828" s="24" t="s">
        <v>1665</v>
      </c>
      <c r="K828" s="36">
        <v>348670</v>
      </c>
    </row>
    <row r="829" spans="1:11" s="15" customFormat="1" ht="30">
      <c r="A829" s="18" t="s">
        <v>1658</v>
      </c>
      <c r="B829" s="19" t="s">
        <v>13</v>
      </c>
      <c r="C829" s="20" t="s">
        <v>90</v>
      </c>
      <c r="D829" s="30" t="s">
        <v>90</v>
      </c>
      <c r="E829" s="21" t="s">
        <v>95</v>
      </c>
      <c r="F829" s="22">
        <v>20140135</v>
      </c>
      <c r="G829" s="23">
        <v>41947</v>
      </c>
      <c r="H829" s="32" t="s">
        <v>1666</v>
      </c>
      <c r="I829" s="34" t="s">
        <v>1667</v>
      </c>
      <c r="J829" s="24" t="s">
        <v>310</v>
      </c>
      <c r="K829" s="36">
        <v>415210</v>
      </c>
    </row>
    <row r="830" spans="1:11" s="15" customFormat="1" ht="45">
      <c r="A830" s="18" t="s">
        <v>1658</v>
      </c>
      <c r="B830" s="19" t="s">
        <v>28</v>
      </c>
      <c r="C830" s="20" t="s">
        <v>90</v>
      </c>
      <c r="D830" s="30" t="s">
        <v>90</v>
      </c>
      <c r="E830" s="21" t="s">
        <v>95</v>
      </c>
      <c r="F830" s="22">
        <v>20140136</v>
      </c>
      <c r="G830" s="23">
        <v>41948</v>
      </c>
      <c r="H830" s="32" t="s">
        <v>1668</v>
      </c>
      <c r="I830" s="34" t="s">
        <v>1669</v>
      </c>
      <c r="J830" s="24" t="s">
        <v>102</v>
      </c>
      <c r="K830" s="36">
        <v>7000000</v>
      </c>
    </row>
    <row r="831" spans="1:11" s="15" customFormat="1" ht="30">
      <c r="A831" s="18" t="s">
        <v>1658</v>
      </c>
      <c r="B831" s="19" t="s">
        <v>13</v>
      </c>
      <c r="C831" s="20" t="s">
        <v>90</v>
      </c>
      <c r="D831" s="30" t="s">
        <v>90</v>
      </c>
      <c r="E831" s="21" t="s">
        <v>95</v>
      </c>
      <c r="F831" s="22">
        <v>20140141</v>
      </c>
      <c r="G831" s="23">
        <v>41949</v>
      </c>
      <c r="H831" s="32" t="s">
        <v>1670</v>
      </c>
      <c r="I831" s="34" t="s">
        <v>129</v>
      </c>
      <c r="J831" s="24" t="s">
        <v>130</v>
      </c>
      <c r="K831" s="36">
        <v>495040</v>
      </c>
    </row>
    <row r="832" spans="1:11" s="15" customFormat="1" ht="30">
      <c r="A832" s="18" t="s">
        <v>1658</v>
      </c>
      <c r="B832" s="19" t="s">
        <v>13</v>
      </c>
      <c r="C832" s="20" t="s">
        <v>90</v>
      </c>
      <c r="D832" s="30" t="s">
        <v>90</v>
      </c>
      <c r="E832" s="21" t="s">
        <v>95</v>
      </c>
      <c r="F832" s="22">
        <v>20140142</v>
      </c>
      <c r="G832" s="23">
        <v>41949</v>
      </c>
      <c r="H832" s="32" t="s">
        <v>1671</v>
      </c>
      <c r="I832" s="34" t="s">
        <v>294</v>
      </c>
      <c r="J832" s="24" t="s">
        <v>124</v>
      </c>
      <c r="K832" s="36">
        <v>605059</v>
      </c>
    </row>
    <row r="833" spans="1:11" s="15" customFormat="1" ht="45">
      <c r="A833" s="18" t="s">
        <v>1658</v>
      </c>
      <c r="B833" s="19" t="s">
        <v>13</v>
      </c>
      <c r="C833" s="20" t="s">
        <v>90</v>
      </c>
      <c r="D833" s="30" t="s">
        <v>90</v>
      </c>
      <c r="E833" s="21" t="s">
        <v>91</v>
      </c>
      <c r="F833" s="22">
        <v>20140256</v>
      </c>
      <c r="G833" s="23">
        <v>41949</v>
      </c>
      <c r="H833" s="32" t="s">
        <v>1672</v>
      </c>
      <c r="I833" s="34" t="s">
        <v>1673</v>
      </c>
      <c r="J833" s="24" t="s">
        <v>1529</v>
      </c>
      <c r="K833" s="36">
        <v>166600</v>
      </c>
    </row>
    <row r="834" spans="1:11" s="15" customFormat="1" ht="30">
      <c r="A834" s="18" t="s">
        <v>1658</v>
      </c>
      <c r="B834" s="19" t="s">
        <v>13</v>
      </c>
      <c r="C834" s="20" t="s">
        <v>90</v>
      </c>
      <c r="D834" s="30" t="s">
        <v>90</v>
      </c>
      <c r="E834" s="21" t="s">
        <v>95</v>
      </c>
      <c r="F834" s="22">
        <v>20140144</v>
      </c>
      <c r="G834" s="23">
        <v>41949</v>
      </c>
      <c r="H834" s="32" t="s">
        <v>1674</v>
      </c>
      <c r="I834" s="34" t="s">
        <v>1675</v>
      </c>
      <c r="J834" s="24" t="s">
        <v>1676</v>
      </c>
      <c r="K834" s="36">
        <v>51096</v>
      </c>
    </row>
    <row r="835" spans="1:11" s="15" customFormat="1" ht="45">
      <c r="A835" s="18" t="s">
        <v>1658</v>
      </c>
      <c r="B835" s="19" t="s">
        <v>13</v>
      </c>
      <c r="C835" s="20" t="s">
        <v>90</v>
      </c>
      <c r="D835" s="30" t="s">
        <v>90</v>
      </c>
      <c r="E835" s="21" t="s">
        <v>95</v>
      </c>
      <c r="F835" s="22">
        <v>20140146</v>
      </c>
      <c r="G835" s="23">
        <v>41949</v>
      </c>
      <c r="H835" s="32" t="s">
        <v>1677</v>
      </c>
      <c r="I835" s="34" t="s">
        <v>129</v>
      </c>
      <c r="J835" s="24" t="s">
        <v>130</v>
      </c>
      <c r="K835" s="36">
        <v>46053</v>
      </c>
    </row>
    <row r="836" spans="1:11" s="15" customFormat="1" ht="30">
      <c r="A836" s="18" t="s">
        <v>1658</v>
      </c>
      <c r="B836" s="19" t="s">
        <v>13</v>
      </c>
      <c r="C836" s="20" t="s">
        <v>90</v>
      </c>
      <c r="D836" s="30" t="s">
        <v>90</v>
      </c>
      <c r="E836" s="21" t="s">
        <v>91</v>
      </c>
      <c r="F836" s="22">
        <v>20140258</v>
      </c>
      <c r="G836" s="23">
        <v>41949</v>
      </c>
      <c r="H836" s="32" t="s">
        <v>1678</v>
      </c>
      <c r="I836" s="34" t="s">
        <v>1679</v>
      </c>
      <c r="J836" s="24" t="s">
        <v>1680</v>
      </c>
      <c r="K836" s="36">
        <v>75000</v>
      </c>
    </row>
    <row r="837" spans="1:11" s="15" customFormat="1" ht="30">
      <c r="A837" s="18" t="s">
        <v>1658</v>
      </c>
      <c r="B837" s="19" t="s">
        <v>13</v>
      </c>
      <c r="C837" s="20" t="s">
        <v>90</v>
      </c>
      <c r="D837" s="30" t="s">
        <v>90</v>
      </c>
      <c r="E837" s="21" t="s">
        <v>91</v>
      </c>
      <c r="F837" s="22">
        <v>20140261</v>
      </c>
      <c r="G837" s="23">
        <v>41953</v>
      </c>
      <c r="H837" s="32" t="s">
        <v>1681</v>
      </c>
      <c r="I837" s="34" t="s">
        <v>1682</v>
      </c>
      <c r="J837" s="24" t="s">
        <v>1683</v>
      </c>
      <c r="K837" s="36">
        <v>350000</v>
      </c>
    </row>
    <row r="838" spans="1:11" s="15" customFormat="1" ht="30">
      <c r="A838" s="18" t="s">
        <v>1658</v>
      </c>
      <c r="B838" s="19" t="s">
        <v>1684</v>
      </c>
      <c r="C838" s="20" t="s">
        <v>1685</v>
      </c>
      <c r="D838" s="30">
        <v>41940</v>
      </c>
      <c r="E838" s="21" t="s">
        <v>91</v>
      </c>
      <c r="F838" s="22">
        <v>20140262</v>
      </c>
      <c r="G838" s="23">
        <v>41953</v>
      </c>
      <c r="H838" s="32" t="s">
        <v>1686</v>
      </c>
      <c r="I838" s="34" t="s">
        <v>1687</v>
      </c>
      <c r="J838" s="24" t="s">
        <v>1688</v>
      </c>
      <c r="K838" s="36">
        <v>240380</v>
      </c>
    </row>
    <row r="839" spans="1:11" s="15" customFormat="1" ht="30">
      <c r="A839" s="18" t="s">
        <v>1658</v>
      </c>
      <c r="B839" s="19" t="s">
        <v>1684</v>
      </c>
      <c r="C839" s="20" t="s">
        <v>1689</v>
      </c>
      <c r="D839" s="30">
        <v>41948</v>
      </c>
      <c r="E839" s="21" t="s">
        <v>91</v>
      </c>
      <c r="F839" s="22">
        <v>20140263</v>
      </c>
      <c r="G839" s="23">
        <v>41953</v>
      </c>
      <c r="H839" s="32" t="s">
        <v>1690</v>
      </c>
      <c r="I839" s="34" t="s">
        <v>1691</v>
      </c>
      <c r="J839" s="24" t="s">
        <v>1692</v>
      </c>
      <c r="K839" s="36">
        <v>277778</v>
      </c>
    </row>
    <row r="840" spans="1:11" s="15" customFormat="1" ht="45">
      <c r="A840" s="18" t="s">
        <v>1658</v>
      </c>
      <c r="B840" s="19" t="s">
        <v>13</v>
      </c>
      <c r="C840" s="20" t="s">
        <v>90</v>
      </c>
      <c r="D840" s="30" t="s">
        <v>90</v>
      </c>
      <c r="E840" s="21" t="s">
        <v>91</v>
      </c>
      <c r="F840" s="22">
        <v>20140264</v>
      </c>
      <c r="G840" s="23">
        <v>41953</v>
      </c>
      <c r="H840" s="32" t="s">
        <v>1693</v>
      </c>
      <c r="I840" s="34" t="s">
        <v>1694</v>
      </c>
      <c r="J840" s="24" t="s">
        <v>1695</v>
      </c>
      <c r="K840" s="36">
        <v>319634</v>
      </c>
    </row>
    <row r="841" spans="1:11" s="15" customFormat="1" ht="30">
      <c r="A841" s="18" t="s">
        <v>1658</v>
      </c>
      <c r="B841" s="19" t="s">
        <v>13</v>
      </c>
      <c r="C841" s="20" t="s">
        <v>90</v>
      </c>
      <c r="D841" s="30" t="s">
        <v>90</v>
      </c>
      <c r="E841" s="21" t="s">
        <v>91</v>
      </c>
      <c r="F841" s="22">
        <v>20140265</v>
      </c>
      <c r="G841" s="23">
        <v>41954</v>
      </c>
      <c r="H841" s="32" t="s">
        <v>1696</v>
      </c>
      <c r="I841" s="34" t="s">
        <v>1697</v>
      </c>
      <c r="J841" s="24" t="s">
        <v>1698</v>
      </c>
      <c r="K841" s="36">
        <v>151654</v>
      </c>
    </row>
    <row r="842" spans="1:11" s="15" customFormat="1" ht="30">
      <c r="A842" s="18" t="s">
        <v>1658</v>
      </c>
      <c r="B842" s="19" t="s">
        <v>13</v>
      </c>
      <c r="C842" s="20" t="s">
        <v>90</v>
      </c>
      <c r="D842" s="30" t="s">
        <v>90</v>
      </c>
      <c r="E842" s="21" t="s">
        <v>95</v>
      </c>
      <c r="F842" s="22">
        <v>20140150</v>
      </c>
      <c r="G842" s="23">
        <v>41955</v>
      </c>
      <c r="H842" s="32" t="s">
        <v>1699</v>
      </c>
      <c r="I842" s="34" t="s">
        <v>1700</v>
      </c>
      <c r="J842" s="24" t="s">
        <v>1701</v>
      </c>
      <c r="K842" s="36">
        <v>269971</v>
      </c>
    </row>
    <row r="843" spans="1:11" s="15" customFormat="1" ht="30">
      <c r="A843" s="18" t="s">
        <v>1658</v>
      </c>
      <c r="B843" s="19" t="s">
        <v>13</v>
      </c>
      <c r="C843" s="20" t="s">
        <v>90</v>
      </c>
      <c r="D843" s="30" t="s">
        <v>90</v>
      </c>
      <c r="E843" s="21" t="s">
        <v>95</v>
      </c>
      <c r="F843" s="22">
        <v>20140151</v>
      </c>
      <c r="G843" s="23">
        <v>41955</v>
      </c>
      <c r="H843" s="32" t="s">
        <v>1702</v>
      </c>
      <c r="I843" s="34" t="s">
        <v>1703</v>
      </c>
      <c r="J843" s="24" t="s">
        <v>1704</v>
      </c>
      <c r="K843" s="36">
        <v>639982</v>
      </c>
    </row>
    <row r="844" spans="1:11" s="15" customFormat="1" ht="30">
      <c r="A844" s="18" t="s">
        <v>1658</v>
      </c>
      <c r="B844" s="19" t="s">
        <v>1705</v>
      </c>
      <c r="C844" s="20" t="s">
        <v>1706</v>
      </c>
      <c r="D844" s="30">
        <v>41152</v>
      </c>
      <c r="E844" s="21" t="s">
        <v>91</v>
      </c>
      <c r="F844" s="22">
        <v>20140266</v>
      </c>
      <c r="G844" s="23">
        <v>41956</v>
      </c>
      <c r="H844" s="32" t="s">
        <v>1707</v>
      </c>
      <c r="I844" s="34" t="s">
        <v>1708</v>
      </c>
      <c r="J844" s="24" t="s">
        <v>1709</v>
      </c>
      <c r="K844" s="36">
        <v>152800</v>
      </c>
    </row>
    <row r="845" spans="1:11" s="15" customFormat="1" ht="30">
      <c r="A845" s="18" t="s">
        <v>1658</v>
      </c>
      <c r="B845" s="19" t="s">
        <v>336</v>
      </c>
      <c r="C845" s="20" t="s">
        <v>1710</v>
      </c>
      <c r="D845" s="30">
        <v>41365</v>
      </c>
      <c r="E845" s="21" t="s">
        <v>95</v>
      </c>
      <c r="F845" s="22">
        <v>20140152</v>
      </c>
      <c r="G845" s="23">
        <v>41956</v>
      </c>
      <c r="H845" s="32" t="s">
        <v>1711</v>
      </c>
      <c r="I845" s="34" t="s">
        <v>1712</v>
      </c>
      <c r="J845" s="24" t="s">
        <v>1713</v>
      </c>
      <c r="K845" s="36">
        <v>1876011</v>
      </c>
    </row>
    <row r="846" spans="1:11" s="15" customFormat="1" ht="30">
      <c r="A846" s="18" t="s">
        <v>1658</v>
      </c>
      <c r="B846" s="19" t="s">
        <v>336</v>
      </c>
      <c r="C846" s="20" t="s">
        <v>1710</v>
      </c>
      <c r="D846" s="30">
        <v>41365</v>
      </c>
      <c r="E846" s="21" t="s">
        <v>95</v>
      </c>
      <c r="F846" s="22">
        <v>20140153</v>
      </c>
      <c r="G846" s="23">
        <v>41956</v>
      </c>
      <c r="H846" s="32" t="s">
        <v>1714</v>
      </c>
      <c r="I846" s="34" t="s">
        <v>1712</v>
      </c>
      <c r="J846" s="24" t="s">
        <v>1713</v>
      </c>
      <c r="K846" s="36">
        <v>1670359</v>
      </c>
    </row>
    <row r="847" spans="1:11" s="15" customFormat="1" ht="30">
      <c r="A847" s="18" t="s">
        <v>1658</v>
      </c>
      <c r="B847" s="19" t="s">
        <v>13</v>
      </c>
      <c r="C847" s="20" t="s">
        <v>90</v>
      </c>
      <c r="D847" s="30" t="s">
        <v>90</v>
      </c>
      <c r="E847" s="21" t="s">
        <v>91</v>
      </c>
      <c r="F847" s="22">
        <v>20140267</v>
      </c>
      <c r="G847" s="23">
        <v>41956</v>
      </c>
      <c r="H847" s="32" t="s">
        <v>1715</v>
      </c>
      <c r="I847" s="34" t="s">
        <v>1716</v>
      </c>
      <c r="J847" s="24" t="s">
        <v>1717</v>
      </c>
      <c r="K847" s="36">
        <v>7305</v>
      </c>
    </row>
    <row r="848" spans="1:11" s="15" customFormat="1" ht="45">
      <c r="A848" s="18" t="s">
        <v>1658</v>
      </c>
      <c r="B848" s="19" t="s">
        <v>1684</v>
      </c>
      <c r="C848" s="20" t="s">
        <v>1718</v>
      </c>
      <c r="D848" s="30">
        <v>41948</v>
      </c>
      <c r="E848" s="21" t="s">
        <v>91</v>
      </c>
      <c r="F848" s="22">
        <v>20140268</v>
      </c>
      <c r="G848" s="23">
        <v>41961</v>
      </c>
      <c r="H848" s="32" t="s">
        <v>1719</v>
      </c>
      <c r="I848" s="34" t="s">
        <v>1720</v>
      </c>
      <c r="J848" s="24" t="s">
        <v>1721</v>
      </c>
      <c r="K848" s="36">
        <v>244444</v>
      </c>
    </row>
    <row r="849" spans="1:11" s="15" customFormat="1" ht="30">
      <c r="A849" s="18" t="s">
        <v>1658</v>
      </c>
      <c r="B849" s="19" t="s">
        <v>117</v>
      </c>
      <c r="C849" s="20" t="s">
        <v>1722</v>
      </c>
      <c r="D849" s="30">
        <v>41918</v>
      </c>
      <c r="E849" s="21" t="s">
        <v>91</v>
      </c>
      <c r="F849" s="22">
        <v>20140269</v>
      </c>
      <c r="G849" s="23">
        <v>41961</v>
      </c>
      <c r="H849" s="32" t="s">
        <v>1723</v>
      </c>
      <c r="I849" s="34" t="s">
        <v>1664</v>
      </c>
      <c r="J849" s="24" t="s">
        <v>1665</v>
      </c>
      <c r="K849" s="36">
        <v>5326118</v>
      </c>
    </row>
    <row r="850" spans="1:11" s="15" customFormat="1" ht="30">
      <c r="A850" s="18" t="s">
        <v>1658</v>
      </c>
      <c r="B850" s="19" t="s">
        <v>117</v>
      </c>
      <c r="C850" s="20" t="s">
        <v>1724</v>
      </c>
      <c r="D850" s="30">
        <v>41950</v>
      </c>
      <c r="E850" s="21" t="s">
        <v>91</v>
      </c>
      <c r="F850" s="22">
        <v>20140270</v>
      </c>
      <c r="G850" s="23">
        <v>41961</v>
      </c>
      <c r="H850" s="32" t="s">
        <v>1725</v>
      </c>
      <c r="I850" s="34" t="s">
        <v>1726</v>
      </c>
      <c r="J850" s="24" t="s">
        <v>1727</v>
      </c>
      <c r="K850" s="36">
        <v>4834530</v>
      </c>
    </row>
    <row r="851" spans="1:11" s="15" customFormat="1" ht="30">
      <c r="A851" s="18" t="s">
        <v>1658</v>
      </c>
      <c r="B851" s="19" t="s">
        <v>117</v>
      </c>
      <c r="C851" s="20" t="s">
        <v>1728</v>
      </c>
      <c r="D851" s="30">
        <v>41957</v>
      </c>
      <c r="E851" s="21" t="s">
        <v>95</v>
      </c>
      <c r="F851" s="22">
        <v>20140154</v>
      </c>
      <c r="G851" s="23">
        <v>41962</v>
      </c>
      <c r="H851" s="32" t="s">
        <v>1729</v>
      </c>
      <c r="I851" s="34" t="s">
        <v>1730</v>
      </c>
      <c r="J851" s="24" t="s">
        <v>1559</v>
      </c>
      <c r="K851" s="36">
        <v>3657495</v>
      </c>
    </row>
    <row r="852" spans="1:11" s="15" customFormat="1" ht="45">
      <c r="A852" s="18" t="s">
        <v>1658</v>
      </c>
      <c r="B852" s="19" t="s">
        <v>28</v>
      </c>
      <c r="C852" s="20" t="s">
        <v>90</v>
      </c>
      <c r="D852" s="30" t="s">
        <v>90</v>
      </c>
      <c r="E852" s="21" t="s">
        <v>91</v>
      </c>
      <c r="F852" s="22">
        <v>20140271</v>
      </c>
      <c r="G852" s="23">
        <v>41963</v>
      </c>
      <c r="H852" s="32" t="s">
        <v>1731</v>
      </c>
      <c r="I852" s="34" t="s">
        <v>1732</v>
      </c>
      <c r="J852" s="24" t="s">
        <v>275</v>
      </c>
      <c r="K852" s="36">
        <v>504326</v>
      </c>
    </row>
    <row r="853" spans="1:11" s="15" customFormat="1" ht="30">
      <c r="A853" s="18" t="s">
        <v>1658</v>
      </c>
      <c r="B853" s="19" t="s">
        <v>28</v>
      </c>
      <c r="C853" s="20" t="s">
        <v>90</v>
      </c>
      <c r="D853" s="30" t="s">
        <v>90</v>
      </c>
      <c r="E853" s="21" t="s">
        <v>91</v>
      </c>
      <c r="F853" s="22">
        <v>20140272</v>
      </c>
      <c r="G853" s="23">
        <v>41964</v>
      </c>
      <c r="H853" s="32" t="s">
        <v>1733</v>
      </c>
      <c r="I853" s="34" t="s">
        <v>1734</v>
      </c>
      <c r="J853" s="24" t="s">
        <v>1735</v>
      </c>
      <c r="K853" s="36">
        <v>165000</v>
      </c>
    </row>
    <row r="854" spans="1:11" s="15" customFormat="1" ht="30">
      <c r="A854" s="18" t="s">
        <v>1658</v>
      </c>
      <c r="B854" s="19" t="s">
        <v>13</v>
      </c>
      <c r="C854" s="20" t="s">
        <v>90</v>
      </c>
      <c r="D854" s="30" t="s">
        <v>90</v>
      </c>
      <c r="E854" s="21" t="s">
        <v>95</v>
      </c>
      <c r="F854" s="22">
        <v>20140155</v>
      </c>
      <c r="G854" s="23">
        <v>41964</v>
      </c>
      <c r="H854" s="32" t="s">
        <v>1736</v>
      </c>
      <c r="I854" s="34" t="s">
        <v>1737</v>
      </c>
      <c r="J854" s="24" t="s">
        <v>1738</v>
      </c>
      <c r="K854" s="36">
        <v>95176</v>
      </c>
    </row>
    <row r="855" spans="1:11" s="15" customFormat="1" ht="30">
      <c r="A855" s="18" t="s">
        <v>1658</v>
      </c>
      <c r="B855" s="19" t="s">
        <v>13</v>
      </c>
      <c r="C855" s="20" t="s">
        <v>90</v>
      </c>
      <c r="D855" s="30" t="s">
        <v>90</v>
      </c>
      <c r="E855" s="21" t="s">
        <v>95</v>
      </c>
      <c r="F855" s="22">
        <v>20140156</v>
      </c>
      <c r="G855" s="23">
        <v>41964</v>
      </c>
      <c r="H855" s="32" t="s">
        <v>1739</v>
      </c>
      <c r="I855" s="34" t="s">
        <v>1740</v>
      </c>
      <c r="J855" s="24" t="s">
        <v>1741</v>
      </c>
      <c r="K855" s="36">
        <v>239190</v>
      </c>
    </row>
    <row r="856" spans="1:11" s="15" customFormat="1" ht="30">
      <c r="A856" s="18" t="s">
        <v>1658</v>
      </c>
      <c r="B856" s="19" t="s">
        <v>13</v>
      </c>
      <c r="C856" s="20" t="s">
        <v>90</v>
      </c>
      <c r="D856" s="30" t="s">
        <v>90</v>
      </c>
      <c r="E856" s="21" t="s">
        <v>95</v>
      </c>
      <c r="F856" s="22">
        <v>20140157</v>
      </c>
      <c r="G856" s="23">
        <v>41964</v>
      </c>
      <c r="H856" s="32" t="s">
        <v>1739</v>
      </c>
      <c r="I856" s="34" t="s">
        <v>384</v>
      </c>
      <c r="J856" s="24" t="s">
        <v>385</v>
      </c>
      <c r="K856" s="36">
        <v>84847</v>
      </c>
    </row>
    <row r="857" spans="1:11" s="15" customFormat="1" ht="30">
      <c r="A857" s="18" t="s">
        <v>1658</v>
      </c>
      <c r="B857" s="19" t="s">
        <v>13</v>
      </c>
      <c r="C857" s="20" t="s">
        <v>90</v>
      </c>
      <c r="D857" s="30" t="s">
        <v>90</v>
      </c>
      <c r="E857" s="21" t="s">
        <v>95</v>
      </c>
      <c r="F857" s="22">
        <v>20140158</v>
      </c>
      <c r="G857" s="23">
        <v>41967</v>
      </c>
      <c r="H857" s="32" t="s">
        <v>1742</v>
      </c>
      <c r="I857" s="34" t="s">
        <v>1743</v>
      </c>
      <c r="J857" s="24" t="s">
        <v>1744</v>
      </c>
      <c r="K857" s="36">
        <v>1531374</v>
      </c>
    </row>
    <row r="858" spans="1:11" s="15" customFormat="1" ht="30">
      <c r="A858" s="18" t="s">
        <v>1658</v>
      </c>
      <c r="B858" s="19" t="s">
        <v>13</v>
      </c>
      <c r="C858" s="20" t="s">
        <v>90</v>
      </c>
      <c r="D858" s="30" t="s">
        <v>90</v>
      </c>
      <c r="E858" s="21" t="s">
        <v>95</v>
      </c>
      <c r="F858" s="22">
        <v>20140159</v>
      </c>
      <c r="G858" s="23">
        <v>41967</v>
      </c>
      <c r="H858" s="32" t="s">
        <v>1745</v>
      </c>
      <c r="I858" s="34" t="s">
        <v>384</v>
      </c>
      <c r="J858" s="24" t="s">
        <v>385</v>
      </c>
      <c r="K858" s="36">
        <v>651168</v>
      </c>
    </row>
    <row r="859" spans="1:11" s="15" customFormat="1" ht="30">
      <c r="A859" s="18" t="s">
        <v>1658</v>
      </c>
      <c r="B859" s="19" t="s">
        <v>13</v>
      </c>
      <c r="C859" s="20" t="s">
        <v>90</v>
      </c>
      <c r="D859" s="30" t="s">
        <v>90</v>
      </c>
      <c r="E859" s="21" t="s">
        <v>95</v>
      </c>
      <c r="F859" s="22">
        <v>20140160</v>
      </c>
      <c r="G859" s="23">
        <v>41967</v>
      </c>
      <c r="H859" s="32" t="s">
        <v>1746</v>
      </c>
      <c r="I859" s="34" t="s">
        <v>1747</v>
      </c>
      <c r="J859" s="24" t="s">
        <v>1748</v>
      </c>
      <c r="K859" s="36">
        <v>2134003</v>
      </c>
    </row>
    <row r="860" spans="1:11" s="15" customFormat="1" ht="30">
      <c r="A860" s="18" t="s">
        <v>1658</v>
      </c>
      <c r="B860" s="19" t="s">
        <v>13</v>
      </c>
      <c r="C860" s="20" t="s">
        <v>90</v>
      </c>
      <c r="D860" s="30" t="s">
        <v>90</v>
      </c>
      <c r="E860" s="21" t="s">
        <v>95</v>
      </c>
      <c r="F860" s="22">
        <v>20140161</v>
      </c>
      <c r="G860" s="23">
        <v>41967</v>
      </c>
      <c r="H860" s="32" t="s">
        <v>1749</v>
      </c>
      <c r="I860" s="34" t="s">
        <v>298</v>
      </c>
      <c r="J860" s="24" t="s">
        <v>105</v>
      </c>
      <c r="K860" s="36">
        <v>395675</v>
      </c>
    </row>
    <row r="861" spans="1:11" s="15" customFormat="1" ht="45">
      <c r="A861" s="18" t="s">
        <v>1658</v>
      </c>
      <c r="B861" s="19" t="s">
        <v>13</v>
      </c>
      <c r="C861" s="20" t="s">
        <v>90</v>
      </c>
      <c r="D861" s="30" t="s">
        <v>90</v>
      </c>
      <c r="E861" s="21" t="s">
        <v>95</v>
      </c>
      <c r="F861" s="22">
        <v>20140162</v>
      </c>
      <c r="G861" s="23">
        <v>41968</v>
      </c>
      <c r="H861" s="32" t="s">
        <v>1750</v>
      </c>
      <c r="I861" s="34" t="s">
        <v>1751</v>
      </c>
      <c r="J861" s="24" t="s">
        <v>1752</v>
      </c>
      <c r="K861" s="36">
        <v>294607</v>
      </c>
    </row>
    <row r="862" spans="1:11" s="15" customFormat="1" ht="30">
      <c r="A862" s="18" t="s">
        <v>1658</v>
      </c>
      <c r="B862" s="19" t="s">
        <v>117</v>
      </c>
      <c r="C862" s="20" t="s">
        <v>1728</v>
      </c>
      <c r="D862" s="30">
        <v>41957</v>
      </c>
      <c r="E862" s="21" t="s">
        <v>95</v>
      </c>
      <c r="F862" s="22">
        <v>20140163</v>
      </c>
      <c r="G862" s="23">
        <v>41968</v>
      </c>
      <c r="H862" s="32" t="s">
        <v>1753</v>
      </c>
      <c r="I862" s="34" t="s">
        <v>384</v>
      </c>
      <c r="J862" s="24" t="s">
        <v>385</v>
      </c>
      <c r="K862" s="36">
        <v>2427600</v>
      </c>
    </row>
    <row r="863" spans="1:11" s="15" customFormat="1" ht="30">
      <c r="A863" s="18" t="s">
        <v>1658</v>
      </c>
      <c r="B863" s="19" t="s">
        <v>1705</v>
      </c>
      <c r="C863" s="20" t="s">
        <v>1706</v>
      </c>
      <c r="D863" s="30">
        <v>41152</v>
      </c>
      <c r="E863" s="21" t="s">
        <v>91</v>
      </c>
      <c r="F863" s="22">
        <v>20140273</v>
      </c>
      <c r="G863" s="23">
        <v>41968</v>
      </c>
      <c r="H863" s="32" t="s">
        <v>1754</v>
      </c>
      <c r="I863" s="34" t="s">
        <v>1708</v>
      </c>
      <c r="J863" s="24" t="s">
        <v>1709</v>
      </c>
      <c r="K863" s="36">
        <v>280133</v>
      </c>
    </row>
    <row r="864" spans="1:11" s="15" customFormat="1" ht="30">
      <c r="A864" s="18" t="s">
        <v>1658</v>
      </c>
      <c r="B864" s="19" t="s">
        <v>28</v>
      </c>
      <c r="C864" s="20" t="s">
        <v>90</v>
      </c>
      <c r="D864" s="30" t="s">
        <v>90</v>
      </c>
      <c r="E864" s="21" t="s">
        <v>95</v>
      </c>
      <c r="F864" s="22">
        <v>20140165</v>
      </c>
      <c r="G864" s="23">
        <v>41968</v>
      </c>
      <c r="H864" s="32" t="s">
        <v>1755</v>
      </c>
      <c r="I864" s="34" t="s">
        <v>1756</v>
      </c>
      <c r="J864" s="24" t="s">
        <v>1757</v>
      </c>
      <c r="K864" s="36">
        <v>75434</v>
      </c>
    </row>
    <row r="865" spans="1:11" s="15" customFormat="1" ht="45">
      <c r="A865" s="18" t="s">
        <v>1658</v>
      </c>
      <c r="B865" s="19" t="s">
        <v>13</v>
      </c>
      <c r="C865" s="20" t="s">
        <v>90</v>
      </c>
      <c r="D865" s="30" t="s">
        <v>90</v>
      </c>
      <c r="E865" s="21" t="s">
        <v>91</v>
      </c>
      <c r="F865" s="22">
        <v>20140274</v>
      </c>
      <c r="G865" s="23">
        <v>41968</v>
      </c>
      <c r="H865" s="32" t="s">
        <v>1758</v>
      </c>
      <c r="I865" s="34" t="s">
        <v>1759</v>
      </c>
      <c r="J865" s="24" t="s">
        <v>1760</v>
      </c>
      <c r="K865" s="36">
        <v>91588</v>
      </c>
    </row>
    <row r="866" spans="1:11" s="15" customFormat="1" ht="30">
      <c r="A866" s="18" t="s">
        <v>1658</v>
      </c>
      <c r="B866" s="19" t="s">
        <v>1705</v>
      </c>
      <c r="C866" s="20" t="s">
        <v>1706</v>
      </c>
      <c r="D866" s="30">
        <v>41152</v>
      </c>
      <c r="E866" s="21" t="s">
        <v>91</v>
      </c>
      <c r="F866" s="22">
        <v>20140167</v>
      </c>
      <c r="G866" s="23">
        <v>41969</v>
      </c>
      <c r="H866" s="32" t="s">
        <v>1761</v>
      </c>
      <c r="I866" s="34" t="s">
        <v>1708</v>
      </c>
      <c r="J866" s="24" t="s">
        <v>1709</v>
      </c>
      <c r="K866" s="36">
        <v>152800</v>
      </c>
    </row>
    <row r="867" spans="1:11" s="15" customFormat="1" ht="45">
      <c r="A867" s="18" t="s">
        <v>1658</v>
      </c>
      <c r="B867" s="19" t="s">
        <v>28</v>
      </c>
      <c r="C867" s="20" t="s">
        <v>90</v>
      </c>
      <c r="D867" s="30" t="s">
        <v>90</v>
      </c>
      <c r="E867" s="21" t="s">
        <v>95</v>
      </c>
      <c r="F867" s="22">
        <v>20140168</v>
      </c>
      <c r="G867" s="23">
        <v>41970</v>
      </c>
      <c r="H867" s="32" t="s">
        <v>1762</v>
      </c>
      <c r="I867" s="34" t="s">
        <v>1763</v>
      </c>
      <c r="J867" s="24" t="s">
        <v>1764</v>
      </c>
      <c r="K867" s="36">
        <v>321062</v>
      </c>
    </row>
    <row r="868" spans="1:11" s="15" customFormat="1" ht="30">
      <c r="A868" s="18" t="s">
        <v>1658</v>
      </c>
      <c r="B868" s="19" t="s">
        <v>13</v>
      </c>
      <c r="C868" s="20" t="s">
        <v>90</v>
      </c>
      <c r="D868" s="30" t="s">
        <v>90</v>
      </c>
      <c r="E868" s="21" t="s">
        <v>91</v>
      </c>
      <c r="F868" s="22">
        <v>20140277</v>
      </c>
      <c r="G868" s="23">
        <v>41970</v>
      </c>
      <c r="H868" s="32" t="s">
        <v>1765</v>
      </c>
      <c r="I868" s="34" t="s">
        <v>1766</v>
      </c>
      <c r="J868" s="24" t="s">
        <v>1767</v>
      </c>
      <c r="K868" s="36">
        <v>24895</v>
      </c>
    </row>
    <row r="869" spans="1:11" s="15" customFormat="1" ht="30">
      <c r="A869" s="18" t="s">
        <v>1658</v>
      </c>
      <c r="B869" s="19" t="s">
        <v>13</v>
      </c>
      <c r="C869" s="20" t="s">
        <v>90</v>
      </c>
      <c r="D869" s="30" t="s">
        <v>90</v>
      </c>
      <c r="E869" s="21" t="s">
        <v>95</v>
      </c>
      <c r="F869" s="22">
        <v>20140169</v>
      </c>
      <c r="G869" s="23">
        <v>41970</v>
      </c>
      <c r="H869" s="32" t="s">
        <v>1768</v>
      </c>
      <c r="I869" s="34" t="s">
        <v>1769</v>
      </c>
      <c r="J869" s="24" t="s">
        <v>1770</v>
      </c>
      <c r="K869" s="36">
        <v>211438</v>
      </c>
    </row>
    <row r="870" spans="1:11" s="15" customFormat="1" ht="30">
      <c r="A870" s="18" t="s">
        <v>1658</v>
      </c>
      <c r="B870" s="19" t="s">
        <v>13</v>
      </c>
      <c r="C870" s="20" t="s">
        <v>90</v>
      </c>
      <c r="D870" s="30" t="s">
        <v>90</v>
      </c>
      <c r="E870" s="21" t="s">
        <v>95</v>
      </c>
      <c r="F870" s="22">
        <v>20140170</v>
      </c>
      <c r="G870" s="23">
        <v>41970</v>
      </c>
      <c r="H870" s="32" t="s">
        <v>1771</v>
      </c>
      <c r="I870" s="34" t="s">
        <v>1772</v>
      </c>
      <c r="J870" s="24" t="s">
        <v>1773</v>
      </c>
      <c r="K870" s="36">
        <v>255242</v>
      </c>
    </row>
    <row r="871" spans="1:11" s="15" customFormat="1" ht="45">
      <c r="A871" s="18" t="s">
        <v>1658</v>
      </c>
      <c r="B871" s="19" t="s">
        <v>1684</v>
      </c>
      <c r="C871" s="20" t="s">
        <v>1774</v>
      </c>
      <c r="D871" s="30">
        <v>41962</v>
      </c>
      <c r="E871" s="21" t="s">
        <v>91</v>
      </c>
      <c r="F871" s="22">
        <v>20140278</v>
      </c>
      <c r="G871" s="23">
        <v>41970</v>
      </c>
      <c r="H871" s="32" t="s">
        <v>1775</v>
      </c>
      <c r="I871" s="34" t="s">
        <v>1776</v>
      </c>
      <c r="J871" s="24" t="s">
        <v>1777</v>
      </c>
      <c r="K871" s="36">
        <v>156009</v>
      </c>
    </row>
    <row r="872" spans="1:11" s="15" customFormat="1" ht="30">
      <c r="A872" s="18" t="s">
        <v>1658</v>
      </c>
      <c r="B872" s="19" t="s">
        <v>13</v>
      </c>
      <c r="C872" s="20" t="s">
        <v>90</v>
      </c>
      <c r="D872" s="30" t="s">
        <v>90</v>
      </c>
      <c r="E872" s="21" t="s">
        <v>91</v>
      </c>
      <c r="F872" s="22">
        <v>20140279</v>
      </c>
      <c r="G872" s="23">
        <v>41970</v>
      </c>
      <c r="H872" s="32" t="s">
        <v>1778</v>
      </c>
      <c r="I872" s="34" t="s">
        <v>1673</v>
      </c>
      <c r="J872" s="24" t="s">
        <v>1529</v>
      </c>
      <c r="K872" s="36">
        <v>392700</v>
      </c>
    </row>
    <row r="873" spans="1:11" s="15" customFormat="1" ht="30">
      <c r="A873" s="18" t="s">
        <v>1658</v>
      </c>
      <c r="B873" s="19" t="s">
        <v>13</v>
      </c>
      <c r="C873" s="20" t="s">
        <v>90</v>
      </c>
      <c r="D873" s="30" t="s">
        <v>90</v>
      </c>
      <c r="E873" s="21" t="s">
        <v>91</v>
      </c>
      <c r="F873" s="22">
        <v>20140281</v>
      </c>
      <c r="G873" s="23">
        <v>41971</v>
      </c>
      <c r="H873" s="32" t="s">
        <v>1779</v>
      </c>
      <c r="I873" s="34" t="s">
        <v>1664</v>
      </c>
      <c r="J873" s="24" t="s">
        <v>1665</v>
      </c>
      <c r="K873" s="36">
        <v>214200</v>
      </c>
    </row>
    <row r="874" spans="1:11" s="15" customFormat="1" ht="30">
      <c r="A874" s="18" t="s">
        <v>1658</v>
      </c>
      <c r="B874" s="19" t="s">
        <v>13</v>
      </c>
      <c r="C874" s="20" t="s">
        <v>90</v>
      </c>
      <c r="D874" s="30" t="s">
        <v>90</v>
      </c>
      <c r="E874" s="21" t="s">
        <v>91</v>
      </c>
      <c r="F874" s="22">
        <v>20140282</v>
      </c>
      <c r="G874" s="23">
        <v>41971</v>
      </c>
      <c r="H874" s="32" t="s">
        <v>1780</v>
      </c>
      <c r="I874" s="34" t="s">
        <v>1766</v>
      </c>
      <c r="J874" s="24" t="s">
        <v>1767</v>
      </c>
      <c r="K874" s="36">
        <v>24895</v>
      </c>
    </row>
    <row r="875" spans="1:11" s="15" customFormat="1" ht="30">
      <c r="A875" s="18" t="s">
        <v>1658</v>
      </c>
      <c r="B875" s="19" t="s">
        <v>28</v>
      </c>
      <c r="C875" s="20" t="s">
        <v>90</v>
      </c>
      <c r="D875" s="30" t="s">
        <v>90</v>
      </c>
      <c r="E875" s="21" t="s">
        <v>91</v>
      </c>
      <c r="F875" s="22">
        <v>20140283</v>
      </c>
      <c r="G875" s="23">
        <v>41971</v>
      </c>
      <c r="H875" s="32" t="s">
        <v>1781</v>
      </c>
      <c r="I875" s="34" t="s">
        <v>1732</v>
      </c>
      <c r="J875" s="24" t="s">
        <v>275</v>
      </c>
      <c r="K875" s="36">
        <v>504326</v>
      </c>
    </row>
    <row r="876" spans="1:11" s="15" customFormat="1" ht="30">
      <c r="A876" s="18" t="s">
        <v>1658</v>
      </c>
      <c r="B876" s="19" t="s">
        <v>13</v>
      </c>
      <c r="C876" s="20" t="s">
        <v>90</v>
      </c>
      <c r="D876" s="30" t="s">
        <v>90</v>
      </c>
      <c r="E876" s="21" t="s">
        <v>95</v>
      </c>
      <c r="F876" s="22">
        <v>20140172</v>
      </c>
      <c r="G876" s="23">
        <v>41971</v>
      </c>
      <c r="H876" s="32" t="s">
        <v>1782</v>
      </c>
      <c r="I876" s="34" t="s">
        <v>1783</v>
      </c>
      <c r="J876" s="24" t="s">
        <v>1784</v>
      </c>
      <c r="K876" s="36">
        <v>390130</v>
      </c>
    </row>
    <row r="877" spans="1:11" s="15" customFormat="1" ht="30">
      <c r="A877" s="18" t="s">
        <v>1658</v>
      </c>
      <c r="B877" s="19" t="s">
        <v>16</v>
      </c>
      <c r="C877" s="20" t="s">
        <v>90</v>
      </c>
      <c r="D877" s="30" t="s">
        <v>90</v>
      </c>
      <c r="E877" s="21" t="s">
        <v>17</v>
      </c>
      <c r="F877" s="22">
        <v>1345514</v>
      </c>
      <c r="G877" s="23">
        <v>41967</v>
      </c>
      <c r="H877" s="32" t="s">
        <v>1785</v>
      </c>
      <c r="I877" s="34" t="s">
        <v>1786</v>
      </c>
      <c r="J877" s="24" t="s">
        <v>1652</v>
      </c>
      <c r="K877" s="36">
        <v>243960</v>
      </c>
    </row>
    <row r="878" spans="1:11" s="15" customFormat="1" ht="30">
      <c r="A878" s="18" t="s">
        <v>1658</v>
      </c>
      <c r="B878" s="19" t="s">
        <v>16</v>
      </c>
      <c r="C878" s="20" t="s">
        <v>90</v>
      </c>
      <c r="D878" s="30" t="s">
        <v>90</v>
      </c>
      <c r="E878" s="21" t="s">
        <v>17</v>
      </c>
      <c r="F878" s="22">
        <v>46200099</v>
      </c>
      <c r="G878" s="23">
        <v>41955</v>
      </c>
      <c r="H878" s="32" t="s">
        <v>1787</v>
      </c>
      <c r="I878" s="34" t="s">
        <v>1786</v>
      </c>
      <c r="J878" s="24" t="s">
        <v>1652</v>
      </c>
      <c r="K878" s="36">
        <v>156800</v>
      </c>
    </row>
    <row r="879" spans="1:11" s="15" customFormat="1" ht="30">
      <c r="A879" s="18" t="s">
        <v>1658</v>
      </c>
      <c r="B879" s="19" t="s">
        <v>16</v>
      </c>
      <c r="C879" s="20" t="s">
        <v>90</v>
      </c>
      <c r="D879" s="30" t="s">
        <v>90</v>
      </c>
      <c r="E879" s="21" t="s">
        <v>17</v>
      </c>
      <c r="F879" s="22">
        <v>12967151</v>
      </c>
      <c r="G879" s="23">
        <v>41969</v>
      </c>
      <c r="H879" s="32" t="s">
        <v>1788</v>
      </c>
      <c r="I879" s="34" t="s">
        <v>1644</v>
      </c>
      <c r="J879" s="24" t="s">
        <v>1645</v>
      </c>
      <c r="K879" s="36">
        <v>1424921</v>
      </c>
    </row>
    <row r="880" spans="1:11" s="15" customFormat="1" ht="30">
      <c r="A880" s="18" t="s">
        <v>1658</v>
      </c>
      <c r="B880" s="19" t="s">
        <v>16</v>
      </c>
      <c r="C880" s="20" t="s">
        <v>90</v>
      </c>
      <c r="D880" s="30" t="s">
        <v>90</v>
      </c>
      <c r="E880" s="21" t="s">
        <v>17</v>
      </c>
      <c r="F880" s="22">
        <v>12938323</v>
      </c>
      <c r="G880" s="23">
        <v>41967</v>
      </c>
      <c r="H880" s="32" t="s">
        <v>1789</v>
      </c>
      <c r="I880" s="34" t="s">
        <v>1644</v>
      </c>
      <c r="J880" s="24" t="s">
        <v>1645</v>
      </c>
      <c r="K880" s="36">
        <v>1979413</v>
      </c>
    </row>
    <row r="881" spans="1:11" s="15" customFormat="1" ht="30">
      <c r="A881" s="18" t="s">
        <v>1658</v>
      </c>
      <c r="B881" s="19" t="s">
        <v>16</v>
      </c>
      <c r="C881" s="20" t="s">
        <v>90</v>
      </c>
      <c r="D881" s="30" t="s">
        <v>90</v>
      </c>
      <c r="E881" s="21" t="s">
        <v>17</v>
      </c>
      <c r="F881" s="22">
        <v>12940624</v>
      </c>
      <c r="G881" s="23">
        <v>41967</v>
      </c>
      <c r="H881" s="32" t="s">
        <v>1790</v>
      </c>
      <c r="I881" s="34" t="s">
        <v>1644</v>
      </c>
      <c r="J881" s="24" t="s">
        <v>1645</v>
      </c>
      <c r="K881" s="36">
        <v>1425124</v>
      </c>
    </row>
    <row r="882" spans="1:11" s="15" customFormat="1" ht="30">
      <c r="A882" s="18" t="s">
        <v>1658</v>
      </c>
      <c r="B882" s="19" t="s">
        <v>16</v>
      </c>
      <c r="C882" s="20" t="s">
        <v>90</v>
      </c>
      <c r="D882" s="30" t="s">
        <v>90</v>
      </c>
      <c r="E882" s="21" t="s">
        <v>17</v>
      </c>
      <c r="F882" s="22">
        <v>1878206</v>
      </c>
      <c r="G882" s="23">
        <v>41967</v>
      </c>
      <c r="H882" s="32" t="s">
        <v>1791</v>
      </c>
      <c r="I882" s="34" t="s">
        <v>21</v>
      </c>
      <c r="J882" s="24" t="s">
        <v>22</v>
      </c>
      <c r="K882" s="36">
        <v>39222</v>
      </c>
    </row>
    <row r="883" spans="1:11" s="15" customFormat="1" ht="30">
      <c r="A883" s="18" t="s">
        <v>1658</v>
      </c>
      <c r="B883" s="19" t="s">
        <v>16</v>
      </c>
      <c r="C883" s="20" t="s">
        <v>90</v>
      </c>
      <c r="D883" s="30" t="s">
        <v>90</v>
      </c>
      <c r="E883" s="21" t="s">
        <v>17</v>
      </c>
      <c r="F883" s="22">
        <v>1878216</v>
      </c>
      <c r="G883" s="23">
        <v>41967</v>
      </c>
      <c r="H883" s="32" t="s">
        <v>1792</v>
      </c>
      <c r="I883" s="34" t="s">
        <v>21</v>
      </c>
      <c r="J883" s="24" t="s">
        <v>22</v>
      </c>
      <c r="K883" s="36">
        <v>159775</v>
      </c>
    </row>
    <row r="884" spans="1:11" s="15" customFormat="1" ht="30">
      <c r="A884" s="18" t="s">
        <v>1658</v>
      </c>
      <c r="B884" s="19" t="s">
        <v>16</v>
      </c>
      <c r="C884" s="20" t="s">
        <v>90</v>
      </c>
      <c r="D884" s="30" t="s">
        <v>90</v>
      </c>
      <c r="E884" s="21" t="s">
        <v>17</v>
      </c>
      <c r="F884" s="22">
        <v>1878217</v>
      </c>
      <c r="G884" s="23">
        <v>41967</v>
      </c>
      <c r="H884" s="32" t="s">
        <v>1793</v>
      </c>
      <c r="I884" s="34" t="s">
        <v>21</v>
      </c>
      <c r="J884" s="24" t="s">
        <v>22</v>
      </c>
      <c r="K884" s="36">
        <v>171124</v>
      </c>
    </row>
    <row r="885" spans="1:11" s="15" customFormat="1" ht="30">
      <c r="A885" s="18" t="s">
        <v>1658</v>
      </c>
      <c r="B885" s="19" t="s">
        <v>16</v>
      </c>
      <c r="C885" s="20" t="s">
        <v>90</v>
      </c>
      <c r="D885" s="30" t="s">
        <v>90</v>
      </c>
      <c r="E885" s="21" t="s">
        <v>17</v>
      </c>
      <c r="F885" s="22">
        <v>1878282</v>
      </c>
      <c r="G885" s="23">
        <v>41967</v>
      </c>
      <c r="H885" s="32" t="s">
        <v>1794</v>
      </c>
      <c r="I885" s="34" t="s">
        <v>21</v>
      </c>
      <c r="J885" s="24" t="s">
        <v>22</v>
      </c>
      <c r="K885" s="36">
        <v>130040</v>
      </c>
    </row>
    <row r="886" spans="1:11" s="15" customFormat="1" ht="30">
      <c r="A886" s="18" t="s">
        <v>1658</v>
      </c>
      <c r="B886" s="19" t="s">
        <v>1684</v>
      </c>
      <c r="C886" s="20" t="s">
        <v>1795</v>
      </c>
      <c r="D886" s="30">
        <v>41183</v>
      </c>
      <c r="E886" s="21" t="s">
        <v>17</v>
      </c>
      <c r="F886" s="22" t="s">
        <v>478</v>
      </c>
      <c r="G886" s="23">
        <v>41955</v>
      </c>
      <c r="H886" s="32" t="s">
        <v>1796</v>
      </c>
      <c r="I886" s="34" t="s">
        <v>1797</v>
      </c>
      <c r="J886" s="24" t="s">
        <v>1798</v>
      </c>
      <c r="K886" s="36">
        <v>146111</v>
      </c>
    </row>
    <row r="887" spans="1:11" s="15" customFormat="1" ht="30">
      <c r="A887" s="18" t="s">
        <v>1658</v>
      </c>
      <c r="B887" s="19" t="s">
        <v>1684</v>
      </c>
      <c r="C887" s="20" t="s">
        <v>1795</v>
      </c>
      <c r="D887" s="30">
        <v>41183</v>
      </c>
      <c r="E887" s="21" t="s">
        <v>17</v>
      </c>
      <c r="F887" s="22" t="s">
        <v>478</v>
      </c>
      <c r="G887" s="23">
        <v>41955</v>
      </c>
      <c r="H887" s="32" t="s">
        <v>1796</v>
      </c>
      <c r="I887" s="34" t="s">
        <v>1799</v>
      </c>
      <c r="J887" s="24" t="s">
        <v>1800</v>
      </c>
      <c r="K887" s="36">
        <v>146112</v>
      </c>
    </row>
    <row r="888" spans="1:11" s="15" customFormat="1" ht="30">
      <c r="A888" s="18" t="s">
        <v>1658</v>
      </c>
      <c r="B888" s="19" t="s">
        <v>1684</v>
      </c>
      <c r="C888" s="20" t="s">
        <v>1801</v>
      </c>
      <c r="D888" s="30">
        <v>41631</v>
      </c>
      <c r="E888" s="21" t="s">
        <v>17</v>
      </c>
      <c r="F888" s="22" t="s">
        <v>478</v>
      </c>
      <c r="G888" s="23">
        <v>41961</v>
      </c>
      <c r="H888" s="32" t="s">
        <v>1802</v>
      </c>
      <c r="I888" s="34" t="s">
        <v>1803</v>
      </c>
      <c r="J888" s="24" t="s">
        <v>1804</v>
      </c>
      <c r="K888" s="36">
        <v>32340</v>
      </c>
    </row>
    <row r="889" spans="1:11" s="15" customFormat="1" ht="30">
      <c r="A889" s="18" t="s">
        <v>1658</v>
      </c>
      <c r="B889" s="19" t="s">
        <v>1684</v>
      </c>
      <c r="C889" s="20" t="s">
        <v>1795</v>
      </c>
      <c r="D889" s="30">
        <v>41183</v>
      </c>
      <c r="E889" s="21" t="s">
        <v>17</v>
      </c>
      <c r="F889" s="22" t="s">
        <v>478</v>
      </c>
      <c r="G889" s="23">
        <v>41967</v>
      </c>
      <c r="H889" s="32" t="s">
        <v>1796</v>
      </c>
      <c r="I889" s="34" t="s">
        <v>1805</v>
      </c>
      <c r="J889" s="24" t="s">
        <v>1806</v>
      </c>
      <c r="K889" s="36">
        <v>146397</v>
      </c>
    </row>
    <row r="890" spans="1:11" s="15" customFormat="1" ht="30">
      <c r="A890" s="18" t="s">
        <v>1658</v>
      </c>
      <c r="B890" s="19" t="s">
        <v>1684</v>
      </c>
      <c r="C890" s="20" t="s">
        <v>1801</v>
      </c>
      <c r="D890" s="30">
        <v>41631</v>
      </c>
      <c r="E890" s="21" t="s">
        <v>17</v>
      </c>
      <c r="F890" s="22" t="s">
        <v>478</v>
      </c>
      <c r="G890" s="23">
        <v>41971</v>
      </c>
      <c r="H890" s="32" t="s">
        <v>1807</v>
      </c>
      <c r="I890" s="34" t="s">
        <v>1803</v>
      </c>
      <c r="J890" s="24" t="s">
        <v>1804</v>
      </c>
      <c r="K890" s="36">
        <v>9540</v>
      </c>
    </row>
    <row r="891" spans="1:11" s="15" customFormat="1" ht="30">
      <c r="A891" s="18" t="s">
        <v>1658</v>
      </c>
      <c r="B891" s="19" t="s">
        <v>1684</v>
      </c>
      <c r="C891" s="20" t="s">
        <v>1795</v>
      </c>
      <c r="D891" s="30">
        <v>41183</v>
      </c>
      <c r="E891" s="21" t="s">
        <v>17</v>
      </c>
      <c r="F891" s="22" t="s">
        <v>478</v>
      </c>
      <c r="G891" s="23">
        <v>41971</v>
      </c>
      <c r="H891" s="32" t="s">
        <v>1808</v>
      </c>
      <c r="I891" s="34" t="s">
        <v>1809</v>
      </c>
      <c r="J891" s="24" t="s">
        <v>1810</v>
      </c>
      <c r="K891" s="36">
        <v>146883</v>
      </c>
    </row>
    <row r="892" spans="1:11" s="15" customFormat="1" ht="30">
      <c r="A892" s="18" t="s">
        <v>1811</v>
      </c>
      <c r="B892" s="19" t="s">
        <v>311</v>
      </c>
      <c r="C892" s="20" t="s">
        <v>1812</v>
      </c>
      <c r="D892" s="30">
        <v>41940</v>
      </c>
      <c r="E892" s="21" t="s">
        <v>91</v>
      </c>
      <c r="F892" s="22">
        <v>20140274</v>
      </c>
      <c r="G892" s="23">
        <v>41954</v>
      </c>
      <c r="H892" s="32" t="s">
        <v>1813</v>
      </c>
      <c r="I892" s="34" t="s">
        <v>1814</v>
      </c>
      <c r="J892" s="24" t="s">
        <v>1815</v>
      </c>
      <c r="K892" s="36">
        <v>381220</v>
      </c>
    </row>
    <row r="893" spans="1:11" s="15" customFormat="1" ht="45">
      <c r="A893" s="18" t="s">
        <v>1811</v>
      </c>
      <c r="B893" s="19" t="s">
        <v>311</v>
      </c>
      <c r="C893" s="20" t="s">
        <v>1816</v>
      </c>
      <c r="D893" s="30">
        <v>41953</v>
      </c>
      <c r="E893" s="21" t="s">
        <v>91</v>
      </c>
      <c r="F893" s="22">
        <v>20140275</v>
      </c>
      <c r="G893" s="23">
        <v>41956</v>
      </c>
      <c r="H893" s="32" t="s">
        <v>1817</v>
      </c>
      <c r="I893" s="34" t="s">
        <v>1818</v>
      </c>
      <c r="J893" s="24" t="s">
        <v>1819</v>
      </c>
      <c r="K893" s="36">
        <v>177778</v>
      </c>
    </row>
    <row r="894" spans="1:11" s="15" customFormat="1" ht="30">
      <c r="A894" s="18" t="s">
        <v>1811</v>
      </c>
      <c r="B894" s="19" t="s">
        <v>311</v>
      </c>
      <c r="C894" s="20" t="s">
        <v>1820</v>
      </c>
      <c r="D894" s="30">
        <v>41953</v>
      </c>
      <c r="E894" s="21" t="s">
        <v>91</v>
      </c>
      <c r="F894" s="22">
        <v>20140276</v>
      </c>
      <c r="G894" s="23">
        <v>41956</v>
      </c>
      <c r="H894" s="32" t="s">
        <v>1821</v>
      </c>
      <c r="I894" s="34" t="s">
        <v>1822</v>
      </c>
      <c r="J894" s="24" t="s">
        <v>1823</v>
      </c>
      <c r="K894" s="36">
        <v>9089270</v>
      </c>
    </row>
    <row r="895" spans="1:11" s="15" customFormat="1" ht="45">
      <c r="A895" s="18" t="s">
        <v>1811</v>
      </c>
      <c r="B895" s="19" t="s">
        <v>311</v>
      </c>
      <c r="C895" s="20" t="s">
        <v>478</v>
      </c>
      <c r="D895" s="30" t="s">
        <v>478</v>
      </c>
      <c r="E895" s="21" t="s">
        <v>91</v>
      </c>
      <c r="F895" s="22">
        <v>20140288</v>
      </c>
      <c r="G895" s="23">
        <v>41964</v>
      </c>
      <c r="H895" s="32" t="s">
        <v>1824</v>
      </c>
      <c r="I895" s="34" t="s">
        <v>1825</v>
      </c>
      <c r="J895" s="24" t="s">
        <v>1826</v>
      </c>
      <c r="K895" s="36">
        <v>100000</v>
      </c>
    </row>
    <row r="896" spans="1:11" s="15" customFormat="1" ht="30">
      <c r="A896" s="18" t="s">
        <v>1811</v>
      </c>
      <c r="B896" s="19" t="s">
        <v>28</v>
      </c>
      <c r="C896" s="20" t="s">
        <v>478</v>
      </c>
      <c r="D896" s="30" t="s">
        <v>478</v>
      </c>
      <c r="E896" s="21" t="s">
        <v>91</v>
      </c>
      <c r="F896" s="22">
        <v>20140267</v>
      </c>
      <c r="G896" s="23">
        <v>41947</v>
      </c>
      <c r="H896" s="32" t="s">
        <v>1827</v>
      </c>
      <c r="I896" s="34" t="s">
        <v>1828</v>
      </c>
      <c r="J896" s="24" t="s">
        <v>1829</v>
      </c>
      <c r="K896" s="36">
        <v>66667</v>
      </c>
    </row>
    <row r="897" spans="1:11" s="15" customFormat="1" ht="30">
      <c r="A897" s="18" t="s">
        <v>1811</v>
      </c>
      <c r="B897" s="19" t="s">
        <v>336</v>
      </c>
      <c r="C897" s="20" t="s">
        <v>2055</v>
      </c>
      <c r="D897" s="30">
        <v>41656</v>
      </c>
      <c r="E897" s="21" t="s">
        <v>91</v>
      </c>
      <c r="F897" s="22">
        <v>20140268</v>
      </c>
      <c r="G897" s="23">
        <v>41947</v>
      </c>
      <c r="H897" s="32" t="s">
        <v>1830</v>
      </c>
      <c r="I897" s="34" t="s">
        <v>762</v>
      </c>
      <c r="J897" s="24" t="s">
        <v>1161</v>
      </c>
      <c r="K897" s="36">
        <v>290475</v>
      </c>
    </row>
    <row r="898" spans="1:11" s="15" customFormat="1" ht="30">
      <c r="A898" s="18" t="s">
        <v>1811</v>
      </c>
      <c r="B898" s="19" t="s">
        <v>28</v>
      </c>
      <c r="C898" s="20" t="s">
        <v>478</v>
      </c>
      <c r="D898" s="30" t="s">
        <v>478</v>
      </c>
      <c r="E898" s="21" t="s">
        <v>91</v>
      </c>
      <c r="F898" s="22">
        <v>20140281</v>
      </c>
      <c r="G898" s="23">
        <v>41960</v>
      </c>
      <c r="H898" s="32" t="s">
        <v>1831</v>
      </c>
      <c r="I898" s="34" t="s">
        <v>1832</v>
      </c>
      <c r="J898" s="24" t="s">
        <v>1833</v>
      </c>
      <c r="K898" s="36">
        <v>300000</v>
      </c>
    </row>
    <row r="899" spans="1:11" s="15" customFormat="1" ht="30">
      <c r="A899" s="18" t="s">
        <v>1811</v>
      </c>
      <c r="B899" s="19" t="s">
        <v>28</v>
      </c>
      <c r="C899" s="20" t="s">
        <v>478</v>
      </c>
      <c r="D899" s="30" t="s">
        <v>478</v>
      </c>
      <c r="E899" s="21" t="s">
        <v>91</v>
      </c>
      <c r="F899" s="22">
        <v>20140285</v>
      </c>
      <c r="G899" s="23">
        <v>41962</v>
      </c>
      <c r="H899" s="32" t="s">
        <v>1834</v>
      </c>
      <c r="I899" s="34" t="s">
        <v>277</v>
      </c>
      <c r="J899" s="24" t="s">
        <v>278</v>
      </c>
      <c r="K899" s="36">
        <v>143881</v>
      </c>
    </row>
    <row r="900" spans="1:11" s="15" customFormat="1" ht="45">
      <c r="A900" s="18" t="s">
        <v>1811</v>
      </c>
      <c r="B900" s="19" t="s">
        <v>28</v>
      </c>
      <c r="C900" s="20" t="s">
        <v>478</v>
      </c>
      <c r="D900" s="30" t="s">
        <v>478</v>
      </c>
      <c r="E900" s="21" t="s">
        <v>91</v>
      </c>
      <c r="F900" s="22">
        <v>20140293</v>
      </c>
      <c r="G900" s="23">
        <v>41967</v>
      </c>
      <c r="H900" s="32" t="s">
        <v>1835</v>
      </c>
      <c r="I900" s="34" t="s">
        <v>1836</v>
      </c>
      <c r="J900" s="24" t="s">
        <v>1837</v>
      </c>
      <c r="K900" s="36">
        <v>373410</v>
      </c>
    </row>
    <row r="901" spans="1:11" s="15" customFormat="1" ht="30">
      <c r="A901" s="18" t="s">
        <v>1811</v>
      </c>
      <c r="B901" s="19" t="s">
        <v>483</v>
      </c>
      <c r="C901" s="20" t="s">
        <v>425</v>
      </c>
      <c r="D901" s="30">
        <v>41569</v>
      </c>
      <c r="E901" s="21" t="s">
        <v>95</v>
      </c>
      <c r="F901" s="22">
        <v>20140202</v>
      </c>
      <c r="G901" s="23">
        <v>41955</v>
      </c>
      <c r="H901" s="32" t="s">
        <v>1838</v>
      </c>
      <c r="I901" s="34" t="s">
        <v>427</v>
      </c>
      <c r="J901" s="24" t="s">
        <v>428</v>
      </c>
      <c r="K901" s="36">
        <v>59520</v>
      </c>
    </row>
    <row r="902" spans="1:11" s="15" customFormat="1" ht="30">
      <c r="A902" s="18" t="s">
        <v>1811</v>
      </c>
      <c r="B902" s="19" t="s">
        <v>483</v>
      </c>
      <c r="C902" s="20" t="s">
        <v>478</v>
      </c>
      <c r="D902" s="30" t="s">
        <v>478</v>
      </c>
      <c r="E902" s="21" t="s">
        <v>95</v>
      </c>
      <c r="F902" s="22">
        <v>20140218</v>
      </c>
      <c r="G902" s="23">
        <v>41970</v>
      </c>
      <c r="H902" s="32" t="s">
        <v>1839</v>
      </c>
      <c r="I902" s="34" t="s">
        <v>1716</v>
      </c>
      <c r="J902" s="24" t="s">
        <v>1717</v>
      </c>
      <c r="K902" s="36">
        <v>29512</v>
      </c>
    </row>
    <row r="903" spans="1:11" s="15" customFormat="1" ht="30">
      <c r="A903" s="18" t="s">
        <v>1811</v>
      </c>
      <c r="B903" s="19" t="s">
        <v>391</v>
      </c>
      <c r="C903" s="20" t="s">
        <v>1840</v>
      </c>
      <c r="D903" s="30">
        <v>41054</v>
      </c>
      <c r="E903" s="21" t="s">
        <v>95</v>
      </c>
      <c r="F903" s="22">
        <v>20140191</v>
      </c>
      <c r="G903" s="23">
        <v>41947</v>
      </c>
      <c r="H903" s="32" t="s">
        <v>1841</v>
      </c>
      <c r="I903" s="34" t="s">
        <v>1842</v>
      </c>
      <c r="J903" s="24" t="s">
        <v>1843</v>
      </c>
      <c r="K903" s="36">
        <v>1486381</v>
      </c>
    </row>
    <row r="904" spans="1:11" s="15" customFormat="1" ht="30">
      <c r="A904" s="18" t="s">
        <v>1811</v>
      </c>
      <c r="B904" s="19" t="s">
        <v>391</v>
      </c>
      <c r="C904" s="20" t="s">
        <v>1840</v>
      </c>
      <c r="D904" s="30">
        <v>41054</v>
      </c>
      <c r="E904" s="21" t="s">
        <v>95</v>
      </c>
      <c r="F904" s="22">
        <v>20140193</v>
      </c>
      <c r="G904" s="23">
        <v>41948</v>
      </c>
      <c r="H904" s="32" t="s">
        <v>1844</v>
      </c>
      <c r="I904" s="34" t="s">
        <v>1845</v>
      </c>
      <c r="J904" s="24" t="s">
        <v>1846</v>
      </c>
      <c r="K904" s="36">
        <v>668503</v>
      </c>
    </row>
    <row r="905" spans="1:11" s="15" customFormat="1" ht="30">
      <c r="A905" s="18" t="s">
        <v>1811</v>
      </c>
      <c r="B905" s="19" t="s">
        <v>391</v>
      </c>
      <c r="C905" s="20" t="s">
        <v>1840</v>
      </c>
      <c r="D905" s="30">
        <v>41054</v>
      </c>
      <c r="E905" s="21" t="s">
        <v>95</v>
      </c>
      <c r="F905" s="22">
        <v>20140194</v>
      </c>
      <c r="G905" s="23">
        <v>41948</v>
      </c>
      <c r="H905" s="32" t="s">
        <v>1847</v>
      </c>
      <c r="I905" s="34" t="s">
        <v>738</v>
      </c>
      <c r="J905" s="24" t="s">
        <v>739</v>
      </c>
      <c r="K905" s="36">
        <v>638483</v>
      </c>
    </row>
    <row r="906" spans="1:11" s="15" customFormat="1" ht="30">
      <c r="A906" s="18" t="s">
        <v>1811</v>
      </c>
      <c r="B906" s="19" t="s">
        <v>391</v>
      </c>
      <c r="C906" s="20" t="s">
        <v>1840</v>
      </c>
      <c r="D906" s="30">
        <v>41054</v>
      </c>
      <c r="E906" s="21" t="s">
        <v>95</v>
      </c>
      <c r="F906" s="22">
        <v>20140195</v>
      </c>
      <c r="G906" s="23">
        <v>41948</v>
      </c>
      <c r="H906" s="32" t="s">
        <v>1848</v>
      </c>
      <c r="I906" s="34" t="s">
        <v>1849</v>
      </c>
      <c r="J906" s="24" t="s">
        <v>1850</v>
      </c>
      <c r="K906" s="36">
        <v>1173780</v>
      </c>
    </row>
    <row r="907" spans="1:11" s="15" customFormat="1" ht="30">
      <c r="A907" s="18" t="s">
        <v>1811</v>
      </c>
      <c r="B907" s="19" t="s">
        <v>391</v>
      </c>
      <c r="C907" s="20" t="s">
        <v>1840</v>
      </c>
      <c r="D907" s="30">
        <v>41054</v>
      </c>
      <c r="E907" s="21" t="s">
        <v>95</v>
      </c>
      <c r="F907" s="22">
        <v>20140196</v>
      </c>
      <c r="G907" s="23">
        <v>41948</v>
      </c>
      <c r="H907" s="32" t="s">
        <v>1851</v>
      </c>
      <c r="I907" s="34" t="s">
        <v>129</v>
      </c>
      <c r="J907" s="24" t="s">
        <v>130</v>
      </c>
      <c r="K907" s="36">
        <v>111022</v>
      </c>
    </row>
    <row r="908" spans="1:11" s="15" customFormat="1" ht="30">
      <c r="A908" s="18" t="s">
        <v>1811</v>
      </c>
      <c r="B908" s="19" t="s">
        <v>391</v>
      </c>
      <c r="C908" s="20" t="s">
        <v>1840</v>
      </c>
      <c r="D908" s="30">
        <v>41054</v>
      </c>
      <c r="E908" s="21" t="s">
        <v>95</v>
      </c>
      <c r="F908" s="22">
        <v>20140197</v>
      </c>
      <c r="G908" s="23">
        <v>41954</v>
      </c>
      <c r="H908" s="32" t="s">
        <v>1852</v>
      </c>
      <c r="I908" s="34" t="s">
        <v>129</v>
      </c>
      <c r="J908" s="24" t="s">
        <v>130</v>
      </c>
      <c r="K908" s="36">
        <v>854434</v>
      </c>
    </row>
    <row r="909" spans="1:11" s="15" customFormat="1" ht="30">
      <c r="A909" s="18" t="s">
        <v>1811</v>
      </c>
      <c r="B909" s="19" t="s">
        <v>391</v>
      </c>
      <c r="C909" s="20" t="s">
        <v>1840</v>
      </c>
      <c r="D909" s="30">
        <v>41054</v>
      </c>
      <c r="E909" s="21" t="s">
        <v>95</v>
      </c>
      <c r="F909" s="22">
        <v>20140199</v>
      </c>
      <c r="G909" s="23">
        <v>41954</v>
      </c>
      <c r="H909" s="32" t="s">
        <v>1853</v>
      </c>
      <c r="I909" s="34" t="s">
        <v>294</v>
      </c>
      <c r="J909" s="24" t="s">
        <v>124</v>
      </c>
      <c r="K909" s="36">
        <v>314118</v>
      </c>
    </row>
    <row r="910" spans="1:11" s="15" customFormat="1" ht="30">
      <c r="A910" s="18" t="s">
        <v>1811</v>
      </c>
      <c r="B910" s="19" t="s">
        <v>391</v>
      </c>
      <c r="C910" s="20" t="s">
        <v>1840</v>
      </c>
      <c r="D910" s="30">
        <v>41054</v>
      </c>
      <c r="E910" s="21" t="s">
        <v>95</v>
      </c>
      <c r="F910" s="22">
        <v>20140200</v>
      </c>
      <c r="G910" s="23">
        <v>41954</v>
      </c>
      <c r="H910" s="32" t="s">
        <v>1854</v>
      </c>
      <c r="I910" s="34" t="s">
        <v>129</v>
      </c>
      <c r="J910" s="24" t="s">
        <v>130</v>
      </c>
      <c r="K910" s="36">
        <v>365335</v>
      </c>
    </row>
    <row r="911" spans="1:11" s="15" customFormat="1" ht="30">
      <c r="A911" s="18" t="s">
        <v>1811</v>
      </c>
      <c r="B911" s="19" t="s">
        <v>391</v>
      </c>
      <c r="C911" s="20" t="s">
        <v>1840</v>
      </c>
      <c r="D911" s="30">
        <v>41054</v>
      </c>
      <c r="E911" s="21" t="s">
        <v>95</v>
      </c>
      <c r="F911" s="22">
        <v>20140201</v>
      </c>
      <c r="G911" s="23">
        <v>41954</v>
      </c>
      <c r="H911" s="32" t="s">
        <v>1855</v>
      </c>
      <c r="I911" s="34" t="s">
        <v>129</v>
      </c>
      <c r="J911" s="24" t="s">
        <v>130</v>
      </c>
      <c r="K911" s="36">
        <v>406627</v>
      </c>
    </row>
    <row r="912" spans="1:11" s="15" customFormat="1" ht="30">
      <c r="A912" s="18" t="s">
        <v>1811</v>
      </c>
      <c r="B912" s="19" t="s">
        <v>391</v>
      </c>
      <c r="C912" s="20" t="s">
        <v>1840</v>
      </c>
      <c r="D912" s="30">
        <v>41054</v>
      </c>
      <c r="E912" s="21" t="s">
        <v>95</v>
      </c>
      <c r="F912" s="22">
        <v>20140203</v>
      </c>
      <c r="G912" s="23">
        <v>41955</v>
      </c>
      <c r="H912" s="32" t="s">
        <v>1856</v>
      </c>
      <c r="I912" s="34" t="s">
        <v>129</v>
      </c>
      <c r="J912" s="24" t="s">
        <v>130</v>
      </c>
      <c r="K912" s="36">
        <v>197909</v>
      </c>
    </row>
    <row r="913" spans="1:11" s="15" customFormat="1" ht="30">
      <c r="A913" s="18" t="s">
        <v>1811</v>
      </c>
      <c r="B913" s="19" t="s">
        <v>391</v>
      </c>
      <c r="C913" s="20" t="s">
        <v>1840</v>
      </c>
      <c r="D913" s="30">
        <v>41054</v>
      </c>
      <c r="E913" s="21" t="s">
        <v>95</v>
      </c>
      <c r="F913" s="22">
        <v>20140204</v>
      </c>
      <c r="G913" s="23">
        <v>41955</v>
      </c>
      <c r="H913" s="32" t="s">
        <v>1857</v>
      </c>
      <c r="I913" s="34" t="s">
        <v>1858</v>
      </c>
      <c r="J913" s="24" t="s">
        <v>1052</v>
      </c>
      <c r="K913" s="36">
        <v>48272</v>
      </c>
    </row>
    <row r="914" spans="1:11" s="15" customFormat="1" ht="30">
      <c r="A914" s="18" t="s">
        <v>1811</v>
      </c>
      <c r="B914" s="19" t="s">
        <v>391</v>
      </c>
      <c r="C914" s="20" t="s">
        <v>1840</v>
      </c>
      <c r="D914" s="30">
        <v>41054</v>
      </c>
      <c r="E914" s="21" t="s">
        <v>95</v>
      </c>
      <c r="F914" s="22">
        <v>20140205</v>
      </c>
      <c r="G914" s="23">
        <v>41956</v>
      </c>
      <c r="H914" s="32" t="s">
        <v>1859</v>
      </c>
      <c r="I914" s="34" t="s">
        <v>129</v>
      </c>
      <c r="J914" s="24" t="s">
        <v>130</v>
      </c>
      <c r="K914" s="36">
        <v>111022</v>
      </c>
    </row>
    <row r="915" spans="1:11" s="15" customFormat="1" ht="30">
      <c r="A915" s="18" t="s">
        <v>1811</v>
      </c>
      <c r="B915" s="19" t="s">
        <v>391</v>
      </c>
      <c r="C915" s="20" t="s">
        <v>1840</v>
      </c>
      <c r="D915" s="30">
        <v>41054</v>
      </c>
      <c r="E915" s="21" t="s">
        <v>95</v>
      </c>
      <c r="F915" s="22">
        <v>20140206</v>
      </c>
      <c r="G915" s="23">
        <v>41956</v>
      </c>
      <c r="H915" s="32" t="s">
        <v>1860</v>
      </c>
      <c r="I915" s="34" t="s">
        <v>1861</v>
      </c>
      <c r="J915" s="24" t="s">
        <v>1862</v>
      </c>
      <c r="K915" s="36">
        <v>89390</v>
      </c>
    </row>
    <row r="916" spans="1:11" s="15" customFormat="1" ht="30">
      <c r="A916" s="18" t="s">
        <v>1811</v>
      </c>
      <c r="B916" s="19" t="s">
        <v>391</v>
      </c>
      <c r="C916" s="20" t="s">
        <v>1840</v>
      </c>
      <c r="D916" s="30">
        <v>41054</v>
      </c>
      <c r="E916" s="21" t="s">
        <v>95</v>
      </c>
      <c r="F916" s="22">
        <v>20140207</v>
      </c>
      <c r="G916" s="23">
        <v>41956</v>
      </c>
      <c r="H916" s="32" t="s">
        <v>1863</v>
      </c>
      <c r="I916" s="34" t="s">
        <v>1864</v>
      </c>
      <c r="J916" s="24" t="s">
        <v>1865</v>
      </c>
      <c r="K916" s="36">
        <v>213415</v>
      </c>
    </row>
    <row r="917" spans="1:11" s="15" customFormat="1" ht="30">
      <c r="A917" s="18" t="s">
        <v>1811</v>
      </c>
      <c r="B917" s="19" t="s">
        <v>391</v>
      </c>
      <c r="C917" s="20" t="s">
        <v>1840</v>
      </c>
      <c r="D917" s="30">
        <v>41054</v>
      </c>
      <c r="E917" s="21" t="s">
        <v>95</v>
      </c>
      <c r="F917" s="22">
        <v>20140209</v>
      </c>
      <c r="G917" s="23">
        <v>41960</v>
      </c>
      <c r="H917" s="32" t="s">
        <v>1866</v>
      </c>
      <c r="I917" s="34" t="s">
        <v>309</v>
      </c>
      <c r="J917" s="24" t="s">
        <v>310</v>
      </c>
      <c r="K917" s="36">
        <v>277478</v>
      </c>
    </row>
    <row r="918" spans="1:11" s="15" customFormat="1" ht="30">
      <c r="A918" s="18" t="s">
        <v>1811</v>
      </c>
      <c r="B918" s="19" t="s">
        <v>391</v>
      </c>
      <c r="C918" s="20" t="s">
        <v>1840</v>
      </c>
      <c r="D918" s="30">
        <v>41054</v>
      </c>
      <c r="E918" s="21" t="s">
        <v>95</v>
      </c>
      <c r="F918" s="22">
        <v>20140211</v>
      </c>
      <c r="G918" s="23">
        <v>41962</v>
      </c>
      <c r="H918" s="32" t="s">
        <v>1867</v>
      </c>
      <c r="I918" s="34" t="s">
        <v>129</v>
      </c>
      <c r="J918" s="24" t="s">
        <v>130</v>
      </c>
      <c r="K918" s="36">
        <v>525068</v>
      </c>
    </row>
    <row r="919" spans="1:11" s="15" customFormat="1" ht="30">
      <c r="A919" s="18" t="s">
        <v>1811</v>
      </c>
      <c r="B919" s="19" t="s">
        <v>391</v>
      </c>
      <c r="C919" s="20" t="s">
        <v>1840</v>
      </c>
      <c r="D919" s="30">
        <v>41054</v>
      </c>
      <c r="E919" s="21" t="s">
        <v>95</v>
      </c>
      <c r="F919" s="22">
        <v>20140213</v>
      </c>
      <c r="G919" s="23">
        <v>41968</v>
      </c>
      <c r="H919" s="32" t="s">
        <v>1868</v>
      </c>
      <c r="I919" s="34" t="s">
        <v>294</v>
      </c>
      <c r="J919" s="24" t="s">
        <v>124</v>
      </c>
      <c r="K919" s="36">
        <v>442879</v>
      </c>
    </row>
    <row r="920" spans="1:11" s="15" customFormat="1" ht="30">
      <c r="A920" s="18" t="s">
        <v>1811</v>
      </c>
      <c r="B920" s="19" t="s">
        <v>391</v>
      </c>
      <c r="C920" s="20" t="s">
        <v>1840</v>
      </c>
      <c r="D920" s="30">
        <v>41054</v>
      </c>
      <c r="E920" s="21" t="s">
        <v>95</v>
      </c>
      <c r="F920" s="22">
        <v>20140214</v>
      </c>
      <c r="G920" s="23">
        <v>41968</v>
      </c>
      <c r="H920" s="32" t="s">
        <v>1869</v>
      </c>
      <c r="I920" s="34" t="s">
        <v>129</v>
      </c>
      <c r="J920" s="24" t="s">
        <v>130</v>
      </c>
      <c r="K920" s="36">
        <v>403962</v>
      </c>
    </row>
    <row r="921" spans="1:11" s="15" customFormat="1" ht="30">
      <c r="A921" s="18" t="s">
        <v>1811</v>
      </c>
      <c r="B921" s="19" t="s">
        <v>391</v>
      </c>
      <c r="C921" s="20" t="s">
        <v>1840</v>
      </c>
      <c r="D921" s="30">
        <v>41054</v>
      </c>
      <c r="E921" s="21" t="s">
        <v>95</v>
      </c>
      <c r="F921" s="22">
        <v>20140215</v>
      </c>
      <c r="G921" s="23">
        <v>41968</v>
      </c>
      <c r="H921" s="32" t="s">
        <v>1870</v>
      </c>
      <c r="I921" s="34" t="s">
        <v>129</v>
      </c>
      <c r="J921" s="24" t="s">
        <v>130</v>
      </c>
      <c r="K921" s="36">
        <v>334809</v>
      </c>
    </row>
    <row r="922" spans="1:11" s="15" customFormat="1" ht="30">
      <c r="A922" s="18" t="s">
        <v>1811</v>
      </c>
      <c r="B922" s="19" t="s">
        <v>391</v>
      </c>
      <c r="C922" s="20" t="s">
        <v>1840</v>
      </c>
      <c r="D922" s="30">
        <v>41054</v>
      </c>
      <c r="E922" s="21" t="s">
        <v>95</v>
      </c>
      <c r="F922" s="22">
        <v>20140216</v>
      </c>
      <c r="G922" s="23">
        <v>41968</v>
      </c>
      <c r="H922" s="32" t="s">
        <v>1871</v>
      </c>
      <c r="I922" s="34" t="s">
        <v>294</v>
      </c>
      <c r="J922" s="24" t="s">
        <v>124</v>
      </c>
      <c r="K922" s="36">
        <v>346686</v>
      </c>
    </row>
    <row r="923" spans="1:11" s="15" customFormat="1" ht="30">
      <c r="A923" s="18" t="s">
        <v>1811</v>
      </c>
      <c r="B923" s="19" t="s">
        <v>391</v>
      </c>
      <c r="C923" s="20" t="s">
        <v>1840</v>
      </c>
      <c r="D923" s="30">
        <v>41054</v>
      </c>
      <c r="E923" s="21" t="s">
        <v>95</v>
      </c>
      <c r="F923" s="22">
        <v>20140219</v>
      </c>
      <c r="G923" s="23">
        <v>41970</v>
      </c>
      <c r="H923" s="32" t="s">
        <v>1872</v>
      </c>
      <c r="I923" s="34" t="s">
        <v>1873</v>
      </c>
      <c r="J923" s="24" t="s">
        <v>1874</v>
      </c>
      <c r="K923" s="36">
        <v>351050</v>
      </c>
    </row>
    <row r="924" spans="1:11" s="15" customFormat="1" ht="30">
      <c r="A924" s="18" t="s">
        <v>1811</v>
      </c>
      <c r="B924" s="19" t="s">
        <v>391</v>
      </c>
      <c r="C924" s="20" t="s">
        <v>1840</v>
      </c>
      <c r="D924" s="30">
        <v>41054</v>
      </c>
      <c r="E924" s="21" t="s">
        <v>95</v>
      </c>
      <c r="F924" s="22">
        <v>20140220</v>
      </c>
      <c r="G924" s="23">
        <v>41971</v>
      </c>
      <c r="H924" s="32" t="s">
        <v>1875</v>
      </c>
      <c r="I924" s="34" t="s">
        <v>1876</v>
      </c>
      <c r="J924" s="24" t="s">
        <v>1877</v>
      </c>
      <c r="K924" s="36">
        <v>33576</v>
      </c>
    </row>
    <row r="925" spans="1:11" s="15" customFormat="1" ht="75">
      <c r="A925" s="18" t="s">
        <v>1811</v>
      </c>
      <c r="B925" s="19" t="s">
        <v>117</v>
      </c>
      <c r="C925" s="20" t="s">
        <v>1878</v>
      </c>
      <c r="D925" s="30">
        <v>41936</v>
      </c>
      <c r="E925" s="21" t="s">
        <v>1705</v>
      </c>
      <c r="F925" s="22" t="s">
        <v>478</v>
      </c>
      <c r="G925" s="23" t="s">
        <v>478</v>
      </c>
      <c r="H925" s="32" t="s">
        <v>1879</v>
      </c>
      <c r="I925" s="34" t="s">
        <v>1880</v>
      </c>
      <c r="J925" s="24" t="s">
        <v>1881</v>
      </c>
      <c r="K925" s="36">
        <v>449239</v>
      </c>
    </row>
    <row r="926" spans="1:11" s="15" customFormat="1" ht="30">
      <c r="A926" s="18" t="s">
        <v>1811</v>
      </c>
      <c r="B926" s="19" t="s">
        <v>117</v>
      </c>
      <c r="C926" s="20" t="s">
        <v>1882</v>
      </c>
      <c r="D926" s="30">
        <v>41956</v>
      </c>
      <c r="E926" s="21" t="s">
        <v>95</v>
      </c>
      <c r="F926" s="22">
        <v>20140208</v>
      </c>
      <c r="G926" s="23">
        <v>41960</v>
      </c>
      <c r="H926" s="32" t="s">
        <v>1883</v>
      </c>
      <c r="I926" s="34" t="s">
        <v>1730</v>
      </c>
      <c r="J926" s="24" t="s">
        <v>1559</v>
      </c>
      <c r="K926" s="36">
        <v>11266012</v>
      </c>
    </row>
    <row r="927" spans="1:11" s="15" customFormat="1" ht="30">
      <c r="A927" s="18" t="s">
        <v>1811</v>
      </c>
      <c r="B927" s="19" t="s">
        <v>13</v>
      </c>
      <c r="C927" s="20" t="s">
        <v>478</v>
      </c>
      <c r="D927" s="30" t="s">
        <v>478</v>
      </c>
      <c r="E927" s="21" t="s">
        <v>95</v>
      </c>
      <c r="F927" s="22">
        <v>20140198</v>
      </c>
      <c r="G927" s="23">
        <v>41954</v>
      </c>
      <c r="H927" s="32" t="s">
        <v>1884</v>
      </c>
      <c r="I927" s="34" t="s">
        <v>294</v>
      </c>
      <c r="J927" s="24" t="s">
        <v>124</v>
      </c>
      <c r="K927" s="36">
        <v>35557</v>
      </c>
    </row>
    <row r="928" spans="1:11" s="15" customFormat="1" ht="30">
      <c r="A928" s="18" t="s">
        <v>1811</v>
      </c>
      <c r="B928" s="19" t="s">
        <v>13</v>
      </c>
      <c r="C928" s="20" t="s">
        <v>478</v>
      </c>
      <c r="D928" s="30" t="s">
        <v>478</v>
      </c>
      <c r="E928" s="21" t="s">
        <v>95</v>
      </c>
      <c r="F928" s="22">
        <v>20140210</v>
      </c>
      <c r="G928" s="23">
        <v>41960</v>
      </c>
      <c r="H928" s="32" t="s">
        <v>1885</v>
      </c>
      <c r="I928" s="34" t="s">
        <v>1886</v>
      </c>
      <c r="J928" s="24" t="s">
        <v>1887</v>
      </c>
      <c r="K928" s="36">
        <v>473793</v>
      </c>
    </row>
    <row r="929" spans="1:11" s="15" customFormat="1" ht="30">
      <c r="A929" s="18" t="s">
        <v>1811</v>
      </c>
      <c r="B929" s="19" t="s">
        <v>13</v>
      </c>
      <c r="C929" s="20" t="s">
        <v>478</v>
      </c>
      <c r="D929" s="30" t="s">
        <v>478</v>
      </c>
      <c r="E929" s="21" t="s">
        <v>95</v>
      </c>
      <c r="F929" s="22">
        <v>20140212</v>
      </c>
      <c r="G929" s="23">
        <v>41964</v>
      </c>
      <c r="H929" s="32" t="s">
        <v>1888</v>
      </c>
      <c r="I929" s="34" t="s">
        <v>1889</v>
      </c>
      <c r="J929" s="24" t="s">
        <v>1890</v>
      </c>
      <c r="K929" s="36">
        <v>22683</v>
      </c>
    </row>
    <row r="930" spans="1:11" s="15" customFormat="1" ht="30">
      <c r="A930" s="18" t="s">
        <v>1811</v>
      </c>
      <c r="B930" s="19" t="s">
        <v>13</v>
      </c>
      <c r="C930" s="20" t="s">
        <v>478</v>
      </c>
      <c r="D930" s="30" t="s">
        <v>478</v>
      </c>
      <c r="E930" s="21" t="s">
        <v>95</v>
      </c>
      <c r="F930" s="22">
        <v>20140217</v>
      </c>
      <c r="G930" s="23">
        <v>41970</v>
      </c>
      <c r="H930" s="32" t="s">
        <v>1891</v>
      </c>
      <c r="I930" s="34" t="s">
        <v>1892</v>
      </c>
      <c r="J930" s="24" t="s">
        <v>1893</v>
      </c>
      <c r="K930" s="36">
        <v>262842</v>
      </c>
    </row>
    <row r="931" spans="1:11" s="15" customFormat="1" ht="30">
      <c r="A931" s="18" t="s">
        <v>1811</v>
      </c>
      <c r="B931" s="19" t="s">
        <v>13</v>
      </c>
      <c r="C931" s="20" t="s">
        <v>478</v>
      </c>
      <c r="D931" s="30" t="s">
        <v>478</v>
      </c>
      <c r="E931" s="21" t="s">
        <v>91</v>
      </c>
      <c r="F931" s="22">
        <v>20140269</v>
      </c>
      <c r="G931" s="23">
        <v>41947</v>
      </c>
      <c r="H931" s="32" t="s">
        <v>1894</v>
      </c>
      <c r="I931" s="34" t="s">
        <v>1895</v>
      </c>
      <c r="J931" s="24" t="s">
        <v>1896</v>
      </c>
      <c r="K931" s="36">
        <v>146061</v>
      </c>
    </row>
    <row r="932" spans="1:11" s="15" customFormat="1" ht="45">
      <c r="A932" s="18" t="s">
        <v>1811</v>
      </c>
      <c r="B932" s="19" t="s">
        <v>13</v>
      </c>
      <c r="C932" s="20" t="s">
        <v>478</v>
      </c>
      <c r="D932" s="30" t="s">
        <v>478</v>
      </c>
      <c r="E932" s="21" t="s">
        <v>91</v>
      </c>
      <c r="F932" s="22">
        <v>20140270</v>
      </c>
      <c r="G932" s="23">
        <v>41948</v>
      </c>
      <c r="H932" s="32" t="s">
        <v>1897</v>
      </c>
      <c r="I932" s="34" t="s">
        <v>1898</v>
      </c>
      <c r="J932" s="24" t="s">
        <v>1899</v>
      </c>
      <c r="K932" s="36">
        <v>357000</v>
      </c>
    </row>
    <row r="933" spans="1:11" s="15" customFormat="1" ht="30">
      <c r="A933" s="18" t="s">
        <v>1811</v>
      </c>
      <c r="B933" s="19" t="s">
        <v>13</v>
      </c>
      <c r="C933" s="20" t="s">
        <v>478</v>
      </c>
      <c r="D933" s="30" t="s">
        <v>478</v>
      </c>
      <c r="E933" s="21" t="s">
        <v>91</v>
      </c>
      <c r="F933" s="22">
        <v>20140271</v>
      </c>
      <c r="G933" s="23">
        <v>41948</v>
      </c>
      <c r="H933" s="32" t="s">
        <v>1900</v>
      </c>
      <c r="I933" s="34" t="s">
        <v>1901</v>
      </c>
      <c r="J933" s="24" t="s">
        <v>1767</v>
      </c>
      <c r="K933" s="36">
        <v>24895</v>
      </c>
    </row>
    <row r="934" spans="1:11" s="15" customFormat="1" ht="30">
      <c r="A934" s="18" t="s">
        <v>1811</v>
      </c>
      <c r="B934" s="19" t="s">
        <v>13</v>
      </c>
      <c r="C934" s="20" t="s">
        <v>478</v>
      </c>
      <c r="D934" s="30" t="s">
        <v>478</v>
      </c>
      <c r="E934" s="21" t="s">
        <v>91</v>
      </c>
      <c r="F934" s="22">
        <v>20140272</v>
      </c>
      <c r="G934" s="23">
        <v>41948</v>
      </c>
      <c r="H934" s="32" t="s">
        <v>1902</v>
      </c>
      <c r="I934" s="34" t="s">
        <v>1818</v>
      </c>
      <c r="J934" s="24" t="s">
        <v>1819</v>
      </c>
      <c r="K934" s="36">
        <v>88889</v>
      </c>
    </row>
    <row r="935" spans="1:11" s="15" customFormat="1" ht="30">
      <c r="A935" s="18" t="s">
        <v>1811</v>
      </c>
      <c r="B935" s="19" t="s">
        <v>13</v>
      </c>
      <c r="C935" s="20" t="s">
        <v>478</v>
      </c>
      <c r="D935" s="30" t="s">
        <v>478</v>
      </c>
      <c r="E935" s="21" t="s">
        <v>91</v>
      </c>
      <c r="F935" s="22">
        <v>20140277</v>
      </c>
      <c r="G935" s="23">
        <v>41957</v>
      </c>
      <c r="H935" s="32" t="s">
        <v>1903</v>
      </c>
      <c r="I935" s="34" t="s">
        <v>1901</v>
      </c>
      <c r="J935" s="24" t="s">
        <v>1767</v>
      </c>
      <c r="K935" s="36">
        <v>65723</v>
      </c>
    </row>
    <row r="936" spans="1:11" s="15" customFormat="1" ht="45">
      <c r="A936" s="18" t="s">
        <v>1811</v>
      </c>
      <c r="B936" s="19" t="s">
        <v>13</v>
      </c>
      <c r="C936" s="20" t="s">
        <v>478</v>
      </c>
      <c r="D936" s="30" t="s">
        <v>478</v>
      </c>
      <c r="E936" s="21" t="s">
        <v>91</v>
      </c>
      <c r="F936" s="22">
        <v>20140278</v>
      </c>
      <c r="G936" s="23">
        <v>41957</v>
      </c>
      <c r="H936" s="32" t="s">
        <v>1904</v>
      </c>
      <c r="I936" s="34" t="s">
        <v>1905</v>
      </c>
      <c r="J936" s="24" t="s">
        <v>1906</v>
      </c>
      <c r="K936" s="36">
        <v>325000</v>
      </c>
    </row>
    <row r="937" spans="1:11" s="15" customFormat="1" ht="60">
      <c r="A937" s="18" t="s">
        <v>1811</v>
      </c>
      <c r="B937" s="19" t="s">
        <v>13</v>
      </c>
      <c r="C937" s="20" t="s">
        <v>478</v>
      </c>
      <c r="D937" s="30" t="s">
        <v>478</v>
      </c>
      <c r="E937" s="21" t="s">
        <v>91</v>
      </c>
      <c r="F937" s="22">
        <v>20140279</v>
      </c>
      <c r="G937" s="23">
        <v>41957</v>
      </c>
      <c r="H937" s="32" t="s">
        <v>1907</v>
      </c>
      <c r="I937" s="34" t="s">
        <v>1673</v>
      </c>
      <c r="J937" s="24" t="s">
        <v>1529</v>
      </c>
      <c r="K937" s="36">
        <v>447440</v>
      </c>
    </row>
    <row r="938" spans="1:11" s="15" customFormat="1" ht="30">
      <c r="A938" s="18" t="s">
        <v>1811</v>
      </c>
      <c r="B938" s="19" t="s">
        <v>13</v>
      </c>
      <c r="C938" s="20" t="s">
        <v>478</v>
      </c>
      <c r="D938" s="30" t="s">
        <v>478</v>
      </c>
      <c r="E938" s="21" t="s">
        <v>91</v>
      </c>
      <c r="F938" s="22">
        <v>20140280</v>
      </c>
      <c r="G938" s="23">
        <v>41957</v>
      </c>
      <c r="H938" s="32" t="s">
        <v>1908</v>
      </c>
      <c r="I938" s="34" t="s">
        <v>1909</v>
      </c>
      <c r="J938" s="24" t="s">
        <v>1910</v>
      </c>
      <c r="K938" s="36">
        <v>115000</v>
      </c>
    </row>
    <row r="939" spans="1:11" s="15" customFormat="1" ht="30">
      <c r="A939" s="18" t="s">
        <v>1811</v>
      </c>
      <c r="B939" s="19" t="s">
        <v>13</v>
      </c>
      <c r="C939" s="20" t="s">
        <v>478</v>
      </c>
      <c r="D939" s="30" t="s">
        <v>478</v>
      </c>
      <c r="E939" s="21" t="s">
        <v>91</v>
      </c>
      <c r="F939" s="22">
        <v>20140282</v>
      </c>
      <c r="G939" s="23">
        <v>41960</v>
      </c>
      <c r="H939" s="32" t="s">
        <v>1911</v>
      </c>
      <c r="I939" s="34" t="s">
        <v>1818</v>
      </c>
      <c r="J939" s="24" t="s">
        <v>1819</v>
      </c>
      <c r="K939" s="36">
        <v>122222</v>
      </c>
    </row>
    <row r="940" spans="1:11" s="15" customFormat="1" ht="45">
      <c r="A940" s="18" t="s">
        <v>1811</v>
      </c>
      <c r="B940" s="19" t="s">
        <v>13</v>
      </c>
      <c r="C940" s="20" t="s">
        <v>478</v>
      </c>
      <c r="D940" s="30" t="s">
        <v>478</v>
      </c>
      <c r="E940" s="21" t="s">
        <v>91</v>
      </c>
      <c r="F940" s="22">
        <v>20140283</v>
      </c>
      <c r="G940" s="23">
        <v>41960</v>
      </c>
      <c r="H940" s="32" t="s">
        <v>1912</v>
      </c>
      <c r="I940" s="34" t="s">
        <v>1913</v>
      </c>
      <c r="J940" s="24" t="s">
        <v>1914</v>
      </c>
      <c r="K940" s="36">
        <v>399999</v>
      </c>
    </row>
    <row r="941" spans="1:11" s="15" customFormat="1" ht="30">
      <c r="A941" s="18" t="s">
        <v>1811</v>
      </c>
      <c r="B941" s="19" t="s">
        <v>13</v>
      </c>
      <c r="C941" s="20" t="s">
        <v>478</v>
      </c>
      <c r="D941" s="30" t="s">
        <v>478</v>
      </c>
      <c r="E941" s="21" t="s">
        <v>91</v>
      </c>
      <c r="F941" s="22">
        <v>20140284</v>
      </c>
      <c r="G941" s="23">
        <v>41962</v>
      </c>
      <c r="H941" s="32" t="s">
        <v>1915</v>
      </c>
      <c r="I941" s="34" t="s">
        <v>1916</v>
      </c>
      <c r="J941" s="24" t="s">
        <v>1917</v>
      </c>
      <c r="K941" s="36">
        <v>154700</v>
      </c>
    </row>
    <row r="942" spans="1:11" s="15" customFormat="1" ht="30">
      <c r="A942" s="18" t="s">
        <v>1811</v>
      </c>
      <c r="B942" s="19" t="s">
        <v>13</v>
      </c>
      <c r="C942" s="20" t="s">
        <v>478</v>
      </c>
      <c r="D942" s="30" t="s">
        <v>478</v>
      </c>
      <c r="E942" s="21" t="s">
        <v>91</v>
      </c>
      <c r="F942" s="22">
        <v>20140289</v>
      </c>
      <c r="G942" s="23">
        <v>41964</v>
      </c>
      <c r="H942" s="32" t="s">
        <v>1918</v>
      </c>
      <c r="I942" s="34" t="s">
        <v>1889</v>
      </c>
      <c r="J942" s="24" t="s">
        <v>1890</v>
      </c>
      <c r="K942" s="36">
        <v>7140</v>
      </c>
    </row>
    <row r="943" spans="1:11" s="15" customFormat="1" ht="30">
      <c r="A943" s="18" t="s">
        <v>1811</v>
      </c>
      <c r="B943" s="19" t="s">
        <v>13</v>
      </c>
      <c r="C943" s="20" t="s">
        <v>478</v>
      </c>
      <c r="D943" s="30" t="s">
        <v>478</v>
      </c>
      <c r="E943" s="21" t="s">
        <v>91</v>
      </c>
      <c r="F943" s="22">
        <v>20140290</v>
      </c>
      <c r="G943" s="23">
        <v>41964</v>
      </c>
      <c r="H943" s="32" t="s">
        <v>1919</v>
      </c>
      <c r="I943" s="34" t="s">
        <v>589</v>
      </c>
      <c r="J943" s="24" t="s">
        <v>590</v>
      </c>
      <c r="K943" s="36">
        <v>240000</v>
      </c>
    </row>
    <row r="944" spans="1:11" s="15" customFormat="1" ht="45">
      <c r="A944" s="18" t="s">
        <v>1811</v>
      </c>
      <c r="B944" s="19" t="s">
        <v>13</v>
      </c>
      <c r="C944" s="20" t="s">
        <v>478</v>
      </c>
      <c r="D944" s="30" t="s">
        <v>478</v>
      </c>
      <c r="E944" s="21" t="s">
        <v>91</v>
      </c>
      <c r="F944" s="22">
        <v>20140291</v>
      </c>
      <c r="G944" s="23">
        <v>41964</v>
      </c>
      <c r="H944" s="32" t="s">
        <v>1920</v>
      </c>
      <c r="I944" s="34" t="s">
        <v>1905</v>
      </c>
      <c r="J944" s="24" t="s">
        <v>1906</v>
      </c>
      <c r="K944" s="36">
        <v>126000</v>
      </c>
    </row>
    <row r="945" spans="1:11" s="15" customFormat="1" ht="60">
      <c r="A945" s="18" t="s">
        <v>1811</v>
      </c>
      <c r="B945" s="19" t="s">
        <v>13</v>
      </c>
      <c r="C945" s="20" t="s">
        <v>478</v>
      </c>
      <c r="D945" s="30" t="s">
        <v>478</v>
      </c>
      <c r="E945" s="21" t="s">
        <v>91</v>
      </c>
      <c r="F945" s="22">
        <v>20140292</v>
      </c>
      <c r="G945" s="23">
        <v>41964</v>
      </c>
      <c r="H945" s="32" t="s">
        <v>1921</v>
      </c>
      <c r="I945" s="34" t="s">
        <v>1905</v>
      </c>
      <c r="J945" s="24" t="s">
        <v>1906</v>
      </c>
      <c r="K945" s="36">
        <v>1000000</v>
      </c>
    </row>
    <row r="946" spans="1:11" s="15" customFormat="1" ht="30">
      <c r="A946" s="18" t="s">
        <v>1811</v>
      </c>
      <c r="B946" s="19" t="s">
        <v>336</v>
      </c>
      <c r="C946" s="20" t="s">
        <v>1922</v>
      </c>
      <c r="D946" s="30">
        <v>41089</v>
      </c>
      <c r="E946" s="21" t="s">
        <v>91</v>
      </c>
      <c r="F946" s="22">
        <v>20140273</v>
      </c>
      <c r="G946" s="23">
        <v>41948</v>
      </c>
      <c r="H946" s="32" t="s">
        <v>1923</v>
      </c>
      <c r="I946" s="34" t="s">
        <v>1924</v>
      </c>
      <c r="J946" s="24" t="s">
        <v>1925</v>
      </c>
      <c r="K946" s="36">
        <v>186001</v>
      </c>
    </row>
    <row r="947" spans="1:11" s="15" customFormat="1" ht="30">
      <c r="A947" s="18" t="s">
        <v>1811</v>
      </c>
      <c r="B947" s="19" t="s">
        <v>336</v>
      </c>
      <c r="C947" s="20" t="s">
        <v>1922</v>
      </c>
      <c r="D947" s="30">
        <v>41089</v>
      </c>
      <c r="E947" s="21" t="s">
        <v>91</v>
      </c>
      <c r="F947" s="22">
        <v>20140286</v>
      </c>
      <c r="G947" s="23">
        <v>41962</v>
      </c>
      <c r="H947" s="32" t="s">
        <v>1926</v>
      </c>
      <c r="I947" s="34" t="s">
        <v>1927</v>
      </c>
      <c r="J947" s="24" t="s">
        <v>1928</v>
      </c>
      <c r="K947" s="36">
        <v>198400</v>
      </c>
    </row>
    <row r="948" spans="1:11" s="15" customFormat="1" ht="30">
      <c r="A948" s="18" t="s">
        <v>1811</v>
      </c>
      <c r="B948" s="19" t="s">
        <v>336</v>
      </c>
      <c r="C948" s="20" t="s">
        <v>1922</v>
      </c>
      <c r="D948" s="30">
        <v>41089</v>
      </c>
      <c r="E948" s="21" t="s">
        <v>91</v>
      </c>
      <c r="F948" s="22">
        <v>20140287</v>
      </c>
      <c r="G948" s="23">
        <v>41962</v>
      </c>
      <c r="H948" s="32" t="s">
        <v>1926</v>
      </c>
      <c r="I948" s="34" t="s">
        <v>1927</v>
      </c>
      <c r="J948" s="24" t="s">
        <v>1928</v>
      </c>
      <c r="K948" s="36">
        <v>198400</v>
      </c>
    </row>
    <row r="949" spans="1:11" s="15" customFormat="1" ht="30">
      <c r="A949" s="18" t="s">
        <v>1811</v>
      </c>
      <c r="B949" s="19" t="s">
        <v>1929</v>
      </c>
      <c r="C949" s="20" t="s">
        <v>478</v>
      </c>
      <c r="D949" s="30" t="s">
        <v>478</v>
      </c>
      <c r="E949" s="21" t="s">
        <v>483</v>
      </c>
      <c r="F949" s="22" t="s">
        <v>478</v>
      </c>
      <c r="G949" s="23" t="s">
        <v>478</v>
      </c>
      <c r="H949" s="32" t="s">
        <v>1930</v>
      </c>
      <c r="I949" s="34" t="s">
        <v>1644</v>
      </c>
      <c r="J949" s="24" t="s">
        <v>1645</v>
      </c>
      <c r="K949" s="36">
        <v>2998187</v>
      </c>
    </row>
    <row r="950" spans="1:11" s="15" customFormat="1" ht="30">
      <c r="A950" s="18" t="s">
        <v>1811</v>
      </c>
      <c r="B950" s="19" t="s">
        <v>1929</v>
      </c>
      <c r="C950" s="20" t="s">
        <v>478</v>
      </c>
      <c r="D950" s="30" t="s">
        <v>478</v>
      </c>
      <c r="E950" s="21" t="s">
        <v>483</v>
      </c>
      <c r="F950" s="22" t="s">
        <v>478</v>
      </c>
      <c r="G950" s="23" t="s">
        <v>478</v>
      </c>
      <c r="H950" s="32" t="s">
        <v>1931</v>
      </c>
      <c r="I950" s="34" t="s">
        <v>1644</v>
      </c>
      <c r="J950" s="24" t="s">
        <v>1645</v>
      </c>
      <c r="K950" s="36">
        <v>557884</v>
      </c>
    </row>
    <row r="951" spans="1:11" s="15" customFormat="1" ht="30">
      <c r="A951" s="18" t="s">
        <v>1811</v>
      </c>
      <c r="B951" s="19" t="s">
        <v>1929</v>
      </c>
      <c r="C951" s="20" t="s">
        <v>478</v>
      </c>
      <c r="D951" s="30" t="s">
        <v>478</v>
      </c>
      <c r="E951" s="21" t="s">
        <v>483</v>
      </c>
      <c r="F951" s="22" t="s">
        <v>478</v>
      </c>
      <c r="G951" s="23" t="s">
        <v>478</v>
      </c>
      <c r="H951" s="32" t="s">
        <v>1932</v>
      </c>
      <c r="I951" s="34" t="s">
        <v>1933</v>
      </c>
      <c r="J951" s="24" t="s">
        <v>1934</v>
      </c>
      <c r="K951" s="36">
        <v>1301000</v>
      </c>
    </row>
    <row r="952" spans="1:11" s="15" customFormat="1" ht="30">
      <c r="A952" s="18" t="s">
        <v>1811</v>
      </c>
      <c r="B952" s="19" t="s">
        <v>1929</v>
      </c>
      <c r="C952" s="20" t="s">
        <v>478</v>
      </c>
      <c r="D952" s="30" t="s">
        <v>478</v>
      </c>
      <c r="E952" s="21" t="s">
        <v>483</v>
      </c>
      <c r="F952" s="22" t="s">
        <v>478</v>
      </c>
      <c r="G952" s="23" t="s">
        <v>478</v>
      </c>
      <c r="H952" s="32" t="s">
        <v>1935</v>
      </c>
      <c r="I952" s="34" t="s">
        <v>1936</v>
      </c>
      <c r="J952" s="24" t="s">
        <v>1652</v>
      </c>
      <c r="K952" s="36">
        <v>219750</v>
      </c>
    </row>
    <row r="953" spans="1:11" s="15" customFormat="1" ht="30">
      <c r="A953" s="18" t="s">
        <v>1811</v>
      </c>
      <c r="B953" s="19" t="s">
        <v>1929</v>
      </c>
      <c r="C953" s="20" t="s">
        <v>478</v>
      </c>
      <c r="D953" s="30" t="s">
        <v>478</v>
      </c>
      <c r="E953" s="21" t="s">
        <v>483</v>
      </c>
      <c r="F953" s="22" t="s">
        <v>478</v>
      </c>
      <c r="G953" s="23" t="s">
        <v>478</v>
      </c>
      <c r="H953" s="32" t="s">
        <v>1937</v>
      </c>
      <c r="I953" s="34" t="s">
        <v>1936</v>
      </c>
      <c r="J953" s="24" t="s">
        <v>1652</v>
      </c>
      <c r="K953" s="36">
        <v>78447</v>
      </c>
    </row>
    <row r="954" spans="1:11" s="15" customFormat="1" ht="30">
      <c r="A954" s="18" t="s">
        <v>1811</v>
      </c>
      <c r="B954" s="19" t="s">
        <v>1929</v>
      </c>
      <c r="C954" s="20" t="s">
        <v>478</v>
      </c>
      <c r="D954" s="30" t="s">
        <v>478</v>
      </c>
      <c r="E954" s="21" t="s">
        <v>483</v>
      </c>
      <c r="F954" s="22" t="s">
        <v>478</v>
      </c>
      <c r="G954" s="23" t="s">
        <v>478</v>
      </c>
      <c r="H954" s="32" t="s">
        <v>1938</v>
      </c>
      <c r="I954" s="34" t="s">
        <v>1936</v>
      </c>
      <c r="J954" s="24" t="s">
        <v>1652</v>
      </c>
      <c r="K954" s="36">
        <v>78550</v>
      </c>
    </row>
    <row r="955" spans="1:11" s="15" customFormat="1" ht="45">
      <c r="A955" s="18" t="s">
        <v>1939</v>
      </c>
      <c r="B955" s="19" t="s">
        <v>391</v>
      </c>
      <c r="C955" s="20" t="s">
        <v>1940</v>
      </c>
      <c r="D955" s="30" t="s">
        <v>1941</v>
      </c>
      <c r="E955" s="21" t="s">
        <v>95</v>
      </c>
      <c r="F955" s="22">
        <v>76462500</v>
      </c>
      <c r="G955" s="23">
        <v>41953</v>
      </c>
      <c r="H955" s="32" t="s">
        <v>1942</v>
      </c>
      <c r="I955" s="34" t="s">
        <v>303</v>
      </c>
      <c r="J955" s="24" t="s">
        <v>304</v>
      </c>
      <c r="K955" s="36">
        <v>20539</v>
      </c>
    </row>
    <row r="956" spans="1:11" s="15" customFormat="1" ht="45">
      <c r="A956" s="18" t="s">
        <v>1939</v>
      </c>
      <c r="B956" s="19" t="s">
        <v>391</v>
      </c>
      <c r="C956" s="20" t="s">
        <v>1940</v>
      </c>
      <c r="D956" s="30" t="s">
        <v>1941</v>
      </c>
      <c r="E956" s="21" t="s">
        <v>95</v>
      </c>
      <c r="F956" s="22">
        <v>20140303</v>
      </c>
      <c r="G956" s="23">
        <v>41961</v>
      </c>
      <c r="H956" s="32" t="s">
        <v>1943</v>
      </c>
      <c r="I956" s="34" t="s">
        <v>303</v>
      </c>
      <c r="J956" s="24" t="s">
        <v>304</v>
      </c>
      <c r="K956" s="36">
        <v>29617</v>
      </c>
    </row>
    <row r="957" spans="1:11" s="15" customFormat="1" ht="45">
      <c r="A957" s="18" t="s">
        <v>1939</v>
      </c>
      <c r="B957" s="19" t="s">
        <v>391</v>
      </c>
      <c r="C957" s="20" t="s">
        <v>1940</v>
      </c>
      <c r="D957" s="30" t="s">
        <v>1941</v>
      </c>
      <c r="E957" s="21" t="s">
        <v>95</v>
      </c>
      <c r="F957" s="22">
        <v>20140295</v>
      </c>
      <c r="G957" s="23">
        <v>41953</v>
      </c>
      <c r="H957" s="32" t="s">
        <v>1944</v>
      </c>
      <c r="I957" s="34" t="s">
        <v>309</v>
      </c>
      <c r="J957" s="24" t="s">
        <v>310</v>
      </c>
      <c r="K957" s="36">
        <v>29431</v>
      </c>
    </row>
    <row r="958" spans="1:11" s="15" customFormat="1" ht="45">
      <c r="A958" s="18" t="s">
        <v>1939</v>
      </c>
      <c r="B958" s="19" t="s">
        <v>391</v>
      </c>
      <c r="C958" s="20" t="s">
        <v>1940</v>
      </c>
      <c r="D958" s="30" t="s">
        <v>1941</v>
      </c>
      <c r="E958" s="21" t="s">
        <v>95</v>
      </c>
      <c r="F958" s="22">
        <v>20140307</v>
      </c>
      <c r="G958" s="23">
        <v>41961</v>
      </c>
      <c r="H958" s="32" t="s">
        <v>1945</v>
      </c>
      <c r="I958" s="34" t="s">
        <v>309</v>
      </c>
      <c r="J958" s="24" t="s">
        <v>310</v>
      </c>
      <c r="K958" s="36">
        <v>45182</v>
      </c>
    </row>
    <row r="959" spans="1:11" s="15" customFormat="1" ht="60">
      <c r="A959" s="18" t="s">
        <v>1939</v>
      </c>
      <c r="B959" s="19" t="s">
        <v>13</v>
      </c>
      <c r="C959" s="20" t="s">
        <v>478</v>
      </c>
      <c r="D959" s="30" t="s">
        <v>478</v>
      </c>
      <c r="E959" s="21" t="s">
        <v>95</v>
      </c>
      <c r="F959" s="22">
        <v>20140289</v>
      </c>
      <c r="G959" s="23">
        <v>41953</v>
      </c>
      <c r="H959" s="32" t="s">
        <v>1946</v>
      </c>
      <c r="I959" s="34" t="s">
        <v>1947</v>
      </c>
      <c r="J959" s="24" t="s">
        <v>1948</v>
      </c>
      <c r="K959" s="36">
        <v>652832</v>
      </c>
    </row>
    <row r="960" spans="1:11" s="15" customFormat="1" ht="30">
      <c r="A960" s="18" t="s">
        <v>1939</v>
      </c>
      <c r="B960" s="19" t="s">
        <v>13</v>
      </c>
      <c r="C960" s="20" t="s">
        <v>478</v>
      </c>
      <c r="D960" s="30" t="s">
        <v>478</v>
      </c>
      <c r="E960" s="21" t="s">
        <v>95</v>
      </c>
      <c r="F960" s="22">
        <v>20140316</v>
      </c>
      <c r="G960" s="23">
        <v>41973</v>
      </c>
      <c r="H960" s="32" t="s">
        <v>1949</v>
      </c>
      <c r="I960" s="34" t="s">
        <v>1950</v>
      </c>
      <c r="J960" s="24" t="s">
        <v>1951</v>
      </c>
      <c r="K960" s="36">
        <v>269392</v>
      </c>
    </row>
    <row r="961" spans="1:11" s="15" customFormat="1" ht="30">
      <c r="A961" s="18" t="s">
        <v>1939</v>
      </c>
      <c r="B961" s="19" t="s">
        <v>1252</v>
      </c>
      <c r="C961" s="20" t="s">
        <v>1952</v>
      </c>
      <c r="D961" s="30" t="s">
        <v>1953</v>
      </c>
      <c r="E961" s="21" t="s">
        <v>95</v>
      </c>
      <c r="F961" s="22">
        <v>20140318</v>
      </c>
      <c r="G961" s="23">
        <v>41970</v>
      </c>
      <c r="H961" s="32" t="s">
        <v>1954</v>
      </c>
      <c r="I961" s="34" t="s">
        <v>1730</v>
      </c>
      <c r="J961" s="24" t="s">
        <v>1559</v>
      </c>
      <c r="K961" s="36">
        <v>10602015</v>
      </c>
    </row>
    <row r="962" spans="1:11" s="15" customFormat="1" ht="45">
      <c r="A962" s="18" t="s">
        <v>1939</v>
      </c>
      <c r="B962" s="19" t="s">
        <v>391</v>
      </c>
      <c r="C962" s="20" t="s">
        <v>1940</v>
      </c>
      <c r="D962" s="30" t="s">
        <v>1941</v>
      </c>
      <c r="E962" s="21" t="s">
        <v>95</v>
      </c>
      <c r="F962" s="22">
        <v>20140304</v>
      </c>
      <c r="G962" s="23">
        <v>41961</v>
      </c>
      <c r="H962" s="32" t="s">
        <v>1943</v>
      </c>
      <c r="I962" s="34" t="s">
        <v>1955</v>
      </c>
      <c r="J962" s="24" t="s">
        <v>1956</v>
      </c>
      <c r="K962" s="36">
        <v>26061</v>
      </c>
    </row>
    <row r="963" spans="1:11" s="15" customFormat="1" ht="45">
      <c r="A963" s="18" t="s">
        <v>1939</v>
      </c>
      <c r="B963" s="19" t="s">
        <v>391</v>
      </c>
      <c r="C963" s="20" t="s">
        <v>1940</v>
      </c>
      <c r="D963" s="30" t="s">
        <v>1941</v>
      </c>
      <c r="E963" s="21" t="s">
        <v>95</v>
      </c>
      <c r="F963" s="22">
        <v>20140299</v>
      </c>
      <c r="G963" s="23">
        <v>41953</v>
      </c>
      <c r="H963" s="32" t="s">
        <v>1957</v>
      </c>
      <c r="I963" s="34" t="s">
        <v>703</v>
      </c>
      <c r="J963" s="24" t="s">
        <v>704</v>
      </c>
      <c r="K963" s="36">
        <v>65962</v>
      </c>
    </row>
    <row r="964" spans="1:11" s="15" customFormat="1" ht="45">
      <c r="A964" s="18" t="s">
        <v>1939</v>
      </c>
      <c r="B964" s="19" t="s">
        <v>391</v>
      </c>
      <c r="C964" s="20" t="s">
        <v>1940</v>
      </c>
      <c r="D964" s="30" t="s">
        <v>1941</v>
      </c>
      <c r="E964" s="21" t="s">
        <v>95</v>
      </c>
      <c r="F964" s="22">
        <v>20140315</v>
      </c>
      <c r="G964" s="23">
        <v>41969</v>
      </c>
      <c r="H964" s="32" t="s">
        <v>1958</v>
      </c>
      <c r="I964" s="34" t="s">
        <v>1959</v>
      </c>
      <c r="J964" s="24" t="s">
        <v>1960</v>
      </c>
      <c r="K964" s="36">
        <v>851001</v>
      </c>
    </row>
    <row r="965" spans="1:11" s="15" customFormat="1" ht="45">
      <c r="A965" s="18" t="s">
        <v>1939</v>
      </c>
      <c r="B965" s="19" t="s">
        <v>391</v>
      </c>
      <c r="C965" s="20" t="s">
        <v>1940</v>
      </c>
      <c r="D965" s="30" t="s">
        <v>1941</v>
      </c>
      <c r="E965" s="21" t="s">
        <v>95</v>
      </c>
      <c r="F965" s="22">
        <v>20140292</v>
      </c>
      <c r="G965" s="23">
        <v>41953</v>
      </c>
      <c r="H965" s="32" t="s">
        <v>1961</v>
      </c>
      <c r="I965" s="34" t="s">
        <v>294</v>
      </c>
      <c r="J965" s="24" t="s">
        <v>124</v>
      </c>
      <c r="K965" s="36">
        <v>60823</v>
      </c>
    </row>
    <row r="966" spans="1:11" s="15" customFormat="1" ht="45">
      <c r="A966" s="18" t="s">
        <v>1939</v>
      </c>
      <c r="B966" s="19" t="s">
        <v>391</v>
      </c>
      <c r="C966" s="20" t="s">
        <v>1940</v>
      </c>
      <c r="D966" s="30" t="s">
        <v>1941</v>
      </c>
      <c r="E966" s="21" t="s">
        <v>95</v>
      </c>
      <c r="F966" s="22">
        <v>20140294</v>
      </c>
      <c r="G966" s="23">
        <v>41953</v>
      </c>
      <c r="H966" s="32" t="s">
        <v>1962</v>
      </c>
      <c r="I966" s="34" t="s">
        <v>294</v>
      </c>
      <c r="J966" s="24" t="s">
        <v>124</v>
      </c>
      <c r="K966" s="36">
        <v>244569</v>
      </c>
    </row>
    <row r="967" spans="1:11" s="15" customFormat="1" ht="45">
      <c r="A967" s="18" t="s">
        <v>1939</v>
      </c>
      <c r="B967" s="19" t="s">
        <v>391</v>
      </c>
      <c r="C967" s="20" t="s">
        <v>1940</v>
      </c>
      <c r="D967" s="30" t="s">
        <v>1941</v>
      </c>
      <c r="E967" s="21" t="s">
        <v>95</v>
      </c>
      <c r="F967" s="22">
        <v>20140298</v>
      </c>
      <c r="G967" s="23">
        <v>41953</v>
      </c>
      <c r="H967" s="32" t="s">
        <v>1942</v>
      </c>
      <c r="I967" s="34" t="s">
        <v>294</v>
      </c>
      <c r="J967" s="24" t="s">
        <v>124</v>
      </c>
      <c r="K967" s="36">
        <v>515941</v>
      </c>
    </row>
    <row r="968" spans="1:11" s="15" customFormat="1" ht="45">
      <c r="A968" s="18" t="s">
        <v>1939</v>
      </c>
      <c r="B968" s="19" t="s">
        <v>391</v>
      </c>
      <c r="C968" s="20" t="s">
        <v>1940</v>
      </c>
      <c r="D968" s="30" t="s">
        <v>1941</v>
      </c>
      <c r="E968" s="21" t="s">
        <v>95</v>
      </c>
      <c r="F968" s="22">
        <v>20140300</v>
      </c>
      <c r="G968" s="23">
        <v>41953</v>
      </c>
      <c r="H968" s="32" t="s">
        <v>1963</v>
      </c>
      <c r="I968" s="34" t="s">
        <v>294</v>
      </c>
      <c r="J968" s="24" t="s">
        <v>124</v>
      </c>
      <c r="K968" s="36">
        <v>65759</v>
      </c>
    </row>
    <row r="969" spans="1:11" s="15" customFormat="1" ht="45">
      <c r="A969" s="18" t="s">
        <v>1939</v>
      </c>
      <c r="B969" s="19" t="s">
        <v>391</v>
      </c>
      <c r="C969" s="20" t="s">
        <v>1940</v>
      </c>
      <c r="D969" s="30" t="s">
        <v>1941</v>
      </c>
      <c r="E969" s="21" t="s">
        <v>95</v>
      </c>
      <c r="F969" s="22">
        <v>20140306</v>
      </c>
      <c r="G969" s="23">
        <v>41961</v>
      </c>
      <c r="H969" s="32" t="s">
        <v>1943</v>
      </c>
      <c r="I969" s="34" t="s">
        <v>294</v>
      </c>
      <c r="J969" s="24" t="s">
        <v>124</v>
      </c>
      <c r="K969" s="36">
        <v>1368947</v>
      </c>
    </row>
    <row r="970" spans="1:11" s="15" customFormat="1" ht="30">
      <c r="A970" s="18" t="s">
        <v>1939</v>
      </c>
      <c r="B970" s="19" t="s">
        <v>13</v>
      </c>
      <c r="C970" s="20" t="s">
        <v>478</v>
      </c>
      <c r="D970" s="30" t="s">
        <v>478</v>
      </c>
      <c r="E970" s="21" t="s">
        <v>95</v>
      </c>
      <c r="F970" s="22">
        <v>20140317</v>
      </c>
      <c r="G970" s="23">
        <v>41971</v>
      </c>
      <c r="H970" s="32" t="s">
        <v>1964</v>
      </c>
      <c r="I970" s="34" t="s">
        <v>1965</v>
      </c>
      <c r="J970" s="24" t="s">
        <v>59</v>
      </c>
      <c r="K970" s="36">
        <v>278460</v>
      </c>
    </row>
    <row r="971" spans="1:11" s="15" customFormat="1" ht="45">
      <c r="A971" s="18" t="s">
        <v>1939</v>
      </c>
      <c r="B971" s="19" t="s">
        <v>391</v>
      </c>
      <c r="C971" s="20" t="s">
        <v>1940</v>
      </c>
      <c r="D971" s="30" t="s">
        <v>1941</v>
      </c>
      <c r="E971" s="21" t="s">
        <v>95</v>
      </c>
      <c r="F971" s="22">
        <v>20140293</v>
      </c>
      <c r="G971" s="23">
        <v>41953</v>
      </c>
      <c r="H971" s="32" t="s">
        <v>1961</v>
      </c>
      <c r="I971" s="34" t="s">
        <v>129</v>
      </c>
      <c r="J971" s="24" t="s">
        <v>130</v>
      </c>
      <c r="K971" s="36">
        <v>43863</v>
      </c>
    </row>
    <row r="972" spans="1:11" s="15" customFormat="1" ht="45">
      <c r="A972" s="18" t="s">
        <v>1939</v>
      </c>
      <c r="B972" s="19" t="s">
        <v>391</v>
      </c>
      <c r="C972" s="20" t="s">
        <v>1940</v>
      </c>
      <c r="D972" s="30" t="s">
        <v>1941</v>
      </c>
      <c r="E972" s="21" t="s">
        <v>95</v>
      </c>
      <c r="F972" s="22">
        <v>20140296</v>
      </c>
      <c r="G972" s="23">
        <v>41953</v>
      </c>
      <c r="H972" s="32" t="s">
        <v>1942</v>
      </c>
      <c r="I972" s="34" t="s">
        <v>129</v>
      </c>
      <c r="J972" s="24" t="s">
        <v>130</v>
      </c>
      <c r="K972" s="36">
        <v>244926</v>
      </c>
    </row>
    <row r="973" spans="1:11" s="15" customFormat="1" ht="45">
      <c r="A973" s="18" t="s">
        <v>1939</v>
      </c>
      <c r="B973" s="19" t="s">
        <v>391</v>
      </c>
      <c r="C973" s="20" t="s">
        <v>1940</v>
      </c>
      <c r="D973" s="30" t="s">
        <v>1941</v>
      </c>
      <c r="E973" s="21" t="s">
        <v>95</v>
      </c>
      <c r="F973" s="22">
        <v>20140305</v>
      </c>
      <c r="G973" s="23">
        <v>41961</v>
      </c>
      <c r="H973" s="32" t="s">
        <v>1943</v>
      </c>
      <c r="I973" s="34" t="s">
        <v>129</v>
      </c>
      <c r="J973" s="24" t="s">
        <v>130</v>
      </c>
      <c r="K973" s="36">
        <v>228249</v>
      </c>
    </row>
    <row r="974" spans="1:11" s="15" customFormat="1" ht="45">
      <c r="A974" s="18" t="s">
        <v>1939</v>
      </c>
      <c r="B974" s="19" t="s">
        <v>391</v>
      </c>
      <c r="C974" s="20" t="s">
        <v>1940</v>
      </c>
      <c r="D974" s="30" t="s">
        <v>1941</v>
      </c>
      <c r="E974" s="21" t="s">
        <v>95</v>
      </c>
      <c r="F974" s="22">
        <v>20140308</v>
      </c>
      <c r="G974" s="23">
        <v>41961</v>
      </c>
      <c r="H974" s="32" t="s">
        <v>1945</v>
      </c>
      <c r="I974" s="34" t="s">
        <v>129</v>
      </c>
      <c r="J974" s="24" t="s">
        <v>130</v>
      </c>
      <c r="K974" s="36">
        <v>46610</v>
      </c>
    </row>
    <row r="975" spans="1:11" s="15" customFormat="1" ht="45">
      <c r="A975" s="18" t="s">
        <v>1939</v>
      </c>
      <c r="B975" s="19" t="s">
        <v>391</v>
      </c>
      <c r="C975" s="20" t="s">
        <v>1940</v>
      </c>
      <c r="D975" s="30" t="s">
        <v>1941</v>
      </c>
      <c r="E975" s="21" t="s">
        <v>95</v>
      </c>
      <c r="F975" s="22">
        <v>20140313</v>
      </c>
      <c r="G975" s="23">
        <v>41961</v>
      </c>
      <c r="H975" s="32" t="s">
        <v>1966</v>
      </c>
      <c r="I975" s="34" t="s">
        <v>129</v>
      </c>
      <c r="J975" s="24" t="s">
        <v>130</v>
      </c>
      <c r="K975" s="36">
        <v>35706</v>
      </c>
    </row>
    <row r="976" spans="1:11" s="15" customFormat="1" ht="45">
      <c r="A976" s="18" t="s">
        <v>1939</v>
      </c>
      <c r="B976" s="19" t="s">
        <v>391</v>
      </c>
      <c r="C976" s="20" t="s">
        <v>1940</v>
      </c>
      <c r="D976" s="30" t="s">
        <v>1941</v>
      </c>
      <c r="E976" s="21" t="s">
        <v>95</v>
      </c>
      <c r="F976" s="22">
        <v>20140309</v>
      </c>
      <c r="G976" s="23">
        <v>41961</v>
      </c>
      <c r="H976" s="32" t="s">
        <v>1967</v>
      </c>
      <c r="I976" s="34" t="s">
        <v>1858</v>
      </c>
      <c r="J976" s="24" t="s">
        <v>1052</v>
      </c>
      <c r="K976" s="36">
        <v>61625</v>
      </c>
    </row>
    <row r="977" spans="1:11" s="15" customFormat="1" ht="60">
      <c r="A977" s="18" t="s">
        <v>1939</v>
      </c>
      <c r="B977" s="19" t="s">
        <v>13</v>
      </c>
      <c r="C977" s="20" t="s">
        <v>478</v>
      </c>
      <c r="D977" s="30" t="s">
        <v>478</v>
      </c>
      <c r="E977" s="21" t="s">
        <v>91</v>
      </c>
      <c r="F977" s="22">
        <v>20140201</v>
      </c>
      <c r="G977" s="23">
        <v>41954</v>
      </c>
      <c r="H977" s="32" t="s">
        <v>1968</v>
      </c>
      <c r="I977" s="34" t="s">
        <v>1969</v>
      </c>
      <c r="J977" s="24" t="s">
        <v>1970</v>
      </c>
      <c r="K977" s="36">
        <v>497420</v>
      </c>
    </row>
    <row r="978" spans="1:11" s="15" customFormat="1" ht="30">
      <c r="A978" s="18" t="s">
        <v>1939</v>
      </c>
      <c r="B978" s="19" t="s">
        <v>13</v>
      </c>
      <c r="C978" s="20" t="s">
        <v>478</v>
      </c>
      <c r="D978" s="30" t="s">
        <v>478</v>
      </c>
      <c r="E978" s="21" t="s">
        <v>91</v>
      </c>
      <c r="F978" s="22">
        <v>20140207</v>
      </c>
      <c r="G978" s="23">
        <v>41968</v>
      </c>
      <c r="H978" s="32" t="s">
        <v>1971</v>
      </c>
      <c r="I978" s="34" t="s">
        <v>1972</v>
      </c>
      <c r="J978" s="24" t="s">
        <v>1973</v>
      </c>
      <c r="K978" s="36">
        <v>190400</v>
      </c>
    </row>
    <row r="979" spans="1:11" s="15" customFormat="1" ht="30">
      <c r="A979" s="18" t="s">
        <v>1939</v>
      </c>
      <c r="B979" s="19" t="s">
        <v>336</v>
      </c>
      <c r="C979" s="20" t="s">
        <v>1974</v>
      </c>
      <c r="D979" s="30" t="s">
        <v>1975</v>
      </c>
      <c r="E979" s="21" t="s">
        <v>91</v>
      </c>
      <c r="F979" s="22">
        <v>20140203</v>
      </c>
      <c r="G979" s="23">
        <v>41963</v>
      </c>
      <c r="H979" s="32" t="s">
        <v>1976</v>
      </c>
      <c r="I979" s="34" t="s">
        <v>1977</v>
      </c>
      <c r="J979" s="24" t="s">
        <v>1978</v>
      </c>
      <c r="K979" s="36">
        <v>24407</v>
      </c>
    </row>
    <row r="980" spans="1:11" s="15" customFormat="1" ht="30">
      <c r="A980" s="18" t="s">
        <v>1939</v>
      </c>
      <c r="B980" s="19" t="s">
        <v>28</v>
      </c>
      <c r="C980" s="20" t="s">
        <v>478</v>
      </c>
      <c r="D980" s="30" t="s">
        <v>478</v>
      </c>
      <c r="E980" s="21" t="s">
        <v>91</v>
      </c>
      <c r="F980" s="22">
        <v>20140209</v>
      </c>
      <c r="G980" s="23">
        <v>41971</v>
      </c>
      <c r="H980" s="32" t="s">
        <v>1979</v>
      </c>
      <c r="I980" s="34" t="s">
        <v>1980</v>
      </c>
      <c r="J980" s="24" t="s">
        <v>1981</v>
      </c>
      <c r="K980" s="36">
        <v>147078</v>
      </c>
    </row>
    <row r="981" spans="1:11" s="15" customFormat="1" ht="30">
      <c r="A981" s="18" t="s">
        <v>1939</v>
      </c>
      <c r="B981" s="19" t="s">
        <v>13</v>
      </c>
      <c r="C981" s="20" t="s">
        <v>478</v>
      </c>
      <c r="D981" s="30" t="s">
        <v>478</v>
      </c>
      <c r="E981" s="21" t="s">
        <v>91</v>
      </c>
      <c r="F981" s="22">
        <v>20140291</v>
      </c>
      <c r="G981" s="23">
        <v>41954</v>
      </c>
      <c r="H981" s="32" t="s">
        <v>1982</v>
      </c>
      <c r="I981" s="34" t="s">
        <v>1983</v>
      </c>
      <c r="J981" s="24" t="s">
        <v>1984</v>
      </c>
      <c r="K981" s="36">
        <v>232050</v>
      </c>
    </row>
    <row r="982" spans="1:11" s="15" customFormat="1" ht="30">
      <c r="A982" s="18" t="s">
        <v>1939</v>
      </c>
      <c r="B982" s="19" t="s">
        <v>336</v>
      </c>
      <c r="C982" s="20" t="s">
        <v>1974</v>
      </c>
      <c r="D982" s="30" t="s">
        <v>1975</v>
      </c>
      <c r="E982" s="21" t="s">
        <v>91</v>
      </c>
      <c r="F982" s="22">
        <v>20140200</v>
      </c>
      <c r="G982" s="23">
        <v>41953</v>
      </c>
      <c r="H982" s="32" t="s">
        <v>1985</v>
      </c>
      <c r="I982" s="34" t="s">
        <v>1986</v>
      </c>
      <c r="J982" s="24" t="s">
        <v>1987</v>
      </c>
      <c r="K982" s="36">
        <v>24346</v>
      </c>
    </row>
    <row r="983" spans="1:11" s="15" customFormat="1" ht="45">
      <c r="A983" s="18" t="s">
        <v>1939</v>
      </c>
      <c r="B983" s="19" t="s">
        <v>13</v>
      </c>
      <c r="C983" s="20" t="s">
        <v>478</v>
      </c>
      <c r="D983" s="30" t="s">
        <v>478</v>
      </c>
      <c r="E983" s="21" t="s">
        <v>91</v>
      </c>
      <c r="F983" s="22">
        <v>20140290</v>
      </c>
      <c r="G983" s="23">
        <v>41956</v>
      </c>
      <c r="H983" s="32" t="s">
        <v>1988</v>
      </c>
      <c r="I983" s="34" t="s">
        <v>1989</v>
      </c>
      <c r="J983" s="24" t="s">
        <v>1990</v>
      </c>
      <c r="K983" s="36">
        <v>140000</v>
      </c>
    </row>
    <row r="984" spans="1:11" s="15" customFormat="1" ht="30">
      <c r="A984" s="18" t="s">
        <v>1939</v>
      </c>
      <c r="B984" s="19" t="s">
        <v>13</v>
      </c>
      <c r="C984" s="20" t="s">
        <v>478</v>
      </c>
      <c r="D984" s="30" t="s">
        <v>478</v>
      </c>
      <c r="E984" s="21" t="s">
        <v>91</v>
      </c>
      <c r="F984" s="22">
        <v>20140193</v>
      </c>
      <c r="G984" s="23">
        <v>41953</v>
      </c>
      <c r="H984" s="32" t="s">
        <v>1991</v>
      </c>
      <c r="I984" s="34" t="s">
        <v>1992</v>
      </c>
      <c r="J984" s="24" t="s">
        <v>1993</v>
      </c>
      <c r="K984" s="36">
        <v>116263</v>
      </c>
    </row>
    <row r="985" spans="1:11" s="15" customFormat="1" ht="30">
      <c r="A985" s="18" t="s">
        <v>1939</v>
      </c>
      <c r="B985" s="19" t="s">
        <v>13</v>
      </c>
      <c r="C985" s="20" t="s">
        <v>478</v>
      </c>
      <c r="D985" s="30" t="s">
        <v>478</v>
      </c>
      <c r="E985" s="21" t="s">
        <v>91</v>
      </c>
      <c r="F985" s="22">
        <v>20140194</v>
      </c>
      <c r="G985" s="23">
        <v>41953</v>
      </c>
      <c r="H985" s="32" t="s">
        <v>1994</v>
      </c>
      <c r="I985" s="34" t="s">
        <v>1992</v>
      </c>
      <c r="J985" s="24" t="s">
        <v>1993</v>
      </c>
      <c r="K985" s="36">
        <v>152320</v>
      </c>
    </row>
    <row r="986" spans="1:11" s="15" customFormat="1" ht="30">
      <c r="A986" s="18" t="s">
        <v>1939</v>
      </c>
      <c r="B986" s="19" t="s">
        <v>13</v>
      </c>
      <c r="C986" s="20" t="s">
        <v>478</v>
      </c>
      <c r="D986" s="30" t="s">
        <v>478</v>
      </c>
      <c r="E986" s="21" t="s">
        <v>91</v>
      </c>
      <c r="F986" s="22">
        <v>20140196</v>
      </c>
      <c r="G986" s="23">
        <v>41953</v>
      </c>
      <c r="H986" s="32" t="s">
        <v>1995</v>
      </c>
      <c r="I986" s="34" t="s">
        <v>1992</v>
      </c>
      <c r="J986" s="24" t="s">
        <v>1993</v>
      </c>
      <c r="K986" s="36">
        <v>295763</v>
      </c>
    </row>
    <row r="987" spans="1:11" s="15" customFormat="1" ht="45">
      <c r="A987" s="18" t="s">
        <v>1939</v>
      </c>
      <c r="B987" s="19" t="s">
        <v>13</v>
      </c>
      <c r="C987" s="20" t="s">
        <v>478</v>
      </c>
      <c r="D987" s="30" t="s">
        <v>478</v>
      </c>
      <c r="E987" s="21" t="s">
        <v>91</v>
      </c>
      <c r="F987" s="22">
        <v>20140312</v>
      </c>
      <c r="G987" s="23">
        <v>41967</v>
      </c>
      <c r="H987" s="32" t="s">
        <v>1996</v>
      </c>
      <c r="I987" s="34" t="s">
        <v>1997</v>
      </c>
      <c r="J987" s="24" t="s">
        <v>1998</v>
      </c>
      <c r="K987" s="36">
        <v>2000000</v>
      </c>
    </row>
    <row r="988" spans="1:11" s="15" customFormat="1" ht="30">
      <c r="A988" s="18" t="s">
        <v>1939</v>
      </c>
      <c r="B988" s="19" t="s">
        <v>13</v>
      </c>
      <c r="C988" s="20" t="s">
        <v>478</v>
      </c>
      <c r="D988" s="30" t="s">
        <v>478</v>
      </c>
      <c r="E988" s="21" t="s">
        <v>91</v>
      </c>
      <c r="F988" s="22">
        <v>20140301</v>
      </c>
      <c r="G988" s="23">
        <v>41956</v>
      </c>
      <c r="H988" s="32" t="s">
        <v>1999</v>
      </c>
      <c r="I988" s="34" t="s">
        <v>2000</v>
      </c>
      <c r="J988" s="24" t="s">
        <v>2001</v>
      </c>
      <c r="K988" s="36">
        <v>900000</v>
      </c>
    </row>
    <row r="989" spans="1:11" s="15" customFormat="1" ht="60">
      <c r="A989" s="18" t="s">
        <v>1939</v>
      </c>
      <c r="B989" s="19" t="s">
        <v>13</v>
      </c>
      <c r="C989" s="20" t="s">
        <v>478</v>
      </c>
      <c r="D989" s="30" t="s">
        <v>478</v>
      </c>
      <c r="E989" s="21" t="s">
        <v>91</v>
      </c>
      <c r="F989" s="22">
        <v>20140197</v>
      </c>
      <c r="G989" s="23">
        <v>41953</v>
      </c>
      <c r="H989" s="32" t="s">
        <v>2002</v>
      </c>
      <c r="I989" s="34" t="s">
        <v>2003</v>
      </c>
      <c r="J989" s="24" t="s">
        <v>2004</v>
      </c>
      <c r="K989" s="36">
        <v>463505</v>
      </c>
    </row>
    <row r="990" spans="1:11" s="15" customFormat="1" ht="30">
      <c r="A990" s="18" t="s">
        <v>1939</v>
      </c>
      <c r="B990" s="19" t="s">
        <v>13</v>
      </c>
      <c r="C990" s="20" t="s">
        <v>478</v>
      </c>
      <c r="D990" s="30" t="s">
        <v>478</v>
      </c>
      <c r="E990" s="21" t="s">
        <v>91</v>
      </c>
      <c r="F990" s="22">
        <v>20140199</v>
      </c>
      <c r="G990" s="23">
        <v>41953</v>
      </c>
      <c r="H990" s="32" t="s">
        <v>2005</v>
      </c>
      <c r="I990" s="34" t="s">
        <v>2006</v>
      </c>
      <c r="J990" s="24" t="s">
        <v>2007</v>
      </c>
      <c r="K990" s="36">
        <v>700000</v>
      </c>
    </row>
    <row r="991" spans="1:11" s="15" customFormat="1" ht="30">
      <c r="A991" s="18" t="s">
        <v>1939</v>
      </c>
      <c r="B991" s="19" t="s">
        <v>13</v>
      </c>
      <c r="C991" s="20" t="s">
        <v>478</v>
      </c>
      <c r="D991" s="30" t="s">
        <v>478</v>
      </c>
      <c r="E991" s="21" t="s">
        <v>91</v>
      </c>
      <c r="F991" s="22">
        <v>20140195</v>
      </c>
      <c r="G991" s="23">
        <v>41953</v>
      </c>
      <c r="H991" s="32" t="s">
        <v>2008</v>
      </c>
      <c r="I991" s="34" t="s">
        <v>1947</v>
      </c>
      <c r="J991" s="24" t="s">
        <v>1948</v>
      </c>
      <c r="K991" s="36">
        <v>83300</v>
      </c>
    </row>
    <row r="992" spans="1:11" s="15" customFormat="1" ht="45">
      <c r="A992" s="18" t="s">
        <v>1939</v>
      </c>
      <c r="B992" s="19" t="s">
        <v>311</v>
      </c>
      <c r="C992" s="20" t="s">
        <v>2009</v>
      </c>
      <c r="D992" s="30" t="s">
        <v>2010</v>
      </c>
      <c r="E992" s="21" t="s">
        <v>91</v>
      </c>
      <c r="F992" s="22">
        <v>20140208</v>
      </c>
      <c r="G992" s="23">
        <v>41970</v>
      </c>
      <c r="H992" s="32" t="s">
        <v>2011</v>
      </c>
      <c r="I992" s="34" t="s">
        <v>2012</v>
      </c>
      <c r="J992" s="24" t="s">
        <v>2013</v>
      </c>
      <c r="K992" s="36">
        <v>117241</v>
      </c>
    </row>
    <row r="993" spans="1:11" s="15" customFormat="1" ht="45">
      <c r="A993" s="18" t="s">
        <v>1939</v>
      </c>
      <c r="B993" s="19" t="s">
        <v>311</v>
      </c>
      <c r="C993" s="20" t="s">
        <v>2014</v>
      </c>
      <c r="D993" s="30" t="s">
        <v>2015</v>
      </c>
      <c r="E993" s="21" t="s">
        <v>91</v>
      </c>
      <c r="F993" s="22">
        <v>20140202</v>
      </c>
      <c r="G993" s="23">
        <v>41961</v>
      </c>
      <c r="H993" s="32" t="s">
        <v>2016</v>
      </c>
      <c r="I993" s="34" t="s">
        <v>2017</v>
      </c>
      <c r="J993" s="24" t="s">
        <v>2018</v>
      </c>
      <c r="K993" s="36">
        <v>291776</v>
      </c>
    </row>
    <row r="994" spans="1:11" s="15" customFormat="1" ht="60">
      <c r="A994" s="18" t="s">
        <v>1939</v>
      </c>
      <c r="B994" s="19" t="s">
        <v>311</v>
      </c>
      <c r="C994" s="20" t="s">
        <v>2019</v>
      </c>
      <c r="D994" s="30" t="s">
        <v>2020</v>
      </c>
      <c r="E994" s="21" t="s">
        <v>91</v>
      </c>
      <c r="F994" s="22">
        <v>20140314</v>
      </c>
      <c r="G994" s="23">
        <v>41964</v>
      </c>
      <c r="H994" s="32" t="s">
        <v>2021</v>
      </c>
      <c r="I994" s="34" t="s">
        <v>2017</v>
      </c>
      <c r="J994" s="24" t="s">
        <v>2018</v>
      </c>
      <c r="K994" s="36">
        <v>1186252</v>
      </c>
    </row>
    <row r="995" spans="1:11" s="15" customFormat="1" ht="45">
      <c r="A995" s="18" t="s">
        <v>1939</v>
      </c>
      <c r="B995" s="19" t="s">
        <v>391</v>
      </c>
      <c r="C995" s="20" t="s">
        <v>2022</v>
      </c>
      <c r="D995" s="30" t="s">
        <v>2023</v>
      </c>
      <c r="E995" s="21" t="s">
        <v>91</v>
      </c>
      <c r="F995" s="22">
        <v>20140311</v>
      </c>
      <c r="G995" s="23">
        <v>41961</v>
      </c>
      <c r="H995" s="32" t="s">
        <v>2024</v>
      </c>
      <c r="I995" s="34" t="s">
        <v>2025</v>
      </c>
      <c r="J995" s="24" t="s">
        <v>2026</v>
      </c>
      <c r="K995" s="36">
        <v>1155747</v>
      </c>
    </row>
    <row r="996" spans="1:11" s="15" customFormat="1" ht="45">
      <c r="A996" s="18" t="s">
        <v>1939</v>
      </c>
      <c r="B996" s="19" t="s">
        <v>391</v>
      </c>
      <c r="C996" s="20" t="s">
        <v>1940</v>
      </c>
      <c r="D996" s="30" t="s">
        <v>1941</v>
      </c>
      <c r="E996" s="21" t="s">
        <v>91</v>
      </c>
      <c r="F996" s="22">
        <v>20140302</v>
      </c>
      <c r="G996" s="23">
        <v>41961</v>
      </c>
      <c r="H996" s="32" t="s">
        <v>2027</v>
      </c>
      <c r="I996" s="34" t="s">
        <v>274</v>
      </c>
      <c r="J996" s="24" t="s">
        <v>275</v>
      </c>
      <c r="K996" s="36">
        <v>338783</v>
      </c>
    </row>
    <row r="997" spans="1:11" s="15" customFormat="1" ht="45">
      <c r="A997" s="18" t="s">
        <v>1939</v>
      </c>
      <c r="B997" s="19" t="s">
        <v>391</v>
      </c>
      <c r="C997" s="20" t="s">
        <v>1940</v>
      </c>
      <c r="D997" s="30" t="s">
        <v>1941</v>
      </c>
      <c r="E997" s="21" t="s">
        <v>91</v>
      </c>
      <c r="F997" s="22">
        <v>20140310</v>
      </c>
      <c r="G997" s="23">
        <v>41961</v>
      </c>
      <c r="H997" s="32" t="s">
        <v>2028</v>
      </c>
      <c r="I997" s="34" t="s">
        <v>274</v>
      </c>
      <c r="J997" s="24" t="s">
        <v>275</v>
      </c>
      <c r="K997" s="36">
        <v>338783</v>
      </c>
    </row>
    <row r="998" spans="1:11" s="15" customFormat="1" ht="30">
      <c r="A998" s="18" t="s">
        <v>1939</v>
      </c>
      <c r="B998" s="19" t="s">
        <v>311</v>
      </c>
      <c r="C998" s="20" t="s">
        <v>2029</v>
      </c>
      <c r="D998" s="30" t="s">
        <v>2030</v>
      </c>
      <c r="E998" s="21" t="s">
        <v>483</v>
      </c>
      <c r="F998" s="22">
        <v>3</v>
      </c>
      <c r="G998" s="23">
        <v>41961</v>
      </c>
      <c r="H998" s="32" t="s">
        <v>2031</v>
      </c>
      <c r="I998" s="34" t="s">
        <v>2032</v>
      </c>
      <c r="J998" s="24" t="s">
        <v>2033</v>
      </c>
      <c r="K998" s="36">
        <v>110000</v>
      </c>
    </row>
    <row r="999" spans="1:11" s="15" customFormat="1" ht="30">
      <c r="A999" s="18" t="s">
        <v>1939</v>
      </c>
      <c r="B999" s="19" t="s">
        <v>311</v>
      </c>
      <c r="C999" s="20" t="s">
        <v>2029</v>
      </c>
      <c r="D999" s="30" t="s">
        <v>2030</v>
      </c>
      <c r="E999" s="21" t="s">
        <v>483</v>
      </c>
      <c r="F999" s="22">
        <v>5</v>
      </c>
      <c r="G999" s="23">
        <v>41961</v>
      </c>
      <c r="H999" s="32" t="s">
        <v>2034</v>
      </c>
      <c r="I999" s="34" t="s">
        <v>2032</v>
      </c>
      <c r="J999" s="24" t="s">
        <v>2033</v>
      </c>
      <c r="K999" s="36">
        <v>110000</v>
      </c>
    </row>
    <row r="1000" spans="1:11" s="15" customFormat="1" ht="30">
      <c r="A1000" s="18" t="s">
        <v>1939</v>
      </c>
      <c r="B1000" s="19" t="s">
        <v>16</v>
      </c>
      <c r="C1000" s="20" t="s">
        <v>478</v>
      </c>
      <c r="D1000" s="30" t="s">
        <v>478</v>
      </c>
      <c r="E1000" s="21" t="s">
        <v>17</v>
      </c>
      <c r="F1000" s="22" t="s">
        <v>1121</v>
      </c>
      <c r="G1000" s="23" t="s">
        <v>1121</v>
      </c>
      <c r="H1000" s="32" t="s">
        <v>2035</v>
      </c>
      <c r="I1000" s="34" t="s">
        <v>1936</v>
      </c>
      <c r="J1000" s="24" t="s">
        <v>1652</v>
      </c>
      <c r="K1000" s="36">
        <v>633242</v>
      </c>
    </row>
    <row r="1001" spans="1:11" s="15" customFormat="1" ht="45">
      <c r="A1001" s="18" t="s">
        <v>1939</v>
      </c>
      <c r="B1001" s="19" t="s">
        <v>336</v>
      </c>
      <c r="C1001" s="20" t="s">
        <v>2036</v>
      </c>
      <c r="D1001" s="30" t="s">
        <v>2037</v>
      </c>
      <c r="E1001" s="21" t="s">
        <v>483</v>
      </c>
      <c r="F1001" s="22">
        <v>846</v>
      </c>
      <c r="G1001" s="23">
        <v>41944</v>
      </c>
      <c r="H1001" s="32" t="s">
        <v>2038</v>
      </c>
      <c r="I1001" s="34" t="s">
        <v>2039</v>
      </c>
      <c r="J1001" s="24">
        <v>76588490</v>
      </c>
      <c r="K1001" s="36">
        <v>1046327</v>
      </c>
    </row>
    <row r="1002" spans="1:11" s="15" customFormat="1" ht="45">
      <c r="A1002" s="18" t="s">
        <v>1939</v>
      </c>
      <c r="B1002" s="19" t="s">
        <v>28</v>
      </c>
      <c r="C1002" s="20" t="s">
        <v>478</v>
      </c>
      <c r="D1002" s="30" t="s">
        <v>478</v>
      </c>
      <c r="E1002" s="21" t="s">
        <v>2040</v>
      </c>
      <c r="F1002" s="22">
        <v>802741</v>
      </c>
      <c r="G1002" s="23">
        <v>41953</v>
      </c>
      <c r="H1002" s="32" t="s">
        <v>2041</v>
      </c>
      <c r="I1002" s="34" t="s">
        <v>2042</v>
      </c>
      <c r="J1002" s="24" t="s">
        <v>2043</v>
      </c>
      <c r="K1002" s="36">
        <v>65800</v>
      </c>
    </row>
    <row r="1003" spans="1:11" s="15" customFormat="1" ht="30">
      <c r="A1003" s="18" t="s">
        <v>1939</v>
      </c>
      <c r="B1003" s="19" t="s">
        <v>16</v>
      </c>
      <c r="C1003" s="20" t="s">
        <v>478</v>
      </c>
      <c r="D1003" s="30" t="s">
        <v>478</v>
      </c>
      <c r="E1003" s="21" t="s">
        <v>17</v>
      </c>
      <c r="F1003" s="22" t="s">
        <v>1121</v>
      </c>
      <c r="G1003" s="23" t="s">
        <v>1121</v>
      </c>
      <c r="H1003" s="32" t="s">
        <v>2044</v>
      </c>
      <c r="I1003" s="34" t="s">
        <v>1644</v>
      </c>
      <c r="J1003" s="24" t="s">
        <v>1645</v>
      </c>
      <c r="K1003" s="36">
        <v>1227</v>
      </c>
    </row>
    <row r="1004" spans="1:11" s="15" customFormat="1" ht="30">
      <c r="A1004" s="18" t="s">
        <v>1939</v>
      </c>
      <c r="B1004" s="19" t="s">
        <v>16</v>
      </c>
      <c r="C1004" s="20" t="s">
        <v>478</v>
      </c>
      <c r="D1004" s="30" t="s">
        <v>478</v>
      </c>
      <c r="E1004" s="21" t="s">
        <v>17</v>
      </c>
      <c r="F1004" s="22" t="s">
        <v>1121</v>
      </c>
      <c r="G1004" s="23" t="s">
        <v>1121</v>
      </c>
      <c r="H1004" s="32" t="s">
        <v>2045</v>
      </c>
      <c r="I1004" s="34" t="s">
        <v>1644</v>
      </c>
      <c r="J1004" s="24" t="s">
        <v>1645</v>
      </c>
      <c r="K1004" s="36">
        <v>3327058</v>
      </c>
    </row>
    <row r="1005" spans="1:11" s="15" customFormat="1" ht="30">
      <c r="A1005" s="18" t="s">
        <v>1939</v>
      </c>
      <c r="B1005" s="19" t="s">
        <v>16</v>
      </c>
      <c r="C1005" s="20" t="s">
        <v>478</v>
      </c>
      <c r="D1005" s="30" t="s">
        <v>478</v>
      </c>
      <c r="E1005" s="21" t="s">
        <v>17</v>
      </c>
      <c r="F1005" s="22" t="s">
        <v>1121</v>
      </c>
      <c r="G1005" s="23" t="s">
        <v>1121</v>
      </c>
      <c r="H1005" s="32" t="s">
        <v>2046</v>
      </c>
      <c r="I1005" s="34" t="s">
        <v>622</v>
      </c>
      <c r="J1005" s="24" t="s">
        <v>623</v>
      </c>
      <c r="K1005" s="36">
        <v>347500</v>
      </c>
    </row>
    <row r="1006" spans="1:11" s="15" customFormat="1" ht="30">
      <c r="A1006" s="18" t="s">
        <v>1939</v>
      </c>
      <c r="B1006" s="19" t="s">
        <v>16</v>
      </c>
      <c r="C1006" s="20" t="s">
        <v>478</v>
      </c>
      <c r="D1006" s="30" t="s">
        <v>478</v>
      </c>
      <c r="E1006" s="21" t="s">
        <v>17</v>
      </c>
      <c r="F1006" s="22" t="s">
        <v>1121</v>
      </c>
      <c r="G1006" s="23" t="s">
        <v>1121</v>
      </c>
      <c r="H1006" s="32" t="s">
        <v>2047</v>
      </c>
      <c r="I1006" s="34" t="s">
        <v>622</v>
      </c>
      <c r="J1006" s="24" t="s">
        <v>623</v>
      </c>
      <c r="K1006" s="36">
        <v>1459500</v>
      </c>
    </row>
    <row r="1007" spans="1:11" s="15" customFormat="1" ht="30">
      <c r="A1007" s="18" t="s">
        <v>1939</v>
      </c>
      <c r="B1007" s="19" t="s">
        <v>16</v>
      </c>
      <c r="C1007" s="20" t="s">
        <v>478</v>
      </c>
      <c r="D1007" s="30" t="s">
        <v>478</v>
      </c>
      <c r="E1007" s="21" t="s">
        <v>17</v>
      </c>
      <c r="F1007" s="22" t="s">
        <v>1121</v>
      </c>
      <c r="G1007" s="23" t="s">
        <v>1121</v>
      </c>
      <c r="H1007" s="32" t="s">
        <v>2048</v>
      </c>
      <c r="I1007" s="34" t="s">
        <v>622</v>
      </c>
      <c r="J1007" s="24" t="s">
        <v>623</v>
      </c>
      <c r="K1007" s="36">
        <v>1819300</v>
      </c>
    </row>
    <row r="1008" spans="1:11" s="15" customFormat="1" ht="30">
      <c r="A1008" s="18" t="s">
        <v>1939</v>
      </c>
      <c r="B1008" s="19" t="s">
        <v>16</v>
      </c>
      <c r="C1008" s="20" t="s">
        <v>478</v>
      </c>
      <c r="D1008" s="30" t="s">
        <v>478</v>
      </c>
      <c r="E1008" s="21" t="s">
        <v>17</v>
      </c>
      <c r="F1008" s="22" t="s">
        <v>1121</v>
      </c>
      <c r="G1008" s="23" t="s">
        <v>1121</v>
      </c>
      <c r="H1008" s="32" t="s">
        <v>2049</v>
      </c>
      <c r="I1008" s="34" t="s">
        <v>1936</v>
      </c>
      <c r="J1008" s="24" t="s">
        <v>1652</v>
      </c>
      <c r="K1008" s="36">
        <v>175800</v>
      </c>
    </row>
    <row r="1009" spans="1:11" s="15" customFormat="1" ht="30">
      <c r="A1009" s="18" t="s">
        <v>1939</v>
      </c>
      <c r="B1009" s="19" t="s">
        <v>16</v>
      </c>
      <c r="C1009" s="20" t="s">
        <v>478</v>
      </c>
      <c r="D1009" s="30" t="s">
        <v>478</v>
      </c>
      <c r="E1009" s="21" t="s">
        <v>17</v>
      </c>
      <c r="F1009" s="22" t="s">
        <v>1121</v>
      </c>
      <c r="G1009" s="23" t="s">
        <v>1121</v>
      </c>
      <c r="H1009" s="32" t="s">
        <v>2050</v>
      </c>
      <c r="I1009" s="34" t="s">
        <v>1936</v>
      </c>
      <c r="J1009" s="24" t="s">
        <v>1652</v>
      </c>
      <c r="K1009" s="36">
        <v>146450</v>
      </c>
    </row>
    <row r="1010" spans="1:11" s="15" customFormat="1" ht="30">
      <c r="A1010" s="18" t="s">
        <v>1939</v>
      </c>
      <c r="B1010" s="19" t="s">
        <v>16</v>
      </c>
      <c r="C1010" s="20" t="s">
        <v>478</v>
      </c>
      <c r="D1010" s="30" t="s">
        <v>478</v>
      </c>
      <c r="E1010" s="21" t="s">
        <v>17</v>
      </c>
      <c r="F1010" s="22" t="s">
        <v>1121</v>
      </c>
      <c r="G1010" s="23" t="s">
        <v>1121</v>
      </c>
      <c r="H1010" s="32" t="s">
        <v>2051</v>
      </c>
      <c r="I1010" s="34" t="s">
        <v>1936</v>
      </c>
      <c r="J1010" s="24" t="s">
        <v>1652</v>
      </c>
      <c r="K1010" s="36">
        <v>23800</v>
      </c>
    </row>
    <row r="1011" spans="1:11" s="15" customFormat="1" ht="30">
      <c r="A1011" s="18" t="s">
        <v>1939</v>
      </c>
      <c r="B1011" s="19" t="s">
        <v>16</v>
      </c>
      <c r="C1011" s="20" t="s">
        <v>478</v>
      </c>
      <c r="D1011" s="30" t="s">
        <v>478</v>
      </c>
      <c r="E1011" s="21" t="s">
        <v>17</v>
      </c>
      <c r="F1011" s="22" t="s">
        <v>1121</v>
      </c>
      <c r="G1011" s="23" t="s">
        <v>1121</v>
      </c>
      <c r="H1011" s="32" t="s">
        <v>2052</v>
      </c>
      <c r="I1011" s="34" t="s">
        <v>1936</v>
      </c>
      <c r="J1011" s="24" t="s">
        <v>1652</v>
      </c>
      <c r="K1011" s="36">
        <v>2950</v>
      </c>
    </row>
    <row r="1012" spans="1:11" s="15" customFormat="1" ht="30">
      <c r="A1012" s="18" t="s">
        <v>1939</v>
      </c>
      <c r="B1012" s="19" t="s">
        <v>16</v>
      </c>
      <c r="C1012" s="20" t="s">
        <v>478</v>
      </c>
      <c r="D1012" s="30" t="s">
        <v>478</v>
      </c>
      <c r="E1012" s="21" t="s">
        <v>17</v>
      </c>
      <c r="F1012" s="22" t="s">
        <v>1121</v>
      </c>
      <c r="G1012" s="23" t="s">
        <v>1121</v>
      </c>
      <c r="H1012" s="32" t="s">
        <v>2053</v>
      </c>
      <c r="I1012" s="34" t="s">
        <v>622</v>
      </c>
      <c r="J1012" s="24" t="s">
        <v>623</v>
      </c>
      <c r="K1012" s="36">
        <v>4000</v>
      </c>
    </row>
    <row r="1013" spans="1:11" s="15" customFormat="1" ht="30">
      <c r="A1013" s="18" t="s">
        <v>2054</v>
      </c>
      <c r="B1013" s="19" t="s">
        <v>336</v>
      </c>
      <c r="C1013" s="20" t="s">
        <v>2055</v>
      </c>
      <c r="D1013" s="30">
        <v>41656</v>
      </c>
      <c r="E1013" s="21" t="s">
        <v>91</v>
      </c>
      <c r="F1013" s="22">
        <v>20140856</v>
      </c>
      <c r="G1013" s="23">
        <v>41946</v>
      </c>
      <c r="H1013" s="32" t="s">
        <v>2056</v>
      </c>
      <c r="I1013" s="34" t="s">
        <v>1160</v>
      </c>
      <c r="J1013" s="24" t="s">
        <v>1161</v>
      </c>
      <c r="K1013" s="36">
        <v>228475</v>
      </c>
    </row>
    <row r="1014" spans="1:11" s="15" customFormat="1" ht="30">
      <c r="A1014" s="18" t="s">
        <v>2054</v>
      </c>
      <c r="B1014" s="19" t="s">
        <v>336</v>
      </c>
      <c r="C1014" s="20" t="s">
        <v>2055</v>
      </c>
      <c r="D1014" s="30">
        <v>41656</v>
      </c>
      <c r="E1014" s="21" t="s">
        <v>91</v>
      </c>
      <c r="F1014" s="22">
        <v>20140857</v>
      </c>
      <c r="G1014" s="23">
        <v>41947</v>
      </c>
      <c r="H1014" s="32" t="s">
        <v>2057</v>
      </c>
      <c r="I1014" s="34" t="s">
        <v>1160</v>
      </c>
      <c r="J1014" s="24" t="s">
        <v>1161</v>
      </c>
      <c r="K1014" s="36">
        <v>144475</v>
      </c>
    </row>
    <row r="1015" spans="1:11" s="15" customFormat="1" ht="30">
      <c r="A1015" s="18" t="s">
        <v>2054</v>
      </c>
      <c r="B1015" s="19" t="s">
        <v>336</v>
      </c>
      <c r="C1015" s="20" t="s">
        <v>2055</v>
      </c>
      <c r="D1015" s="30">
        <v>41656</v>
      </c>
      <c r="E1015" s="21" t="s">
        <v>91</v>
      </c>
      <c r="F1015" s="22">
        <v>20140858</v>
      </c>
      <c r="G1015" s="23">
        <v>41947</v>
      </c>
      <c r="H1015" s="32" t="s">
        <v>2058</v>
      </c>
      <c r="I1015" s="34" t="s">
        <v>1160</v>
      </c>
      <c r="J1015" s="24" t="s">
        <v>1161</v>
      </c>
      <c r="K1015" s="36">
        <v>72375</v>
      </c>
    </row>
    <row r="1016" spans="1:11" s="15" customFormat="1" ht="45">
      <c r="A1016" s="18" t="s">
        <v>2054</v>
      </c>
      <c r="B1016" s="19" t="s">
        <v>336</v>
      </c>
      <c r="C1016" s="20" t="s">
        <v>2055</v>
      </c>
      <c r="D1016" s="30">
        <v>41656</v>
      </c>
      <c r="E1016" s="21" t="s">
        <v>91</v>
      </c>
      <c r="F1016" s="22">
        <v>20140859</v>
      </c>
      <c r="G1016" s="23">
        <v>41947</v>
      </c>
      <c r="H1016" s="32" t="s">
        <v>2059</v>
      </c>
      <c r="I1016" s="34" t="s">
        <v>1160</v>
      </c>
      <c r="J1016" s="24" t="s">
        <v>1161</v>
      </c>
      <c r="K1016" s="36">
        <v>210075</v>
      </c>
    </row>
    <row r="1017" spans="1:11" s="15" customFormat="1" ht="30">
      <c r="A1017" s="18" t="s">
        <v>2054</v>
      </c>
      <c r="B1017" s="19" t="s">
        <v>336</v>
      </c>
      <c r="C1017" s="20" t="s">
        <v>2055</v>
      </c>
      <c r="D1017" s="30">
        <v>41656</v>
      </c>
      <c r="E1017" s="21" t="s">
        <v>91</v>
      </c>
      <c r="F1017" s="22">
        <v>20140860</v>
      </c>
      <c r="G1017" s="23">
        <v>41947</v>
      </c>
      <c r="H1017" s="32" t="s">
        <v>2060</v>
      </c>
      <c r="I1017" s="34" t="s">
        <v>1160</v>
      </c>
      <c r="J1017" s="24" t="s">
        <v>1161</v>
      </c>
      <c r="K1017" s="36">
        <v>89075</v>
      </c>
    </row>
    <row r="1018" spans="1:11" s="15" customFormat="1" ht="45">
      <c r="A1018" s="18" t="s">
        <v>2054</v>
      </c>
      <c r="B1018" s="19" t="s">
        <v>336</v>
      </c>
      <c r="C1018" s="20" t="s">
        <v>2055</v>
      </c>
      <c r="D1018" s="30">
        <v>41656</v>
      </c>
      <c r="E1018" s="21" t="s">
        <v>91</v>
      </c>
      <c r="F1018" s="22">
        <v>20140861</v>
      </c>
      <c r="G1018" s="23">
        <v>41947</v>
      </c>
      <c r="H1018" s="32" t="s">
        <v>2061</v>
      </c>
      <c r="I1018" s="34" t="s">
        <v>1160</v>
      </c>
      <c r="J1018" s="24" t="s">
        <v>1161</v>
      </c>
      <c r="K1018" s="36">
        <v>148958</v>
      </c>
    </row>
    <row r="1019" spans="1:11" s="15" customFormat="1" ht="45">
      <c r="A1019" s="18" t="s">
        <v>2054</v>
      </c>
      <c r="B1019" s="19" t="s">
        <v>336</v>
      </c>
      <c r="C1019" s="20" t="s">
        <v>2055</v>
      </c>
      <c r="D1019" s="30">
        <v>41656</v>
      </c>
      <c r="E1019" s="21" t="s">
        <v>91</v>
      </c>
      <c r="F1019" s="22">
        <v>20140862</v>
      </c>
      <c r="G1019" s="23">
        <v>41947</v>
      </c>
      <c r="H1019" s="32" t="s">
        <v>2062</v>
      </c>
      <c r="I1019" s="34" t="s">
        <v>1160</v>
      </c>
      <c r="J1019" s="24" t="s">
        <v>1161</v>
      </c>
      <c r="K1019" s="36">
        <v>124475</v>
      </c>
    </row>
    <row r="1020" spans="1:11" s="15" customFormat="1" ht="30">
      <c r="A1020" s="18" t="s">
        <v>2054</v>
      </c>
      <c r="B1020" s="19" t="s">
        <v>336</v>
      </c>
      <c r="C1020" s="20" t="s">
        <v>2055</v>
      </c>
      <c r="D1020" s="30">
        <v>41656</v>
      </c>
      <c r="E1020" s="21" t="s">
        <v>91</v>
      </c>
      <c r="F1020" s="22">
        <v>20140863</v>
      </c>
      <c r="G1020" s="23">
        <v>41947</v>
      </c>
      <c r="H1020" s="32" t="s">
        <v>2063</v>
      </c>
      <c r="I1020" s="34" t="s">
        <v>1160</v>
      </c>
      <c r="J1020" s="24" t="s">
        <v>1161</v>
      </c>
      <c r="K1020" s="36">
        <v>144475</v>
      </c>
    </row>
    <row r="1021" spans="1:11" s="15" customFormat="1" ht="30">
      <c r="A1021" s="18" t="s">
        <v>2054</v>
      </c>
      <c r="B1021" s="19" t="s">
        <v>13</v>
      </c>
      <c r="C1021" s="20" t="s">
        <v>90</v>
      </c>
      <c r="D1021" s="30" t="s">
        <v>90</v>
      </c>
      <c r="E1021" s="21" t="s">
        <v>95</v>
      </c>
      <c r="F1021" s="22">
        <v>20140237</v>
      </c>
      <c r="G1021" s="23">
        <v>41947</v>
      </c>
      <c r="H1021" s="32" t="s">
        <v>2064</v>
      </c>
      <c r="I1021" s="34" t="s">
        <v>2065</v>
      </c>
      <c r="J1021" s="24" t="s">
        <v>310</v>
      </c>
      <c r="K1021" s="36">
        <v>124950</v>
      </c>
    </row>
    <row r="1022" spans="1:11" s="15" customFormat="1" ht="30">
      <c r="A1022" s="18" t="s">
        <v>2054</v>
      </c>
      <c r="B1022" s="19" t="s">
        <v>311</v>
      </c>
      <c r="C1022" s="20" t="s">
        <v>2066</v>
      </c>
      <c r="D1022" s="30">
        <v>39721</v>
      </c>
      <c r="E1022" s="21" t="s">
        <v>95</v>
      </c>
      <c r="F1022" s="22">
        <v>20140243</v>
      </c>
      <c r="G1022" s="23">
        <v>41948</v>
      </c>
      <c r="H1022" s="32" t="s">
        <v>2067</v>
      </c>
      <c r="I1022" s="34" t="s">
        <v>2068</v>
      </c>
      <c r="J1022" s="24" t="s">
        <v>2069</v>
      </c>
      <c r="K1022" s="36">
        <v>101478</v>
      </c>
    </row>
    <row r="1023" spans="1:11" s="15" customFormat="1" ht="120">
      <c r="A1023" s="18" t="s">
        <v>2054</v>
      </c>
      <c r="B1023" s="19" t="s">
        <v>311</v>
      </c>
      <c r="C1023" s="20" t="s">
        <v>2066</v>
      </c>
      <c r="D1023" s="30">
        <v>39721</v>
      </c>
      <c r="E1023" s="21" t="s">
        <v>95</v>
      </c>
      <c r="F1023" s="22">
        <v>20140240</v>
      </c>
      <c r="G1023" s="23">
        <v>41948</v>
      </c>
      <c r="H1023" s="32" t="s">
        <v>2070</v>
      </c>
      <c r="I1023" s="34" t="s">
        <v>2071</v>
      </c>
      <c r="J1023" s="24" t="s">
        <v>1601</v>
      </c>
      <c r="K1023" s="36">
        <v>125000</v>
      </c>
    </row>
    <row r="1024" spans="1:11" s="15" customFormat="1" ht="45">
      <c r="A1024" s="18" t="s">
        <v>2054</v>
      </c>
      <c r="B1024" s="19" t="s">
        <v>311</v>
      </c>
      <c r="C1024" s="20" t="s">
        <v>2066</v>
      </c>
      <c r="D1024" s="30">
        <v>39721</v>
      </c>
      <c r="E1024" s="21" t="s">
        <v>95</v>
      </c>
      <c r="F1024" s="22">
        <v>20140244</v>
      </c>
      <c r="G1024" s="23">
        <v>41948</v>
      </c>
      <c r="H1024" s="32" t="s">
        <v>2072</v>
      </c>
      <c r="I1024" s="34" t="s">
        <v>2073</v>
      </c>
      <c r="J1024" s="24" t="s">
        <v>2074</v>
      </c>
      <c r="K1024" s="36">
        <v>28000</v>
      </c>
    </row>
    <row r="1025" spans="1:11" s="15" customFormat="1" ht="105">
      <c r="A1025" s="18" t="s">
        <v>2054</v>
      </c>
      <c r="B1025" s="19" t="s">
        <v>311</v>
      </c>
      <c r="C1025" s="20" t="s">
        <v>2066</v>
      </c>
      <c r="D1025" s="30">
        <v>39721</v>
      </c>
      <c r="E1025" s="21" t="s">
        <v>95</v>
      </c>
      <c r="F1025" s="22">
        <v>20140245</v>
      </c>
      <c r="G1025" s="23">
        <v>41948</v>
      </c>
      <c r="H1025" s="32" t="s">
        <v>2075</v>
      </c>
      <c r="I1025" s="34" t="s">
        <v>2076</v>
      </c>
      <c r="J1025" s="24" t="s">
        <v>2077</v>
      </c>
      <c r="K1025" s="36">
        <v>37763</v>
      </c>
    </row>
    <row r="1026" spans="1:11" s="15" customFormat="1" ht="60">
      <c r="A1026" s="18" t="s">
        <v>2054</v>
      </c>
      <c r="B1026" s="19" t="s">
        <v>311</v>
      </c>
      <c r="C1026" s="20" t="s">
        <v>2066</v>
      </c>
      <c r="D1026" s="30">
        <v>39721</v>
      </c>
      <c r="E1026" s="21" t="s">
        <v>95</v>
      </c>
      <c r="F1026" s="22">
        <v>20140246</v>
      </c>
      <c r="G1026" s="23">
        <v>41948</v>
      </c>
      <c r="H1026" s="32" t="s">
        <v>2078</v>
      </c>
      <c r="I1026" s="34" t="s">
        <v>2079</v>
      </c>
      <c r="J1026" s="24" t="s">
        <v>1505</v>
      </c>
      <c r="K1026" s="36">
        <v>72000</v>
      </c>
    </row>
    <row r="1027" spans="1:11" s="15" customFormat="1" ht="60">
      <c r="A1027" s="18" t="s">
        <v>2054</v>
      </c>
      <c r="B1027" s="19" t="s">
        <v>311</v>
      </c>
      <c r="C1027" s="20" t="s">
        <v>2066</v>
      </c>
      <c r="D1027" s="30">
        <v>39721</v>
      </c>
      <c r="E1027" s="21" t="s">
        <v>95</v>
      </c>
      <c r="F1027" s="22">
        <v>20140247</v>
      </c>
      <c r="G1027" s="23">
        <v>41948</v>
      </c>
      <c r="H1027" s="32" t="s">
        <v>2080</v>
      </c>
      <c r="I1027" s="34" t="s">
        <v>2081</v>
      </c>
      <c r="J1027" s="24" t="s">
        <v>1501</v>
      </c>
      <c r="K1027" s="36">
        <v>70204</v>
      </c>
    </row>
    <row r="1028" spans="1:11" s="15" customFormat="1" ht="30">
      <c r="A1028" s="18" t="s">
        <v>2054</v>
      </c>
      <c r="B1028" s="19" t="s">
        <v>13</v>
      </c>
      <c r="C1028" s="20" t="s">
        <v>90</v>
      </c>
      <c r="D1028" s="30" t="s">
        <v>90</v>
      </c>
      <c r="E1028" s="21" t="s">
        <v>95</v>
      </c>
      <c r="F1028" s="22">
        <v>20140238</v>
      </c>
      <c r="G1028" s="23">
        <v>41948</v>
      </c>
      <c r="H1028" s="32" t="s">
        <v>2082</v>
      </c>
      <c r="I1028" s="34" t="s">
        <v>2083</v>
      </c>
      <c r="J1028" s="24" t="s">
        <v>2084</v>
      </c>
      <c r="K1028" s="36">
        <v>65450</v>
      </c>
    </row>
    <row r="1029" spans="1:11" s="15" customFormat="1" ht="75">
      <c r="A1029" s="18" t="s">
        <v>2054</v>
      </c>
      <c r="B1029" s="19" t="s">
        <v>311</v>
      </c>
      <c r="C1029" s="20" t="s">
        <v>2085</v>
      </c>
      <c r="D1029" s="30">
        <v>37925</v>
      </c>
      <c r="E1029" s="21" t="s">
        <v>95</v>
      </c>
      <c r="F1029" s="22">
        <v>20140239</v>
      </c>
      <c r="G1029" s="23">
        <v>41948</v>
      </c>
      <c r="H1029" s="32" t="s">
        <v>2086</v>
      </c>
      <c r="I1029" s="34" t="s">
        <v>2087</v>
      </c>
      <c r="J1029" s="24" t="s">
        <v>2088</v>
      </c>
      <c r="K1029" s="36">
        <v>177072</v>
      </c>
    </row>
    <row r="1030" spans="1:11" s="15" customFormat="1" ht="60">
      <c r="A1030" s="18" t="s">
        <v>2054</v>
      </c>
      <c r="B1030" s="19" t="s">
        <v>13</v>
      </c>
      <c r="C1030" s="20" t="s">
        <v>90</v>
      </c>
      <c r="D1030" s="30" t="s">
        <v>90</v>
      </c>
      <c r="E1030" s="21" t="s">
        <v>91</v>
      </c>
      <c r="F1030" s="22">
        <v>20140864</v>
      </c>
      <c r="G1030" s="23">
        <v>41948</v>
      </c>
      <c r="H1030" s="32" t="s">
        <v>2089</v>
      </c>
      <c r="I1030" s="34" t="s">
        <v>2090</v>
      </c>
      <c r="J1030" s="24" t="s">
        <v>2091</v>
      </c>
      <c r="K1030" s="36">
        <v>260000</v>
      </c>
    </row>
    <row r="1031" spans="1:11" s="15" customFormat="1" ht="45">
      <c r="A1031" s="18" t="s">
        <v>2054</v>
      </c>
      <c r="B1031" s="19" t="s">
        <v>336</v>
      </c>
      <c r="C1031" s="20" t="s">
        <v>2055</v>
      </c>
      <c r="D1031" s="30">
        <v>41656</v>
      </c>
      <c r="E1031" s="21" t="s">
        <v>91</v>
      </c>
      <c r="F1031" s="22">
        <v>20140865</v>
      </c>
      <c r="G1031" s="23">
        <v>41948</v>
      </c>
      <c r="H1031" s="32" t="s">
        <v>2092</v>
      </c>
      <c r="I1031" s="34" t="s">
        <v>1160</v>
      </c>
      <c r="J1031" s="24" t="s">
        <v>1161</v>
      </c>
      <c r="K1031" s="36">
        <v>285975</v>
      </c>
    </row>
    <row r="1032" spans="1:11" s="15" customFormat="1" ht="45">
      <c r="A1032" s="18" t="s">
        <v>2054</v>
      </c>
      <c r="B1032" s="19" t="s">
        <v>336</v>
      </c>
      <c r="C1032" s="20" t="s">
        <v>2055</v>
      </c>
      <c r="D1032" s="30">
        <v>41656</v>
      </c>
      <c r="E1032" s="21" t="s">
        <v>91</v>
      </c>
      <c r="F1032" s="22">
        <v>20140866</v>
      </c>
      <c r="G1032" s="23">
        <v>41948</v>
      </c>
      <c r="H1032" s="32" t="s">
        <v>2093</v>
      </c>
      <c r="I1032" s="34" t="s">
        <v>1160</v>
      </c>
      <c r="J1032" s="24" t="s">
        <v>1161</v>
      </c>
      <c r="K1032" s="36">
        <v>223975</v>
      </c>
    </row>
    <row r="1033" spans="1:11" s="15" customFormat="1" ht="45">
      <c r="A1033" s="18" t="s">
        <v>2054</v>
      </c>
      <c r="B1033" s="19" t="s">
        <v>336</v>
      </c>
      <c r="C1033" s="20" t="s">
        <v>2055</v>
      </c>
      <c r="D1033" s="30">
        <v>41656</v>
      </c>
      <c r="E1033" s="21" t="s">
        <v>91</v>
      </c>
      <c r="F1033" s="22">
        <v>20140867</v>
      </c>
      <c r="G1033" s="23">
        <v>41948</v>
      </c>
      <c r="H1033" s="32" t="s">
        <v>2094</v>
      </c>
      <c r="I1033" s="34" t="s">
        <v>1160</v>
      </c>
      <c r="J1033" s="24" t="s">
        <v>1161</v>
      </c>
      <c r="K1033" s="36">
        <v>223975</v>
      </c>
    </row>
    <row r="1034" spans="1:11" s="15" customFormat="1" ht="45">
      <c r="A1034" s="18" t="s">
        <v>2054</v>
      </c>
      <c r="B1034" s="19" t="s">
        <v>336</v>
      </c>
      <c r="C1034" s="20" t="s">
        <v>2055</v>
      </c>
      <c r="D1034" s="30">
        <v>41656</v>
      </c>
      <c r="E1034" s="21" t="s">
        <v>91</v>
      </c>
      <c r="F1034" s="22">
        <v>20140868</v>
      </c>
      <c r="G1034" s="23">
        <v>41948</v>
      </c>
      <c r="H1034" s="32" t="s">
        <v>2095</v>
      </c>
      <c r="I1034" s="34" t="s">
        <v>1160</v>
      </c>
      <c r="J1034" s="24" t="s">
        <v>1161</v>
      </c>
      <c r="K1034" s="36">
        <v>210075</v>
      </c>
    </row>
    <row r="1035" spans="1:11" s="15" customFormat="1" ht="30">
      <c r="A1035" s="18" t="s">
        <v>2054</v>
      </c>
      <c r="B1035" s="19" t="s">
        <v>336</v>
      </c>
      <c r="C1035" s="20" t="s">
        <v>2055</v>
      </c>
      <c r="D1035" s="30">
        <v>41656</v>
      </c>
      <c r="E1035" s="21" t="s">
        <v>91</v>
      </c>
      <c r="F1035" s="22">
        <v>20140869</v>
      </c>
      <c r="G1035" s="23">
        <v>41948</v>
      </c>
      <c r="H1035" s="32" t="s">
        <v>2096</v>
      </c>
      <c r="I1035" s="34" t="s">
        <v>1160</v>
      </c>
      <c r="J1035" s="24" t="s">
        <v>1161</v>
      </c>
      <c r="K1035" s="36">
        <v>185975</v>
      </c>
    </row>
    <row r="1036" spans="1:11" s="15" customFormat="1" ht="30">
      <c r="A1036" s="18" t="s">
        <v>2054</v>
      </c>
      <c r="B1036" s="19" t="s">
        <v>13</v>
      </c>
      <c r="C1036" s="20" t="s">
        <v>90</v>
      </c>
      <c r="D1036" s="30" t="s">
        <v>90</v>
      </c>
      <c r="E1036" s="21" t="s">
        <v>95</v>
      </c>
      <c r="F1036" s="22">
        <v>20140241</v>
      </c>
      <c r="G1036" s="23">
        <v>41949</v>
      </c>
      <c r="H1036" s="32" t="s">
        <v>2097</v>
      </c>
      <c r="I1036" s="34" t="s">
        <v>2098</v>
      </c>
      <c r="J1036" s="24" t="s">
        <v>2099</v>
      </c>
      <c r="K1036" s="36">
        <v>65331</v>
      </c>
    </row>
    <row r="1037" spans="1:11" s="15" customFormat="1" ht="30">
      <c r="A1037" s="18" t="s">
        <v>2054</v>
      </c>
      <c r="B1037" s="19" t="s">
        <v>13</v>
      </c>
      <c r="C1037" s="20" t="s">
        <v>90</v>
      </c>
      <c r="D1037" s="30" t="s">
        <v>90</v>
      </c>
      <c r="E1037" s="21" t="s">
        <v>2100</v>
      </c>
      <c r="F1037" s="22">
        <v>20140242</v>
      </c>
      <c r="G1037" s="23">
        <v>41949</v>
      </c>
      <c r="H1037" s="32" t="s">
        <v>2101</v>
      </c>
      <c r="I1037" s="34" t="s">
        <v>2102</v>
      </c>
      <c r="J1037" s="24" t="s">
        <v>1497</v>
      </c>
      <c r="K1037" s="36">
        <v>1094324</v>
      </c>
    </row>
    <row r="1038" spans="1:11" s="15" customFormat="1" ht="30">
      <c r="A1038" s="18" t="s">
        <v>2054</v>
      </c>
      <c r="B1038" s="19" t="s">
        <v>28</v>
      </c>
      <c r="C1038" s="20" t="s">
        <v>90</v>
      </c>
      <c r="D1038" s="30" t="s">
        <v>90</v>
      </c>
      <c r="E1038" s="21" t="s">
        <v>95</v>
      </c>
      <c r="F1038" s="22">
        <v>20140248</v>
      </c>
      <c r="G1038" s="23">
        <v>41950</v>
      </c>
      <c r="H1038" s="32" t="s">
        <v>2103</v>
      </c>
      <c r="I1038" s="34" t="s">
        <v>2104</v>
      </c>
      <c r="J1038" s="24" t="s">
        <v>102</v>
      </c>
      <c r="K1038" s="36">
        <v>169546</v>
      </c>
    </row>
    <row r="1039" spans="1:11" s="15" customFormat="1" ht="30">
      <c r="A1039" s="18" t="s">
        <v>2054</v>
      </c>
      <c r="B1039" s="19" t="s">
        <v>28</v>
      </c>
      <c r="C1039" s="20" t="s">
        <v>90</v>
      </c>
      <c r="D1039" s="30" t="s">
        <v>90</v>
      </c>
      <c r="E1039" s="21" t="s">
        <v>95</v>
      </c>
      <c r="F1039" s="22">
        <v>20140249</v>
      </c>
      <c r="G1039" s="23">
        <v>41950</v>
      </c>
      <c r="H1039" s="32" t="s">
        <v>2105</v>
      </c>
      <c r="I1039" s="34" t="s">
        <v>2104</v>
      </c>
      <c r="J1039" s="24" t="s">
        <v>102</v>
      </c>
      <c r="K1039" s="36">
        <v>182926</v>
      </c>
    </row>
    <row r="1040" spans="1:11" s="15" customFormat="1" ht="45">
      <c r="A1040" s="18" t="s">
        <v>2054</v>
      </c>
      <c r="B1040" s="19" t="s">
        <v>336</v>
      </c>
      <c r="C1040" s="20" t="s">
        <v>2055</v>
      </c>
      <c r="D1040" s="30">
        <v>41656</v>
      </c>
      <c r="E1040" s="21" t="s">
        <v>91</v>
      </c>
      <c r="F1040" s="22">
        <v>20140870</v>
      </c>
      <c r="G1040" s="23">
        <v>41950</v>
      </c>
      <c r="H1040" s="32" t="s">
        <v>2106</v>
      </c>
      <c r="I1040" s="34" t="s">
        <v>1160</v>
      </c>
      <c r="J1040" s="24" t="s">
        <v>1161</v>
      </c>
      <c r="K1040" s="36">
        <v>397153</v>
      </c>
    </row>
    <row r="1041" spans="1:11" s="15" customFormat="1" ht="30">
      <c r="A1041" s="18" t="s">
        <v>2054</v>
      </c>
      <c r="B1041" s="19" t="s">
        <v>13</v>
      </c>
      <c r="C1041" s="20" t="s">
        <v>90</v>
      </c>
      <c r="D1041" s="30" t="s">
        <v>90</v>
      </c>
      <c r="E1041" s="21" t="s">
        <v>2100</v>
      </c>
      <c r="F1041" s="22">
        <v>20140250</v>
      </c>
      <c r="G1041" s="23">
        <v>41953</v>
      </c>
      <c r="H1041" s="32" t="s">
        <v>2107</v>
      </c>
      <c r="I1041" s="34" t="s">
        <v>1135</v>
      </c>
      <c r="J1041" s="24" t="s">
        <v>124</v>
      </c>
      <c r="K1041" s="36">
        <v>365154</v>
      </c>
    </row>
    <row r="1042" spans="1:11" s="15" customFormat="1" ht="60">
      <c r="A1042" s="18" t="s">
        <v>2054</v>
      </c>
      <c r="B1042" s="19" t="s">
        <v>13</v>
      </c>
      <c r="C1042" s="20" t="s">
        <v>90</v>
      </c>
      <c r="D1042" s="30" t="s">
        <v>90</v>
      </c>
      <c r="E1042" s="21" t="s">
        <v>2100</v>
      </c>
      <c r="F1042" s="22">
        <v>20140251</v>
      </c>
      <c r="G1042" s="23">
        <v>41953</v>
      </c>
      <c r="H1042" s="32" t="s">
        <v>2108</v>
      </c>
      <c r="I1042" s="34" t="s">
        <v>2109</v>
      </c>
      <c r="J1042" s="24" t="s">
        <v>2110</v>
      </c>
      <c r="K1042" s="36">
        <v>71400</v>
      </c>
    </row>
    <row r="1043" spans="1:11" s="15" customFormat="1" ht="45">
      <c r="A1043" s="18" t="s">
        <v>2054</v>
      </c>
      <c r="B1043" s="19" t="s">
        <v>13</v>
      </c>
      <c r="C1043" s="20" t="s">
        <v>90</v>
      </c>
      <c r="D1043" s="30" t="s">
        <v>90</v>
      </c>
      <c r="E1043" s="21" t="s">
        <v>2100</v>
      </c>
      <c r="F1043" s="22">
        <v>2014253</v>
      </c>
      <c r="G1043" s="23">
        <v>41953</v>
      </c>
      <c r="H1043" s="32" t="s">
        <v>2111</v>
      </c>
      <c r="I1043" s="34" t="s">
        <v>2112</v>
      </c>
      <c r="J1043" s="24" t="s">
        <v>2113</v>
      </c>
      <c r="K1043" s="36">
        <v>21420</v>
      </c>
    </row>
    <row r="1044" spans="1:11" s="15" customFormat="1" ht="45">
      <c r="A1044" s="18" t="s">
        <v>2054</v>
      </c>
      <c r="B1044" s="19" t="s">
        <v>13</v>
      </c>
      <c r="C1044" s="20" t="s">
        <v>90</v>
      </c>
      <c r="D1044" s="30" t="s">
        <v>90</v>
      </c>
      <c r="E1044" s="21" t="s">
        <v>95</v>
      </c>
      <c r="F1044" s="22">
        <v>20140254</v>
      </c>
      <c r="G1044" s="23">
        <v>41953</v>
      </c>
      <c r="H1044" s="32" t="s">
        <v>2114</v>
      </c>
      <c r="I1044" s="34" t="s">
        <v>2115</v>
      </c>
      <c r="J1044" s="24" t="s">
        <v>2116</v>
      </c>
      <c r="K1044" s="36">
        <v>180000</v>
      </c>
    </row>
    <row r="1045" spans="1:11" s="15" customFormat="1" ht="60">
      <c r="A1045" s="18" t="s">
        <v>2054</v>
      </c>
      <c r="B1045" s="19" t="s">
        <v>13</v>
      </c>
      <c r="C1045" s="20" t="s">
        <v>90</v>
      </c>
      <c r="D1045" s="30" t="s">
        <v>90</v>
      </c>
      <c r="E1045" s="21" t="s">
        <v>91</v>
      </c>
      <c r="F1045" s="22">
        <v>20140871</v>
      </c>
      <c r="G1045" s="23">
        <v>41953</v>
      </c>
      <c r="H1045" s="32" t="s">
        <v>2117</v>
      </c>
      <c r="I1045" s="34" t="s">
        <v>2118</v>
      </c>
      <c r="J1045" s="24" t="s">
        <v>2119</v>
      </c>
      <c r="K1045" s="36">
        <v>124950</v>
      </c>
    </row>
    <row r="1046" spans="1:11" s="15" customFormat="1" ht="30">
      <c r="A1046" s="18" t="s">
        <v>2054</v>
      </c>
      <c r="B1046" s="19" t="s">
        <v>311</v>
      </c>
      <c r="C1046" s="20" t="s">
        <v>2120</v>
      </c>
      <c r="D1046" s="30">
        <v>41953</v>
      </c>
      <c r="E1046" s="21" t="s">
        <v>95</v>
      </c>
      <c r="F1046" s="22">
        <v>20140252</v>
      </c>
      <c r="G1046" s="23">
        <v>41953</v>
      </c>
      <c r="H1046" s="32" t="s">
        <v>2121</v>
      </c>
      <c r="I1046" s="34" t="s">
        <v>2122</v>
      </c>
      <c r="J1046" s="24" t="s">
        <v>2123</v>
      </c>
      <c r="K1046" s="36">
        <v>222009</v>
      </c>
    </row>
    <row r="1047" spans="1:11" s="15" customFormat="1" ht="60">
      <c r="A1047" s="18" t="s">
        <v>2054</v>
      </c>
      <c r="B1047" s="19" t="s">
        <v>13</v>
      </c>
      <c r="C1047" s="20" t="s">
        <v>90</v>
      </c>
      <c r="D1047" s="30" t="s">
        <v>90</v>
      </c>
      <c r="E1047" s="21" t="s">
        <v>91</v>
      </c>
      <c r="F1047" s="22">
        <v>20140872</v>
      </c>
      <c r="G1047" s="23">
        <v>41953</v>
      </c>
      <c r="H1047" s="32" t="s">
        <v>2124</v>
      </c>
      <c r="I1047" s="34" t="s">
        <v>2125</v>
      </c>
      <c r="J1047" s="24" t="s">
        <v>2126</v>
      </c>
      <c r="K1047" s="36">
        <v>30940</v>
      </c>
    </row>
    <row r="1048" spans="1:11" s="15" customFormat="1" ht="30">
      <c r="A1048" s="18" t="s">
        <v>2054</v>
      </c>
      <c r="B1048" s="19" t="s">
        <v>336</v>
      </c>
      <c r="C1048" s="20" t="s">
        <v>2055</v>
      </c>
      <c r="D1048" s="30">
        <v>41656</v>
      </c>
      <c r="E1048" s="21" t="s">
        <v>91</v>
      </c>
      <c r="F1048" s="22">
        <v>20140873</v>
      </c>
      <c r="G1048" s="23">
        <v>41953</v>
      </c>
      <c r="H1048" s="32" t="s">
        <v>2127</v>
      </c>
      <c r="I1048" s="34" t="s">
        <v>1160</v>
      </c>
      <c r="J1048" s="24" t="s">
        <v>1161</v>
      </c>
      <c r="K1048" s="36">
        <v>137171</v>
      </c>
    </row>
    <row r="1049" spans="1:11" s="15" customFormat="1" ht="45">
      <c r="A1049" s="18" t="s">
        <v>2054</v>
      </c>
      <c r="B1049" s="19" t="s">
        <v>336</v>
      </c>
      <c r="C1049" s="20" t="s">
        <v>2055</v>
      </c>
      <c r="D1049" s="30">
        <v>41656</v>
      </c>
      <c r="E1049" s="21" t="s">
        <v>91</v>
      </c>
      <c r="F1049" s="22">
        <v>20140874</v>
      </c>
      <c r="G1049" s="23">
        <v>41953</v>
      </c>
      <c r="H1049" s="32" t="s">
        <v>2128</v>
      </c>
      <c r="I1049" s="34" t="s">
        <v>1160</v>
      </c>
      <c r="J1049" s="24" t="s">
        <v>1161</v>
      </c>
      <c r="K1049" s="36">
        <v>202849</v>
      </c>
    </row>
    <row r="1050" spans="1:11" s="15" customFormat="1" ht="45">
      <c r="A1050" s="18" t="s">
        <v>2054</v>
      </c>
      <c r="B1050" s="19" t="s">
        <v>336</v>
      </c>
      <c r="C1050" s="20" t="s">
        <v>2055</v>
      </c>
      <c r="D1050" s="30">
        <v>41656</v>
      </c>
      <c r="E1050" s="21" t="s">
        <v>91</v>
      </c>
      <c r="F1050" s="22">
        <v>20140875</v>
      </c>
      <c r="G1050" s="23">
        <v>41953</v>
      </c>
      <c r="H1050" s="32" t="s">
        <v>2129</v>
      </c>
      <c r="I1050" s="34" t="s">
        <v>1160</v>
      </c>
      <c r="J1050" s="24" t="s">
        <v>1161</v>
      </c>
      <c r="K1050" s="36">
        <v>174964</v>
      </c>
    </row>
    <row r="1051" spans="1:11" s="15" customFormat="1" ht="30">
      <c r="A1051" s="18" t="s">
        <v>2054</v>
      </c>
      <c r="B1051" s="19" t="s">
        <v>336</v>
      </c>
      <c r="C1051" s="20" t="s">
        <v>2055</v>
      </c>
      <c r="D1051" s="30">
        <v>41656</v>
      </c>
      <c r="E1051" s="21" t="s">
        <v>91</v>
      </c>
      <c r="F1051" s="22">
        <v>20140876</v>
      </c>
      <c r="G1051" s="23">
        <v>41953</v>
      </c>
      <c r="H1051" s="32" t="s">
        <v>2130</v>
      </c>
      <c r="I1051" s="34" t="s">
        <v>1160</v>
      </c>
      <c r="J1051" s="24" t="s">
        <v>1161</v>
      </c>
      <c r="K1051" s="36">
        <v>130171</v>
      </c>
    </row>
    <row r="1052" spans="1:11" s="15" customFormat="1" ht="30">
      <c r="A1052" s="18" t="s">
        <v>2054</v>
      </c>
      <c r="B1052" s="19" t="s">
        <v>336</v>
      </c>
      <c r="C1052" s="20" t="s">
        <v>2055</v>
      </c>
      <c r="D1052" s="30">
        <v>41656</v>
      </c>
      <c r="E1052" s="21" t="s">
        <v>91</v>
      </c>
      <c r="F1052" s="22">
        <v>20140877</v>
      </c>
      <c r="G1052" s="23">
        <v>41953</v>
      </c>
      <c r="H1052" s="32" t="s">
        <v>2131</v>
      </c>
      <c r="I1052" s="34" t="s">
        <v>1160</v>
      </c>
      <c r="J1052" s="24" t="s">
        <v>1161</v>
      </c>
      <c r="K1052" s="36">
        <v>126171</v>
      </c>
    </row>
    <row r="1053" spans="1:11" s="15" customFormat="1" ht="30">
      <c r="A1053" s="18" t="s">
        <v>2054</v>
      </c>
      <c r="B1053" s="19" t="s">
        <v>336</v>
      </c>
      <c r="C1053" s="20" t="s">
        <v>2055</v>
      </c>
      <c r="D1053" s="30">
        <v>41656</v>
      </c>
      <c r="E1053" s="21" t="s">
        <v>91</v>
      </c>
      <c r="F1053" s="22">
        <v>20140878</v>
      </c>
      <c r="G1053" s="23">
        <v>41953</v>
      </c>
      <c r="H1053" s="32" t="s">
        <v>2132</v>
      </c>
      <c r="I1053" s="34" t="s">
        <v>1160</v>
      </c>
      <c r="J1053" s="24" t="s">
        <v>1161</v>
      </c>
      <c r="K1053" s="36">
        <v>122556</v>
      </c>
    </row>
    <row r="1054" spans="1:11" s="15" customFormat="1" ht="30">
      <c r="A1054" s="18" t="s">
        <v>2054</v>
      </c>
      <c r="B1054" s="19" t="s">
        <v>336</v>
      </c>
      <c r="C1054" s="20" t="s">
        <v>2055</v>
      </c>
      <c r="D1054" s="30">
        <v>41656</v>
      </c>
      <c r="E1054" s="21" t="s">
        <v>91</v>
      </c>
      <c r="F1054" s="22">
        <v>20140879</v>
      </c>
      <c r="G1054" s="23">
        <v>41953</v>
      </c>
      <c r="H1054" s="32" t="s">
        <v>2133</v>
      </c>
      <c r="I1054" s="34" t="s">
        <v>1160</v>
      </c>
      <c r="J1054" s="24" t="s">
        <v>1161</v>
      </c>
      <c r="K1054" s="36">
        <v>133171</v>
      </c>
    </row>
    <row r="1055" spans="1:11" s="15" customFormat="1" ht="45">
      <c r="A1055" s="18" t="s">
        <v>2054</v>
      </c>
      <c r="B1055" s="19" t="s">
        <v>117</v>
      </c>
      <c r="C1055" s="20" t="s">
        <v>2134</v>
      </c>
      <c r="D1055" s="30">
        <v>41942</v>
      </c>
      <c r="E1055" s="21" t="s">
        <v>91</v>
      </c>
      <c r="F1055" s="22">
        <v>20140880</v>
      </c>
      <c r="G1055" s="23">
        <v>41954</v>
      </c>
      <c r="H1055" s="32" t="s">
        <v>2135</v>
      </c>
      <c r="I1055" s="34" t="s">
        <v>2136</v>
      </c>
      <c r="J1055" s="24" t="s">
        <v>2137</v>
      </c>
      <c r="K1055" s="36">
        <v>7700000</v>
      </c>
    </row>
    <row r="1056" spans="1:11" s="15" customFormat="1" ht="30">
      <c r="A1056" s="18" t="s">
        <v>2054</v>
      </c>
      <c r="B1056" s="19" t="s">
        <v>13</v>
      </c>
      <c r="C1056" s="20" t="s">
        <v>90</v>
      </c>
      <c r="D1056" s="30" t="s">
        <v>90</v>
      </c>
      <c r="E1056" s="21" t="s">
        <v>95</v>
      </c>
      <c r="F1056" s="22">
        <v>20140255</v>
      </c>
      <c r="G1056" s="23">
        <v>41954</v>
      </c>
      <c r="H1056" s="32" t="s">
        <v>2138</v>
      </c>
      <c r="I1056" s="34" t="s">
        <v>2139</v>
      </c>
      <c r="J1056" s="24" t="s">
        <v>1574</v>
      </c>
      <c r="K1056" s="36">
        <v>40155</v>
      </c>
    </row>
    <row r="1057" spans="1:11" s="15" customFormat="1" ht="60">
      <c r="A1057" s="18" t="s">
        <v>2054</v>
      </c>
      <c r="B1057" s="19" t="s">
        <v>13</v>
      </c>
      <c r="C1057" s="20" t="s">
        <v>90</v>
      </c>
      <c r="D1057" s="30" t="s">
        <v>90</v>
      </c>
      <c r="E1057" s="21" t="s">
        <v>91</v>
      </c>
      <c r="F1057" s="22">
        <v>20140881</v>
      </c>
      <c r="G1057" s="23">
        <v>41954</v>
      </c>
      <c r="H1057" s="32" t="s">
        <v>2140</v>
      </c>
      <c r="I1057" s="34" t="s">
        <v>2125</v>
      </c>
      <c r="J1057" s="24" t="s">
        <v>2126</v>
      </c>
      <c r="K1057" s="36">
        <v>28560</v>
      </c>
    </row>
    <row r="1058" spans="1:11" s="15" customFormat="1" ht="45">
      <c r="A1058" s="18" t="s">
        <v>2054</v>
      </c>
      <c r="B1058" s="19" t="s">
        <v>13</v>
      </c>
      <c r="C1058" s="20" t="s">
        <v>90</v>
      </c>
      <c r="D1058" s="30" t="s">
        <v>90</v>
      </c>
      <c r="E1058" s="21" t="s">
        <v>95</v>
      </c>
      <c r="F1058" s="22">
        <v>20140256</v>
      </c>
      <c r="G1058" s="23">
        <v>41954</v>
      </c>
      <c r="H1058" s="32" t="s">
        <v>2141</v>
      </c>
      <c r="I1058" s="34" t="s">
        <v>2142</v>
      </c>
      <c r="J1058" s="24" t="s">
        <v>2143</v>
      </c>
      <c r="K1058" s="36">
        <v>354620</v>
      </c>
    </row>
    <row r="1059" spans="1:11" s="15" customFormat="1" ht="30">
      <c r="A1059" s="18" t="s">
        <v>2054</v>
      </c>
      <c r="B1059" s="19" t="s">
        <v>336</v>
      </c>
      <c r="C1059" s="20" t="s">
        <v>2055</v>
      </c>
      <c r="D1059" s="30">
        <v>41656</v>
      </c>
      <c r="E1059" s="21" t="s">
        <v>91</v>
      </c>
      <c r="F1059" s="22">
        <v>20140882</v>
      </c>
      <c r="G1059" s="23">
        <v>41954</v>
      </c>
      <c r="H1059" s="32" t="s">
        <v>2144</v>
      </c>
      <c r="I1059" s="34" t="s">
        <v>1160</v>
      </c>
      <c r="J1059" s="24" t="s">
        <v>1161</v>
      </c>
      <c r="K1059" s="36">
        <v>178671</v>
      </c>
    </row>
    <row r="1060" spans="1:11" s="15" customFormat="1" ht="60">
      <c r="A1060" s="18" t="s">
        <v>2054</v>
      </c>
      <c r="B1060" s="19" t="s">
        <v>13</v>
      </c>
      <c r="C1060" s="20" t="s">
        <v>90</v>
      </c>
      <c r="D1060" s="30" t="s">
        <v>90</v>
      </c>
      <c r="E1060" s="21" t="s">
        <v>91</v>
      </c>
      <c r="F1060" s="22">
        <v>20140883</v>
      </c>
      <c r="G1060" s="23">
        <v>41955</v>
      </c>
      <c r="H1060" s="32" t="s">
        <v>2145</v>
      </c>
      <c r="I1060" s="34" t="s">
        <v>2146</v>
      </c>
      <c r="J1060" s="24" t="s">
        <v>2147</v>
      </c>
      <c r="K1060" s="36">
        <v>145775</v>
      </c>
    </row>
    <row r="1061" spans="1:11" s="15" customFormat="1" ht="45">
      <c r="A1061" s="18" t="s">
        <v>2054</v>
      </c>
      <c r="B1061" s="19" t="s">
        <v>13</v>
      </c>
      <c r="C1061" s="20" t="s">
        <v>90</v>
      </c>
      <c r="D1061" s="30" t="s">
        <v>90</v>
      </c>
      <c r="E1061" s="21" t="s">
        <v>91</v>
      </c>
      <c r="F1061" s="22">
        <v>20140885</v>
      </c>
      <c r="G1061" s="23">
        <v>41955</v>
      </c>
      <c r="H1061" s="32" t="s">
        <v>2148</v>
      </c>
      <c r="I1061" s="34" t="s">
        <v>2149</v>
      </c>
      <c r="J1061" s="24" t="s">
        <v>2150</v>
      </c>
      <c r="K1061" s="36">
        <v>150000</v>
      </c>
    </row>
    <row r="1062" spans="1:11" s="15" customFormat="1" ht="45">
      <c r="A1062" s="18" t="s">
        <v>2054</v>
      </c>
      <c r="B1062" s="19" t="s">
        <v>13</v>
      </c>
      <c r="C1062" s="20" t="s">
        <v>90</v>
      </c>
      <c r="D1062" s="30" t="s">
        <v>90</v>
      </c>
      <c r="E1062" s="21" t="s">
        <v>91</v>
      </c>
      <c r="F1062" s="22">
        <v>20140884</v>
      </c>
      <c r="G1062" s="23">
        <v>41955</v>
      </c>
      <c r="H1062" s="32" t="s">
        <v>2151</v>
      </c>
      <c r="I1062" s="34" t="s">
        <v>2152</v>
      </c>
      <c r="J1062" s="24" t="s">
        <v>2153</v>
      </c>
      <c r="K1062" s="36">
        <v>150000</v>
      </c>
    </row>
    <row r="1063" spans="1:11" s="15" customFormat="1" ht="60">
      <c r="A1063" s="18" t="s">
        <v>2054</v>
      </c>
      <c r="B1063" s="19" t="s">
        <v>13</v>
      </c>
      <c r="C1063" s="20" t="s">
        <v>90</v>
      </c>
      <c r="D1063" s="30" t="s">
        <v>90</v>
      </c>
      <c r="E1063" s="21" t="s">
        <v>91</v>
      </c>
      <c r="F1063" s="22">
        <v>20140886</v>
      </c>
      <c r="G1063" s="23">
        <v>41955</v>
      </c>
      <c r="H1063" s="32" t="s">
        <v>2154</v>
      </c>
      <c r="I1063" s="34" t="s">
        <v>2155</v>
      </c>
      <c r="J1063" s="24" t="s">
        <v>2156</v>
      </c>
      <c r="K1063" s="36">
        <v>172550</v>
      </c>
    </row>
    <row r="1064" spans="1:11" s="15" customFormat="1" ht="45">
      <c r="A1064" s="18" t="s">
        <v>2054</v>
      </c>
      <c r="B1064" s="19" t="s">
        <v>391</v>
      </c>
      <c r="C1064" s="20" t="s">
        <v>2157</v>
      </c>
      <c r="D1064" s="30">
        <v>40625</v>
      </c>
      <c r="E1064" s="21" t="s">
        <v>95</v>
      </c>
      <c r="F1064" s="22">
        <v>20140257</v>
      </c>
      <c r="G1064" s="23">
        <v>41956</v>
      </c>
      <c r="H1064" s="32" t="s">
        <v>2158</v>
      </c>
      <c r="I1064" s="34" t="s">
        <v>2159</v>
      </c>
      <c r="J1064" s="24" t="s">
        <v>2160</v>
      </c>
      <c r="K1064" s="36">
        <v>273819</v>
      </c>
    </row>
    <row r="1065" spans="1:11" s="15" customFormat="1" ht="30">
      <c r="A1065" s="18" t="s">
        <v>2054</v>
      </c>
      <c r="B1065" s="19" t="s">
        <v>391</v>
      </c>
      <c r="C1065" s="20" t="s">
        <v>2157</v>
      </c>
      <c r="D1065" s="30">
        <v>40625</v>
      </c>
      <c r="E1065" s="21" t="s">
        <v>95</v>
      </c>
      <c r="F1065" s="22">
        <v>20140258</v>
      </c>
      <c r="G1065" s="23">
        <v>41956</v>
      </c>
      <c r="H1065" s="32" t="s">
        <v>2161</v>
      </c>
      <c r="I1065" s="34" t="s">
        <v>2162</v>
      </c>
      <c r="J1065" s="24" t="s">
        <v>2163</v>
      </c>
      <c r="K1065" s="36">
        <v>1139056</v>
      </c>
    </row>
    <row r="1066" spans="1:11" s="15" customFormat="1" ht="45">
      <c r="A1066" s="18" t="s">
        <v>2054</v>
      </c>
      <c r="B1066" s="19" t="s">
        <v>391</v>
      </c>
      <c r="C1066" s="20" t="s">
        <v>2157</v>
      </c>
      <c r="D1066" s="30">
        <v>40625</v>
      </c>
      <c r="E1066" s="21" t="s">
        <v>95</v>
      </c>
      <c r="F1066" s="22">
        <v>20140259</v>
      </c>
      <c r="G1066" s="23">
        <v>41956</v>
      </c>
      <c r="H1066" s="32" t="s">
        <v>2164</v>
      </c>
      <c r="I1066" s="34" t="s">
        <v>2165</v>
      </c>
      <c r="J1066" s="24" t="s">
        <v>2166</v>
      </c>
      <c r="K1066" s="36">
        <v>759832</v>
      </c>
    </row>
    <row r="1067" spans="1:11" s="15" customFormat="1" ht="45">
      <c r="A1067" s="18" t="s">
        <v>2054</v>
      </c>
      <c r="B1067" s="19" t="s">
        <v>391</v>
      </c>
      <c r="C1067" s="20" t="s">
        <v>2157</v>
      </c>
      <c r="D1067" s="30">
        <v>40625</v>
      </c>
      <c r="E1067" s="21" t="s">
        <v>95</v>
      </c>
      <c r="F1067" s="22">
        <v>20140260</v>
      </c>
      <c r="G1067" s="23">
        <v>41956</v>
      </c>
      <c r="H1067" s="32" t="s">
        <v>2167</v>
      </c>
      <c r="I1067" s="34" t="s">
        <v>2168</v>
      </c>
      <c r="J1067" s="24" t="s">
        <v>1752</v>
      </c>
      <c r="K1067" s="36">
        <v>574208</v>
      </c>
    </row>
    <row r="1068" spans="1:11" s="15" customFormat="1" ht="75">
      <c r="A1068" s="18" t="s">
        <v>2054</v>
      </c>
      <c r="B1068" s="19" t="s">
        <v>13</v>
      </c>
      <c r="C1068" s="20" t="s">
        <v>90</v>
      </c>
      <c r="D1068" s="30" t="s">
        <v>90</v>
      </c>
      <c r="E1068" s="21" t="s">
        <v>95</v>
      </c>
      <c r="F1068" s="22">
        <v>20140261</v>
      </c>
      <c r="G1068" s="23">
        <v>41956</v>
      </c>
      <c r="H1068" s="32" t="s">
        <v>2169</v>
      </c>
      <c r="I1068" s="34" t="s">
        <v>2115</v>
      </c>
      <c r="J1068" s="24" t="s">
        <v>2116</v>
      </c>
      <c r="K1068" s="36">
        <v>59000</v>
      </c>
    </row>
    <row r="1069" spans="1:11" s="15" customFormat="1" ht="75">
      <c r="A1069" s="18" t="s">
        <v>2054</v>
      </c>
      <c r="B1069" s="19" t="s">
        <v>13</v>
      </c>
      <c r="C1069" s="20" t="s">
        <v>90</v>
      </c>
      <c r="D1069" s="30" t="s">
        <v>90</v>
      </c>
      <c r="E1069" s="21" t="s">
        <v>95</v>
      </c>
      <c r="F1069" s="22">
        <v>20140262</v>
      </c>
      <c r="G1069" s="23">
        <v>41956</v>
      </c>
      <c r="H1069" s="32" t="s">
        <v>2170</v>
      </c>
      <c r="I1069" s="34" t="s">
        <v>2115</v>
      </c>
      <c r="J1069" s="24" t="s">
        <v>2116</v>
      </c>
      <c r="K1069" s="36">
        <v>59000</v>
      </c>
    </row>
    <row r="1070" spans="1:11" s="15" customFormat="1" ht="30">
      <c r="A1070" s="18" t="s">
        <v>2054</v>
      </c>
      <c r="B1070" s="19" t="s">
        <v>391</v>
      </c>
      <c r="C1070" s="20" t="s">
        <v>2157</v>
      </c>
      <c r="D1070" s="30">
        <v>40625</v>
      </c>
      <c r="E1070" s="21" t="s">
        <v>95</v>
      </c>
      <c r="F1070" s="22">
        <v>20140263</v>
      </c>
      <c r="G1070" s="23">
        <v>41956</v>
      </c>
      <c r="H1070" s="32" t="s">
        <v>2171</v>
      </c>
      <c r="I1070" s="34" t="s">
        <v>1135</v>
      </c>
      <c r="J1070" s="24" t="s">
        <v>124</v>
      </c>
      <c r="K1070" s="36">
        <v>2122151</v>
      </c>
    </row>
    <row r="1071" spans="1:11" s="15" customFormat="1" ht="30">
      <c r="A1071" s="18" t="s">
        <v>2054</v>
      </c>
      <c r="B1071" s="19" t="s">
        <v>391</v>
      </c>
      <c r="C1071" s="20" t="s">
        <v>1024</v>
      </c>
      <c r="D1071" s="30">
        <v>40625</v>
      </c>
      <c r="E1071" s="21" t="s">
        <v>91</v>
      </c>
      <c r="F1071" s="22">
        <v>20140264</v>
      </c>
      <c r="G1071" s="23">
        <v>41956</v>
      </c>
      <c r="H1071" s="32" t="s">
        <v>2172</v>
      </c>
      <c r="I1071" s="34" t="s">
        <v>2173</v>
      </c>
      <c r="J1071" s="24" t="s">
        <v>304</v>
      </c>
      <c r="K1071" s="36">
        <v>85162</v>
      </c>
    </row>
    <row r="1072" spans="1:11" s="15" customFormat="1" ht="60">
      <c r="A1072" s="18" t="s">
        <v>2054</v>
      </c>
      <c r="B1072" s="19" t="s">
        <v>13</v>
      </c>
      <c r="C1072" s="20" t="s">
        <v>90</v>
      </c>
      <c r="D1072" s="30" t="s">
        <v>90</v>
      </c>
      <c r="E1072" s="21" t="s">
        <v>2100</v>
      </c>
      <c r="F1072" s="22">
        <v>20140265</v>
      </c>
      <c r="G1072" s="23">
        <v>41956</v>
      </c>
      <c r="H1072" s="32" t="s">
        <v>2174</v>
      </c>
      <c r="I1072" s="34" t="s">
        <v>2109</v>
      </c>
      <c r="J1072" s="24" t="s">
        <v>2110</v>
      </c>
      <c r="K1072" s="36">
        <v>153510</v>
      </c>
    </row>
    <row r="1073" spans="1:11" s="15" customFormat="1" ht="30">
      <c r="A1073" s="18" t="s">
        <v>2054</v>
      </c>
      <c r="B1073" s="19" t="s">
        <v>336</v>
      </c>
      <c r="C1073" s="20" t="s">
        <v>2055</v>
      </c>
      <c r="D1073" s="30">
        <v>41656</v>
      </c>
      <c r="E1073" s="21" t="s">
        <v>91</v>
      </c>
      <c r="F1073" s="22">
        <v>20140887</v>
      </c>
      <c r="G1073" s="23">
        <v>41956</v>
      </c>
      <c r="H1073" s="32" t="s">
        <v>2175</v>
      </c>
      <c r="I1073" s="34" t="s">
        <v>1160</v>
      </c>
      <c r="J1073" s="24" t="s">
        <v>1161</v>
      </c>
      <c r="K1073" s="36">
        <v>288171</v>
      </c>
    </row>
    <row r="1074" spans="1:11" s="15" customFormat="1" ht="30">
      <c r="A1074" s="18" t="s">
        <v>2054</v>
      </c>
      <c r="B1074" s="19" t="s">
        <v>336</v>
      </c>
      <c r="C1074" s="20" t="s">
        <v>2055</v>
      </c>
      <c r="D1074" s="30">
        <v>41656</v>
      </c>
      <c r="E1074" s="21" t="s">
        <v>91</v>
      </c>
      <c r="F1074" s="22">
        <v>20140888</v>
      </c>
      <c r="G1074" s="23">
        <v>41956</v>
      </c>
      <c r="H1074" s="32" t="s">
        <v>2176</v>
      </c>
      <c r="I1074" s="34" t="s">
        <v>1160</v>
      </c>
      <c r="J1074" s="24" t="s">
        <v>1161</v>
      </c>
      <c r="K1074" s="36">
        <v>288171</v>
      </c>
    </row>
    <row r="1075" spans="1:11" s="15" customFormat="1" ht="30">
      <c r="A1075" s="18" t="s">
        <v>2054</v>
      </c>
      <c r="B1075" s="19" t="s">
        <v>336</v>
      </c>
      <c r="C1075" s="20" t="s">
        <v>2055</v>
      </c>
      <c r="D1075" s="30">
        <v>41656</v>
      </c>
      <c r="E1075" s="21" t="s">
        <v>91</v>
      </c>
      <c r="F1075" s="22">
        <v>20140889</v>
      </c>
      <c r="G1075" s="23">
        <v>41956</v>
      </c>
      <c r="H1075" s="32" t="s">
        <v>2177</v>
      </c>
      <c r="I1075" s="34" t="s">
        <v>1160</v>
      </c>
      <c r="J1075" s="24" t="s">
        <v>1161</v>
      </c>
      <c r="K1075" s="36">
        <v>329171</v>
      </c>
    </row>
    <row r="1076" spans="1:11" s="15" customFormat="1" ht="90">
      <c r="A1076" s="18" t="s">
        <v>2054</v>
      </c>
      <c r="B1076" s="19" t="s">
        <v>13</v>
      </c>
      <c r="C1076" s="20" t="s">
        <v>90</v>
      </c>
      <c r="D1076" s="30" t="s">
        <v>90</v>
      </c>
      <c r="E1076" s="21" t="s">
        <v>91</v>
      </c>
      <c r="F1076" s="22">
        <v>20140890</v>
      </c>
      <c r="G1076" s="23">
        <v>41957</v>
      </c>
      <c r="H1076" s="32" t="s">
        <v>2178</v>
      </c>
      <c r="I1076" s="34" t="s">
        <v>2179</v>
      </c>
      <c r="J1076" s="24" t="s">
        <v>2180</v>
      </c>
      <c r="K1076" s="36">
        <v>926915</v>
      </c>
    </row>
    <row r="1077" spans="1:11" s="15" customFormat="1" ht="30">
      <c r="A1077" s="18" t="s">
        <v>2054</v>
      </c>
      <c r="B1077" s="19" t="s">
        <v>336</v>
      </c>
      <c r="C1077" s="20" t="s">
        <v>2055</v>
      </c>
      <c r="D1077" s="30">
        <v>41656</v>
      </c>
      <c r="E1077" s="21" t="s">
        <v>91</v>
      </c>
      <c r="F1077" s="22">
        <v>20140891</v>
      </c>
      <c r="G1077" s="23">
        <v>41957</v>
      </c>
      <c r="H1077" s="32" t="s">
        <v>2181</v>
      </c>
      <c r="I1077" s="34" t="s">
        <v>1160</v>
      </c>
      <c r="J1077" s="24" t="s">
        <v>1161</v>
      </c>
      <c r="K1077" s="36">
        <v>146171</v>
      </c>
    </row>
    <row r="1078" spans="1:11" s="15" customFormat="1" ht="75">
      <c r="A1078" s="18" t="s">
        <v>2054</v>
      </c>
      <c r="B1078" s="19" t="s">
        <v>13</v>
      </c>
      <c r="C1078" s="20" t="s">
        <v>90</v>
      </c>
      <c r="D1078" s="30" t="s">
        <v>90</v>
      </c>
      <c r="E1078" s="21" t="s">
        <v>91</v>
      </c>
      <c r="F1078" s="22">
        <v>20140892</v>
      </c>
      <c r="G1078" s="23">
        <v>41957</v>
      </c>
      <c r="H1078" s="32" t="s">
        <v>2182</v>
      </c>
      <c r="I1078" s="34" t="s">
        <v>2183</v>
      </c>
      <c r="J1078" s="24" t="s">
        <v>1529</v>
      </c>
      <c r="K1078" s="36">
        <v>352240</v>
      </c>
    </row>
    <row r="1079" spans="1:11" s="15" customFormat="1" ht="45">
      <c r="A1079" s="18" t="s">
        <v>2054</v>
      </c>
      <c r="B1079" s="19" t="s">
        <v>391</v>
      </c>
      <c r="C1079" s="20" t="s">
        <v>1024</v>
      </c>
      <c r="D1079" s="30">
        <v>40625</v>
      </c>
      <c r="E1079" s="21" t="s">
        <v>2100</v>
      </c>
      <c r="F1079" s="22">
        <v>20140266</v>
      </c>
      <c r="G1079" s="23">
        <v>41957</v>
      </c>
      <c r="H1079" s="32" t="s">
        <v>2184</v>
      </c>
      <c r="I1079" s="34" t="s">
        <v>2173</v>
      </c>
      <c r="J1079" s="24" t="s">
        <v>304</v>
      </c>
      <c r="K1079" s="36">
        <v>259653</v>
      </c>
    </row>
    <row r="1080" spans="1:11" s="15" customFormat="1" ht="90">
      <c r="A1080" s="18" t="s">
        <v>2054</v>
      </c>
      <c r="B1080" s="19" t="s">
        <v>391</v>
      </c>
      <c r="C1080" s="20" t="s">
        <v>2157</v>
      </c>
      <c r="D1080" s="30">
        <v>40625</v>
      </c>
      <c r="E1080" s="21" t="s">
        <v>91</v>
      </c>
      <c r="F1080" s="22">
        <v>20140893</v>
      </c>
      <c r="G1080" s="23">
        <v>41957</v>
      </c>
      <c r="H1080" s="32" t="s">
        <v>2185</v>
      </c>
      <c r="I1080" s="34" t="s">
        <v>2186</v>
      </c>
      <c r="J1080" s="24" t="s">
        <v>275</v>
      </c>
      <c r="K1080" s="36">
        <v>504326</v>
      </c>
    </row>
    <row r="1081" spans="1:11" s="15" customFormat="1" ht="45">
      <c r="A1081" s="18" t="s">
        <v>2054</v>
      </c>
      <c r="B1081" s="19" t="s">
        <v>336</v>
      </c>
      <c r="C1081" s="20" t="s">
        <v>2187</v>
      </c>
      <c r="D1081" s="30">
        <v>41799</v>
      </c>
      <c r="E1081" s="21" t="s">
        <v>91</v>
      </c>
      <c r="F1081" s="22">
        <v>20140894</v>
      </c>
      <c r="G1081" s="23">
        <v>41960</v>
      </c>
      <c r="H1081" s="32" t="s">
        <v>2188</v>
      </c>
      <c r="I1081" s="34" t="s">
        <v>2189</v>
      </c>
      <c r="J1081" s="24" t="s">
        <v>2190</v>
      </c>
      <c r="K1081" s="36">
        <v>41052</v>
      </c>
    </row>
    <row r="1082" spans="1:11" s="15" customFormat="1" ht="45">
      <c r="A1082" s="18" t="s">
        <v>2054</v>
      </c>
      <c r="B1082" s="19" t="s">
        <v>336</v>
      </c>
      <c r="C1082" s="20" t="s">
        <v>2055</v>
      </c>
      <c r="D1082" s="30">
        <v>41656</v>
      </c>
      <c r="E1082" s="21" t="s">
        <v>91</v>
      </c>
      <c r="F1082" s="22">
        <v>20140895</v>
      </c>
      <c r="G1082" s="23">
        <v>41961</v>
      </c>
      <c r="H1082" s="32" t="s">
        <v>2191</v>
      </c>
      <c r="I1082" s="34" t="s">
        <v>1160</v>
      </c>
      <c r="J1082" s="24" t="s">
        <v>1161</v>
      </c>
      <c r="K1082" s="36">
        <v>727770</v>
      </c>
    </row>
    <row r="1083" spans="1:11" s="15" customFormat="1" ht="30">
      <c r="A1083" s="18" t="s">
        <v>2054</v>
      </c>
      <c r="B1083" s="19" t="s">
        <v>13</v>
      </c>
      <c r="C1083" s="20" t="s">
        <v>90</v>
      </c>
      <c r="D1083" s="30" t="s">
        <v>90</v>
      </c>
      <c r="E1083" s="21" t="s">
        <v>2100</v>
      </c>
      <c r="F1083" s="22">
        <v>20140267</v>
      </c>
      <c r="G1083" s="23">
        <v>41961</v>
      </c>
      <c r="H1083" s="32" t="s">
        <v>2192</v>
      </c>
      <c r="I1083" s="34" t="s">
        <v>1135</v>
      </c>
      <c r="J1083" s="24" t="s">
        <v>124</v>
      </c>
      <c r="K1083" s="36">
        <v>170039</v>
      </c>
    </row>
    <row r="1084" spans="1:11" s="15" customFormat="1" ht="60">
      <c r="A1084" s="18" t="s">
        <v>2054</v>
      </c>
      <c r="B1084" s="19" t="s">
        <v>28</v>
      </c>
      <c r="C1084" s="20" t="s">
        <v>90</v>
      </c>
      <c r="D1084" s="30" t="s">
        <v>90</v>
      </c>
      <c r="E1084" s="21" t="s">
        <v>91</v>
      </c>
      <c r="F1084" s="22">
        <v>20140896</v>
      </c>
      <c r="G1084" s="23">
        <v>41961</v>
      </c>
      <c r="H1084" s="32" t="s">
        <v>2193</v>
      </c>
      <c r="I1084" s="34" t="s">
        <v>2194</v>
      </c>
      <c r="J1084" s="24" t="s">
        <v>2195</v>
      </c>
      <c r="K1084" s="36">
        <v>120000</v>
      </c>
    </row>
    <row r="1085" spans="1:11" s="15" customFormat="1" ht="30">
      <c r="A1085" s="18" t="s">
        <v>2054</v>
      </c>
      <c r="B1085" s="19" t="s">
        <v>28</v>
      </c>
      <c r="C1085" s="20" t="s">
        <v>90</v>
      </c>
      <c r="D1085" s="30" t="s">
        <v>90</v>
      </c>
      <c r="E1085" s="21" t="s">
        <v>91</v>
      </c>
      <c r="F1085" s="22">
        <v>20140897</v>
      </c>
      <c r="G1085" s="23">
        <v>41961</v>
      </c>
      <c r="H1085" s="32" t="s">
        <v>2196</v>
      </c>
      <c r="I1085" s="34" t="s">
        <v>2197</v>
      </c>
      <c r="J1085" s="24" t="s">
        <v>2198</v>
      </c>
      <c r="K1085" s="36">
        <v>483008</v>
      </c>
    </row>
    <row r="1086" spans="1:11" s="15" customFormat="1" ht="30">
      <c r="A1086" s="18" t="s">
        <v>2054</v>
      </c>
      <c r="B1086" s="19" t="s">
        <v>391</v>
      </c>
      <c r="C1086" s="20" t="s">
        <v>2157</v>
      </c>
      <c r="D1086" s="30">
        <v>40625</v>
      </c>
      <c r="E1086" s="21" t="s">
        <v>2100</v>
      </c>
      <c r="F1086" s="22">
        <v>20140268</v>
      </c>
      <c r="G1086" s="23">
        <v>41961</v>
      </c>
      <c r="H1086" s="32" t="s">
        <v>2199</v>
      </c>
      <c r="I1086" s="34" t="s">
        <v>2200</v>
      </c>
      <c r="J1086" s="24" t="s">
        <v>2201</v>
      </c>
      <c r="K1086" s="36">
        <v>51836</v>
      </c>
    </row>
    <row r="1087" spans="1:11" s="15" customFormat="1" ht="45">
      <c r="A1087" s="18" t="s">
        <v>2054</v>
      </c>
      <c r="B1087" s="19" t="s">
        <v>13</v>
      </c>
      <c r="C1087" s="20" t="s">
        <v>90</v>
      </c>
      <c r="D1087" s="30" t="s">
        <v>90</v>
      </c>
      <c r="E1087" s="21" t="s">
        <v>91</v>
      </c>
      <c r="F1087" s="22">
        <v>20140898</v>
      </c>
      <c r="G1087" s="23">
        <v>41962</v>
      </c>
      <c r="H1087" s="32" t="s">
        <v>2202</v>
      </c>
      <c r="I1087" s="34" t="s">
        <v>2125</v>
      </c>
      <c r="J1087" s="24" t="s">
        <v>2126</v>
      </c>
      <c r="K1087" s="36">
        <v>28560</v>
      </c>
    </row>
    <row r="1088" spans="1:11" s="15" customFormat="1" ht="30">
      <c r="A1088" s="18" t="s">
        <v>2054</v>
      </c>
      <c r="B1088" s="19" t="s">
        <v>336</v>
      </c>
      <c r="C1088" s="20" t="s">
        <v>2055</v>
      </c>
      <c r="D1088" s="30">
        <v>41656</v>
      </c>
      <c r="E1088" s="21" t="s">
        <v>91</v>
      </c>
      <c r="F1088" s="22">
        <v>20140899</v>
      </c>
      <c r="G1088" s="23">
        <v>41963</v>
      </c>
      <c r="H1088" s="32" t="s">
        <v>2203</v>
      </c>
      <c r="I1088" s="34" t="s">
        <v>1160</v>
      </c>
      <c r="J1088" s="24" t="s">
        <v>1161</v>
      </c>
      <c r="K1088" s="36">
        <v>407310</v>
      </c>
    </row>
    <row r="1089" spans="1:11" s="15" customFormat="1" ht="30">
      <c r="A1089" s="18" t="s">
        <v>2054</v>
      </c>
      <c r="B1089" s="19" t="s">
        <v>311</v>
      </c>
      <c r="C1089" s="20" t="s">
        <v>2204</v>
      </c>
      <c r="D1089" s="30">
        <v>41725</v>
      </c>
      <c r="E1089" s="21" t="s">
        <v>91</v>
      </c>
      <c r="F1089" s="22">
        <v>20140900</v>
      </c>
      <c r="G1089" s="23">
        <v>41963</v>
      </c>
      <c r="H1089" s="32" t="s">
        <v>2205</v>
      </c>
      <c r="I1089" s="34" t="s">
        <v>2206</v>
      </c>
      <c r="J1089" s="24" t="s">
        <v>2207</v>
      </c>
      <c r="K1089" s="36">
        <v>5664000</v>
      </c>
    </row>
    <row r="1090" spans="1:11" s="15" customFormat="1" ht="45">
      <c r="A1090" s="18" t="s">
        <v>2054</v>
      </c>
      <c r="B1090" s="19" t="s">
        <v>336</v>
      </c>
      <c r="C1090" s="20" t="s">
        <v>2055</v>
      </c>
      <c r="D1090" s="30">
        <v>41656</v>
      </c>
      <c r="E1090" s="21" t="s">
        <v>91</v>
      </c>
      <c r="F1090" s="22">
        <v>20140901</v>
      </c>
      <c r="G1090" s="23">
        <v>41964</v>
      </c>
      <c r="H1090" s="32" t="s">
        <v>2208</v>
      </c>
      <c r="I1090" s="34" t="s">
        <v>1160</v>
      </c>
      <c r="J1090" s="24" t="s">
        <v>1161</v>
      </c>
      <c r="K1090" s="36">
        <v>103046</v>
      </c>
    </row>
    <row r="1091" spans="1:11" s="15" customFormat="1" ht="45">
      <c r="A1091" s="18" t="s">
        <v>2054</v>
      </c>
      <c r="B1091" s="19" t="s">
        <v>311</v>
      </c>
      <c r="C1091" s="20" t="s">
        <v>2209</v>
      </c>
      <c r="D1091" s="30">
        <v>41963</v>
      </c>
      <c r="E1091" s="21" t="s">
        <v>91</v>
      </c>
      <c r="F1091" s="22">
        <v>20140902</v>
      </c>
      <c r="G1091" s="23">
        <v>41964</v>
      </c>
      <c r="H1091" s="32" t="s">
        <v>2210</v>
      </c>
      <c r="I1091" s="34" t="s">
        <v>2211</v>
      </c>
      <c r="J1091" s="24" t="s">
        <v>2212</v>
      </c>
      <c r="K1091" s="36">
        <v>4410000</v>
      </c>
    </row>
    <row r="1092" spans="1:11" s="15" customFormat="1" ht="30">
      <c r="A1092" s="18" t="s">
        <v>2054</v>
      </c>
      <c r="B1092" s="19" t="s">
        <v>391</v>
      </c>
      <c r="C1092" s="20" t="s">
        <v>2157</v>
      </c>
      <c r="D1092" s="30">
        <v>40625</v>
      </c>
      <c r="E1092" s="21" t="s">
        <v>2100</v>
      </c>
      <c r="F1092" s="22">
        <v>20140270</v>
      </c>
      <c r="G1092" s="23">
        <v>41967</v>
      </c>
      <c r="H1092" s="32" t="s">
        <v>2213</v>
      </c>
      <c r="I1092" s="34" t="s">
        <v>2214</v>
      </c>
      <c r="J1092" s="24" t="s">
        <v>2215</v>
      </c>
      <c r="K1092" s="36">
        <v>1328040</v>
      </c>
    </row>
    <row r="1093" spans="1:11" s="15" customFormat="1" ht="30">
      <c r="A1093" s="18" t="s">
        <v>2054</v>
      </c>
      <c r="B1093" s="19" t="s">
        <v>391</v>
      </c>
      <c r="C1093" s="20" t="s">
        <v>2157</v>
      </c>
      <c r="D1093" s="30">
        <v>40625</v>
      </c>
      <c r="E1093" s="21" t="s">
        <v>2100</v>
      </c>
      <c r="F1093" s="22">
        <v>20140271</v>
      </c>
      <c r="G1093" s="23">
        <v>41967</v>
      </c>
      <c r="H1093" s="32" t="s">
        <v>2216</v>
      </c>
      <c r="I1093" s="34" t="s">
        <v>2217</v>
      </c>
      <c r="J1093" s="24" t="s">
        <v>2218</v>
      </c>
      <c r="K1093" s="36">
        <v>49980</v>
      </c>
    </row>
    <row r="1094" spans="1:11" s="15" customFormat="1" ht="30">
      <c r="A1094" s="18" t="s">
        <v>2054</v>
      </c>
      <c r="B1094" s="19" t="s">
        <v>336</v>
      </c>
      <c r="C1094" s="20" t="s">
        <v>2055</v>
      </c>
      <c r="D1094" s="30">
        <v>41656</v>
      </c>
      <c r="E1094" s="21" t="s">
        <v>91</v>
      </c>
      <c r="F1094" s="22">
        <v>20140903</v>
      </c>
      <c r="G1094" s="23">
        <v>41968</v>
      </c>
      <c r="H1094" s="32" t="s">
        <v>2219</v>
      </c>
      <c r="I1094" s="34" t="s">
        <v>1160</v>
      </c>
      <c r="J1094" s="24" t="s">
        <v>1161</v>
      </c>
      <c r="K1094" s="36">
        <v>178296</v>
      </c>
    </row>
    <row r="1095" spans="1:11" s="15" customFormat="1" ht="75">
      <c r="A1095" s="18" t="s">
        <v>2054</v>
      </c>
      <c r="B1095" s="19" t="s">
        <v>13</v>
      </c>
      <c r="C1095" s="20" t="s">
        <v>90</v>
      </c>
      <c r="D1095" s="30" t="s">
        <v>90</v>
      </c>
      <c r="E1095" s="21" t="s">
        <v>91</v>
      </c>
      <c r="F1095" s="22">
        <v>20140904</v>
      </c>
      <c r="G1095" s="23">
        <v>41968</v>
      </c>
      <c r="H1095" s="32" t="s">
        <v>2220</v>
      </c>
      <c r="I1095" s="34" t="s">
        <v>2183</v>
      </c>
      <c r="J1095" s="24" t="s">
        <v>1529</v>
      </c>
      <c r="K1095" s="36">
        <v>528360</v>
      </c>
    </row>
    <row r="1096" spans="1:11" s="15" customFormat="1" ht="30">
      <c r="A1096" s="18" t="s">
        <v>2054</v>
      </c>
      <c r="B1096" s="19" t="s">
        <v>13</v>
      </c>
      <c r="C1096" s="20" t="s">
        <v>90</v>
      </c>
      <c r="D1096" s="30" t="s">
        <v>90</v>
      </c>
      <c r="E1096" s="21" t="s">
        <v>2100</v>
      </c>
      <c r="F1096" s="22">
        <v>20140272</v>
      </c>
      <c r="G1096" s="23">
        <v>41969</v>
      </c>
      <c r="H1096" s="32" t="s">
        <v>2221</v>
      </c>
      <c r="I1096" s="34" t="s">
        <v>2222</v>
      </c>
      <c r="J1096" s="24" t="s">
        <v>1588</v>
      </c>
      <c r="K1096" s="36">
        <v>87980</v>
      </c>
    </row>
    <row r="1097" spans="1:11" s="15" customFormat="1" ht="45">
      <c r="A1097" s="18" t="s">
        <v>2054</v>
      </c>
      <c r="B1097" s="19" t="s">
        <v>13</v>
      </c>
      <c r="C1097" s="20" t="s">
        <v>90</v>
      </c>
      <c r="D1097" s="30" t="s">
        <v>90</v>
      </c>
      <c r="E1097" s="21" t="s">
        <v>95</v>
      </c>
      <c r="F1097" s="22">
        <v>20140273</v>
      </c>
      <c r="G1097" s="23">
        <v>41969</v>
      </c>
      <c r="H1097" s="32" t="s">
        <v>2223</v>
      </c>
      <c r="I1097" s="34" t="s">
        <v>2224</v>
      </c>
      <c r="J1097" s="24" t="s">
        <v>2225</v>
      </c>
      <c r="K1097" s="36">
        <v>498194</v>
      </c>
    </row>
    <row r="1098" spans="1:11" s="15" customFormat="1" ht="60">
      <c r="A1098" s="18" t="s">
        <v>2054</v>
      </c>
      <c r="B1098" s="19" t="s">
        <v>28</v>
      </c>
      <c r="C1098" s="20" t="s">
        <v>90</v>
      </c>
      <c r="D1098" s="30" t="s">
        <v>90</v>
      </c>
      <c r="E1098" s="21" t="s">
        <v>91</v>
      </c>
      <c r="F1098" s="22">
        <v>20140905</v>
      </c>
      <c r="G1098" s="23">
        <v>41970</v>
      </c>
      <c r="H1098" s="32" t="s">
        <v>2226</v>
      </c>
      <c r="I1098" s="34" t="s">
        <v>2227</v>
      </c>
      <c r="J1098" s="24" t="s">
        <v>2228</v>
      </c>
      <c r="K1098" s="36">
        <v>357000</v>
      </c>
    </row>
    <row r="1099" spans="1:11" s="15" customFormat="1" ht="30">
      <c r="A1099" s="18" t="s">
        <v>2054</v>
      </c>
      <c r="B1099" s="19" t="s">
        <v>13</v>
      </c>
      <c r="C1099" s="20" t="s">
        <v>90</v>
      </c>
      <c r="D1099" s="30" t="s">
        <v>90</v>
      </c>
      <c r="E1099" s="21" t="s">
        <v>95</v>
      </c>
      <c r="F1099" s="22">
        <v>20140274</v>
      </c>
      <c r="G1099" s="23">
        <v>41970</v>
      </c>
      <c r="H1099" s="32" t="s">
        <v>2229</v>
      </c>
      <c r="I1099" s="34" t="s">
        <v>2109</v>
      </c>
      <c r="J1099" s="24" t="s">
        <v>2110</v>
      </c>
      <c r="K1099" s="36">
        <v>892500</v>
      </c>
    </row>
    <row r="1100" spans="1:11" s="15" customFormat="1" ht="45">
      <c r="A1100" s="18" t="s">
        <v>2054</v>
      </c>
      <c r="B1100" s="19" t="s">
        <v>13</v>
      </c>
      <c r="C1100" s="20" t="s">
        <v>90</v>
      </c>
      <c r="D1100" s="30" t="s">
        <v>90</v>
      </c>
      <c r="E1100" s="21" t="s">
        <v>91</v>
      </c>
      <c r="F1100" s="22">
        <v>20140906</v>
      </c>
      <c r="G1100" s="23">
        <v>41970</v>
      </c>
      <c r="H1100" s="32" t="s">
        <v>2230</v>
      </c>
      <c r="I1100" s="34" t="s">
        <v>2183</v>
      </c>
      <c r="J1100" s="24" t="s">
        <v>1529</v>
      </c>
      <c r="K1100" s="36">
        <v>160650</v>
      </c>
    </row>
    <row r="1101" spans="1:11" s="15" customFormat="1" ht="90">
      <c r="A1101" s="18" t="s">
        <v>2054</v>
      </c>
      <c r="B1101" s="19" t="s">
        <v>13</v>
      </c>
      <c r="C1101" s="20" t="s">
        <v>90</v>
      </c>
      <c r="D1101" s="30" t="s">
        <v>90</v>
      </c>
      <c r="E1101" s="21" t="s">
        <v>91</v>
      </c>
      <c r="F1101" s="22">
        <v>20140909</v>
      </c>
      <c r="G1101" s="23">
        <v>41970</v>
      </c>
      <c r="H1101" s="32" t="s">
        <v>2231</v>
      </c>
      <c r="I1101" s="34" t="s">
        <v>2183</v>
      </c>
      <c r="J1101" s="24" t="s">
        <v>1529</v>
      </c>
      <c r="K1101" s="36">
        <v>249900</v>
      </c>
    </row>
    <row r="1102" spans="1:11" s="15" customFormat="1" ht="45">
      <c r="A1102" s="18" t="s">
        <v>2054</v>
      </c>
      <c r="B1102" s="19" t="s">
        <v>336</v>
      </c>
      <c r="C1102" s="20" t="s">
        <v>2055</v>
      </c>
      <c r="D1102" s="30">
        <v>41656</v>
      </c>
      <c r="E1102" s="21" t="s">
        <v>91</v>
      </c>
      <c r="F1102" s="22">
        <v>20140907</v>
      </c>
      <c r="G1102" s="23">
        <v>41970</v>
      </c>
      <c r="H1102" s="32" t="s">
        <v>2232</v>
      </c>
      <c r="I1102" s="34" t="s">
        <v>1160</v>
      </c>
      <c r="J1102" s="24" t="s">
        <v>1161</v>
      </c>
      <c r="K1102" s="36">
        <v>176296</v>
      </c>
    </row>
    <row r="1103" spans="1:11" s="15" customFormat="1" ht="45">
      <c r="A1103" s="18" t="s">
        <v>2054</v>
      </c>
      <c r="B1103" s="19" t="s">
        <v>336</v>
      </c>
      <c r="C1103" s="20" t="s">
        <v>2055</v>
      </c>
      <c r="D1103" s="30">
        <v>41656</v>
      </c>
      <c r="E1103" s="21" t="s">
        <v>91</v>
      </c>
      <c r="F1103" s="22">
        <v>20140908</v>
      </c>
      <c r="G1103" s="23">
        <v>41970</v>
      </c>
      <c r="H1103" s="32" t="s">
        <v>2233</v>
      </c>
      <c r="I1103" s="34" t="s">
        <v>1160</v>
      </c>
      <c r="J1103" s="24" t="s">
        <v>1161</v>
      </c>
      <c r="K1103" s="36">
        <v>46210</v>
      </c>
    </row>
    <row r="1104" spans="1:11" s="15" customFormat="1" ht="45">
      <c r="A1104" s="18" t="s">
        <v>2054</v>
      </c>
      <c r="B1104" s="19" t="s">
        <v>13</v>
      </c>
      <c r="C1104" s="20" t="s">
        <v>90</v>
      </c>
      <c r="D1104" s="30" t="s">
        <v>90</v>
      </c>
      <c r="E1104" s="21" t="s">
        <v>91</v>
      </c>
      <c r="F1104" s="22">
        <v>20140910</v>
      </c>
      <c r="G1104" s="23">
        <v>41970</v>
      </c>
      <c r="H1104" s="32" t="s">
        <v>2234</v>
      </c>
      <c r="I1104" s="34" t="s">
        <v>2235</v>
      </c>
      <c r="J1104" s="24" t="s">
        <v>590</v>
      </c>
      <c r="K1104" s="36">
        <v>660000</v>
      </c>
    </row>
    <row r="1105" spans="1:11" s="15" customFormat="1" ht="60">
      <c r="A1105" s="18" t="s">
        <v>2054</v>
      </c>
      <c r="B1105" s="19" t="s">
        <v>13</v>
      </c>
      <c r="C1105" s="20" t="s">
        <v>90</v>
      </c>
      <c r="D1105" s="30" t="s">
        <v>90</v>
      </c>
      <c r="E1105" s="21" t="s">
        <v>91</v>
      </c>
      <c r="F1105" s="22">
        <v>20140911</v>
      </c>
      <c r="G1105" s="23">
        <v>41970</v>
      </c>
      <c r="H1105" s="32" t="s">
        <v>2236</v>
      </c>
      <c r="I1105" s="34" t="s">
        <v>2237</v>
      </c>
      <c r="J1105" s="24" t="s">
        <v>2238</v>
      </c>
      <c r="K1105" s="36">
        <v>120000</v>
      </c>
    </row>
    <row r="1106" spans="1:11" s="15" customFormat="1" ht="30">
      <c r="A1106" s="18" t="s">
        <v>2054</v>
      </c>
      <c r="B1106" s="19" t="s">
        <v>336</v>
      </c>
      <c r="C1106" s="20" t="s">
        <v>2055</v>
      </c>
      <c r="D1106" s="30">
        <v>41656</v>
      </c>
      <c r="E1106" s="21" t="s">
        <v>91</v>
      </c>
      <c r="F1106" s="22">
        <v>20140912</v>
      </c>
      <c r="G1106" s="23">
        <v>41971</v>
      </c>
      <c r="H1106" s="32" t="s">
        <v>2239</v>
      </c>
      <c r="I1106" s="34" t="s">
        <v>1160</v>
      </c>
      <c r="J1106" s="24" t="s">
        <v>1161</v>
      </c>
      <c r="K1106" s="36">
        <v>373296</v>
      </c>
    </row>
    <row r="1107" spans="1:11" s="15" customFormat="1" ht="30">
      <c r="A1107" s="18" t="s">
        <v>2054</v>
      </c>
      <c r="B1107" s="19" t="s">
        <v>13</v>
      </c>
      <c r="C1107" s="20" t="s">
        <v>90</v>
      </c>
      <c r="D1107" s="30" t="s">
        <v>90</v>
      </c>
      <c r="E1107" s="21" t="s">
        <v>91</v>
      </c>
      <c r="F1107" s="22">
        <v>20140275</v>
      </c>
      <c r="G1107" s="23">
        <v>41971</v>
      </c>
      <c r="H1107" s="32" t="s">
        <v>2240</v>
      </c>
      <c r="I1107" s="34" t="s">
        <v>2241</v>
      </c>
      <c r="J1107" s="24" t="s">
        <v>2242</v>
      </c>
      <c r="K1107" s="36">
        <v>1545840</v>
      </c>
    </row>
    <row r="1108" spans="1:11" s="15" customFormat="1" ht="75">
      <c r="A1108" s="18" t="s">
        <v>2054</v>
      </c>
      <c r="B1108" s="19" t="s">
        <v>13</v>
      </c>
      <c r="C1108" s="20" t="s">
        <v>90</v>
      </c>
      <c r="D1108" s="30" t="s">
        <v>90</v>
      </c>
      <c r="E1108" s="21" t="s">
        <v>91</v>
      </c>
      <c r="F1108" s="22">
        <v>20140913</v>
      </c>
      <c r="G1108" s="23">
        <v>41971</v>
      </c>
      <c r="H1108" s="32" t="s">
        <v>2243</v>
      </c>
      <c r="I1108" s="34" t="s">
        <v>2244</v>
      </c>
      <c r="J1108" s="24" t="s">
        <v>2245</v>
      </c>
      <c r="K1108" s="36">
        <v>240000</v>
      </c>
    </row>
    <row r="1109" spans="1:11" s="15" customFormat="1" ht="45">
      <c r="A1109" s="18" t="s">
        <v>2054</v>
      </c>
      <c r="B1109" s="19" t="s">
        <v>13</v>
      </c>
      <c r="C1109" s="20" t="s">
        <v>90</v>
      </c>
      <c r="D1109" s="30" t="s">
        <v>90</v>
      </c>
      <c r="E1109" s="21" t="s">
        <v>91</v>
      </c>
      <c r="F1109" s="22">
        <v>20140914</v>
      </c>
      <c r="G1109" s="23">
        <v>41971</v>
      </c>
      <c r="H1109" s="32" t="s">
        <v>2246</v>
      </c>
      <c r="I1109" s="34" t="s">
        <v>2247</v>
      </c>
      <c r="J1109" s="24" t="s">
        <v>2248</v>
      </c>
      <c r="K1109" s="36">
        <v>334866</v>
      </c>
    </row>
    <row r="1110" spans="1:11" s="15" customFormat="1" ht="75.75">
      <c r="A1110" s="18" t="s">
        <v>2054</v>
      </c>
      <c r="B1110" s="19" t="s">
        <v>311</v>
      </c>
      <c r="C1110" s="20" t="s">
        <v>2249</v>
      </c>
      <c r="D1110" s="30">
        <v>41971</v>
      </c>
      <c r="E1110" s="21" t="s">
        <v>91</v>
      </c>
      <c r="F1110" s="22">
        <v>20140920</v>
      </c>
      <c r="G1110" s="23">
        <v>41971</v>
      </c>
      <c r="H1110" s="32" t="s">
        <v>2250</v>
      </c>
      <c r="I1110" s="34" t="s">
        <v>2251</v>
      </c>
      <c r="J1110" s="24" t="s">
        <v>2252</v>
      </c>
      <c r="K1110" s="36">
        <v>865428</v>
      </c>
    </row>
    <row r="1111" spans="1:11" s="15" customFormat="1" ht="60">
      <c r="A1111" s="18" t="s">
        <v>2054</v>
      </c>
      <c r="B1111" s="19" t="s">
        <v>336</v>
      </c>
      <c r="C1111" s="20" t="s">
        <v>2253</v>
      </c>
      <c r="D1111" s="30">
        <v>41970</v>
      </c>
      <c r="E1111" s="21" t="s">
        <v>91</v>
      </c>
      <c r="F1111" s="22">
        <v>20140918</v>
      </c>
      <c r="G1111" s="23">
        <v>41971</v>
      </c>
      <c r="H1111" s="32" t="s">
        <v>2254</v>
      </c>
      <c r="I1111" s="34" t="s">
        <v>2251</v>
      </c>
      <c r="J1111" s="24" t="s">
        <v>2252</v>
      </c>
      <c r="K1111" s="36">
        <v>4385745</v>
      </c>
    </row>
    <row r="1112" spans="1:11" s="15" customFormat="1" ht="60">
      <c r="A1112" s="18" t="s">
        <v>2054</v>
      </c>
      <c r="B1112" s="19" t="s">
        <v>336</v>
      </c>
      <c r="C1112" s="20" t="s">
        <v>2253</v>
      </c>
      <c r="D1112" s="30">
        <v>41970</v>
      </c>
      <c r="E1112" s="21" t="s">
        <v>91</v>
      </c>
      <c r="F1112" s="22">
        <v>20140919</v>
      </c>
      <c r="G1112" s="23">
        <v>41971</v>
      </c>
      <c r="H1112" s="32" t="s">
        <v>2255</v>
      </c>
      <c r="I1112" s="34" t="s">
        <v>2256</v>
      </c>
      <c r="J1112" s="24" t="s">
        <v>2257</v>
      </c>
      <c r="K1112" s="36">
        <v>86001045</v>
      </c>
    </row>
    <row r="1113" spans="1:11" s="15" customFormat="1" ht="60">
      <c r="A1113" s="18" t="s">
        <v>2054</v>
      </c>
      <c r="B1113" s="19" t="s">
        <v>311</v>
      </c>
      <c r="C1113" s="20" t="s">
        <v>2258</v>
      </c>
      <c r="D1113" s="30">
        <v>41946</v>
      </c>
      <c r="E1113" s="21" t="s">
        <v>483</v>
      </c>
      <c r="F1113" s="22" t="s">
        <v>338</v>
      </c>
      <c r="G1113" s="23" t="s">
        <v>338</v>
      </c>
      <c r="H1113" s="32" t="s">
        <v>2259</v>
      </c>
      <c r="I1113" s="34" t="s">
        <v>2260</v>
      </c>
      <c r="J1113" s="24" t="s">
        <v>2261</v>
      </c>
      <c r="K1113" s="36">
        <v>8192310</v>
      </c>
    </row>
    <row r="1114" spans="1:11" s="15" customFormat="1" ht="45">
      <c r="A1114" s="18" t="s">
        <v>2054</v>
      </c>
      <c r="B1114" s="19" t="s">
        <v>336</v>
      </c>
      <c r="C1114" s="20" t="s">
        <v>2262</v>
      </c>
      <c r="D1114" s="30">
        <v>41949</v>
      </c>
      <c r="E1114" s="21" t="s">
        <v>483</v>
      </c>
      <c r="F1114" s="22" t="s">
        <v>338</v>
      </c>
      <c r="G1114" s="23" t="s">
        <v>338</v>
      </c>
      <c r="H1114" s="32" t="s">
        <v>2263</v>
      </c>
      <c r="I1114" s="34" t="s">
        <v>2264</v>
      </c>
      <c r="J1114" s="24" t="s">
        <v>2265</v>
      </c>
      <c r="K1114" s="36">
        <v>119083354</v>
      </c>
    </row>
    <row r="1115" spans="1:11" s="15" customFormat="1" ht="60">
      <c r="A1115" s="18" t="s">
        <v>2054</v>
      </c>
      <c r="B1115" s="19" t="s">
        <v>311</v>
      </c>
      <c r="C1115" s="20" t="s">
        <v>2266</v>
      </c>
      <c r="D1115" s="30">
        <v>41961</v>
      </c>
      <c r="E1115" s="21" t="s">
        <v>483</v>
      </c>
      <c r="F1115" s="22" t="s">
        <v>338</v>
      </c>
      <c r="G1115" s="23" t="s">
        <v>338</v>
      </c>
      <c r="H1115" s="32" t="s">
        <v>2267</v>
      </c>
      <c r="I1115" s="34" t="s">
        <v>2268</v>
      </c>
      <c r="J1115" s="24" t="s">
        <v>2269</v>
      </c>
      <c r="K1115" s="36">
        <v>170970</v>
      </c>
    </row>
    <row r="1116" spans="1:11" s="15" customFormat="1" ht="60">
      <c r="A1116" s="18" t="s">
        <v>2054</v>
      </c>
      <c r="B1116" s="19" t="s">
        <v>311</v>
      </c>
      <c r="C1116" s="20" t="s">
        <v>2270</v>
      </c>
      <c r="D1116" s="30">
        <v>41969</v>
      </c>
      <c r="E1116" s="21" t="s">
        <v>483</v>
      </c>
      <c r="F1116" s="22" t="s">
        <v>338</v>
      </c>
      <c r="G1116" s="23" t="s">
        <v>338</v>
      </c>
      <c r="H1116" s="32" t="s">
        <v>2271</v>
      </c>
      <c r="I1116" s="34" t="s">
        <v>2272</v>
      </c>
      <c r="J1116" s="24" t="s">
        <v>2273</v>
      </c>
      <c r="K1116" s="36" t="s">
        <v>2274</v>
      </c>
    </row>
    <row r="1117" spans="1:11" s="15" customFormat="1" ht="60">
      <c r="A1117" s="18" t="s">
        <v>2054</v>
      </c>
      <c r="B1117" s="19" t="s">
        <v>16</v>
      </c>
      <c r="C1117" s="20" t="s">
        <v>478</v>
      </c>
      <c r="D1117" s="30" t="s">
        <v>478</v>
      </c>
      <c r="E1117" s="21" t="s">
        <v>2275</v>
      </c>
      <c r="F1117" s="22" t="s">
        <v>2276</v>
      </c>
      <c r="G1117" s="23">
        <v>41985</v>
      </c>
      <c r="H1117" s="32" t="s">
        <v>2277</v>
      </c>
      <c r="I1117" s="34" t="s">
        <v>2278</v>
      </c>
      <c r="J1117" s="24" t="s">
        <v>1645</v>
      </c>
      <c r="K1117" s="36">
        <v>6204668</v>
      </c>
    </row>
    <row r="1118" spans="1:11" s="15" customFormat="1" ht="60">
      <c r="A1118" s="18" t="s">
        <v>2054</v>
      </c>
      <c r="B1118" s="19" t="s">
        <v>16</v>
      </c>
      <c r="C1118" s="20" t="s">
        <v>478</v>
      </c>
      <c r="D1118" s="30" t="s">
        <v>478</v>
      </c>
      <c r="E1118" s="21" t="s">
        <v>2275</v>
      </c>
      <c r="F1118" s="22" t="s">
        <v>2279</v>
      </c>
      <c r="G1118" s="23">
        <v>41971</v>
      </c>
      <c r="H1118" s="32" t="s">
        <v>2280</v>
      </c>
      <c r="I1118" s="34" t="s">
        <v>2278</v>
      </c>
      <c r="J1118" s="24" t="s">
        <v>1645</v>
      </c>
      <c r="K1118" s="36">
        <v>384239</v>
      </c>
    </row>
    <row r="1119" spans="1:11" s="15" customFormat="1" ht="75">
      <c r="A1119" s="18" t="s">
        <v>2054</v>
      </c>
      <c r="B1119" s="19" t="s">
        <v>16</v>
      </c>
      <c r="C1119" s="20" t="s">
        <v>478</v>
      </c>
      <c r="D1119" s="30" t="s">
        <v>478</v>
      </c>
      <c r="E1119" s="21" t="s">
        <v>2275</v>
      </c>
      <c r="F1119" s="22" t="s">
        <v>2281</v>
      </c>
      <c r="G1119" s="23">
        <v>41977</v>
      </c>
      <c r="H1119" s="32" t="s">
        <v>2282</v>
      </c>
      <c r="I1119" s="34" t="s">
        <v>2283</v>
      </c>
      <c r="J1119" s="24" t="s">
        <v>1652</v>
      </c>
      <c r="K1119" s="36">
        <v>474346</v>
      </c>
    </row>
    <row r="1120" spans="1:11" s="15" customFormat="1" ht="60">
      <c r="A1120" s="18" t="s">
        <v>2054</v>
      </c>
      <c r="B1120" s="19" t="s">
        <v>16</v>
      </c>
      <c r="C1120" s="20" t="s">
        <v>478</v>
      </c>
      <c r="D1120" s="30" t="s">
        <v>478</v>
      </c>
      <c r="E1120" s="21" t="s">
        <v>2284</v>
      </c>
      <c r="F1120" s="22" t="s">
        <v>2285</v>
      </c>
      <c r="G1120" s="23">
        <v>41974</v>
      </c>
      <c r="H1120" s="32" t="s">
        <v>2286</v>
      </c>
      <c r="I1120" s="34" t="s">
        <v>1109</v>
      </c>
      <c r="J1120" s="24" t="s">
        <v>228</v>
      </c>
      <c r="K1120" s="36">
        <v>43045</v>
      </c>
    </row>
    <row r="1121" spans="1:11" s="15" customFormat="1" ht="30">
      <c r="A1121" s="18" t="s">
        <v>2287</v>
      </c>
      <c r="B1121" s="19" t="s">
        <v>117</v>
      </c>
      <c r="C1121" s="20" t="s">
        <v>2288</v>
      </c>
      <c r="D1121" s="30">
        <v>41948</v>
      </c>
      <c r="E1121" s="21" t="s">
        <v>95</v>
      </c>
      <c r="F1121" s="22">
        <v>20140178</v>
      </c>
      <c r="G1121" s="23">
        <v>41948</v>
      </c>
      <c r="H1121" s="32" t="s">
        <v>2289</v>
      </c>
      <c r="I1121" s="34" t="s">
        <v>2290</v>
      </c>
      <c r="J1121" s="24" t="s">
        <v>2291</v>
      </c>
      <c r="K1121" s="36">
        <v>3155880</v>
      </c>
    </row>
    <row r="1122" spans="1:11" s="15" customFormat="1" ht="30">
      <c r="A1122" s="18" t="s">
        <v>2287</v>
      </c>
      <c r="B1122" s="19" t="s">
        <v>28</v>
      </c>
      <c r="C1122" s="20" t="s">
        <v>478</v>
      </c>
      <c r="D1122" s="30" t="s">
        <v>90</v>
      </c>
      <c r="E1122" s="21" t="s">
        <v>91</v>
      </c>
      <c r="F1122" s="22">
        <v>20140179</v>
      </c>
      <c r="G1122" s="23">
        <v>41953</v>
      </c>
      <c r="H1122" s="32" t="s">
        <v>2292</v>
      </c>
      <c r="I1122" s="34" t="s">
        <v>2293</v>
      </c>
      <c r="J1122" s="24" t="s">
        <v>2294</v>
      </c>
      <c r="K1122" s="36">
        <v>176886</v>
      </c>
    </row>
    <row r="1123" spans="1:11" s="15" customFormat="1" ht="30">
      <c r="A1123" s="18" t="s">
        <v>2287</v>
      </c>
      <c r="B1123" s="19" t="s">
        <v>28</v>
      </c>
      <c r="C1123" s="20" t="s">
        <v>478</v>
      </c>
      <c r="D1123" s="30" t="s">
        <v>90</v>
      </c>
      <c r="E1123" s="21" t="s">
        <v>91</v>
      </c>
      <c r="F1123" s="22">
        <v>20140180</v>
      </c>
      <c r="G1123" s="23">
        <v>41953</v>
      </c>
      <c r="H1123" s="32" t="s">
        <v>2295</v>
      </c>
      <c r="I1123" s="34" t="s">
        <v>2293</v>
      </c>
      <c r="J1123" s="24" t="s">
        <v>2294</v>
      </c>
      <c r="K1123" s="36">
        <v>559752</v>
      </c>
    </row>
    <row r="1124" spans="1:11" s="15" customFormat="1" ht="30">
      <c r="A1124" s="18" t="s">
        <v>2287</v>
      </c>
      <c r="B1124" s="19" t="s">
        <v>28</v>
      </c>
      <c r="C1124" s="20" t="s">
        <v>478</v>
      </c>
      <c r="D1124" s="30" t="s">
        <v>90</v>
      </c>
      <c r="E1124" s="21" t="s">
        <v>91</v>
      </c>
      <c r="F1124" s="22">
        <v>20140181</v>
      </c>
      <c r="G1124" s="23">
        <v>41953</v>
      </c>
      <c r="H1124" s="32" t="s">
        <v>2296</v>
      </c>
      <c r="I1124" s="34" t="s">
        <v>2293</v>
      </c>
      <c r="J1124" s="24" t="s">
        <v>2294</v>
      </c>
      <c r="K1124" s="36">
        <v>157506</v>
      </c>
    </row>
    <row r="1125" spans="1:11" s="15" customFormat="1" ht="30">
      <c r="A1125" s="18" t="s">
        <v>2287</v>
      </c>
      <c r="B1125" s="19" t="s">
        <v>28</v>
      </c>
      <c r="C1125" s="20" t="s">
        <v>478</v>
      </c>
      <c r="D1125" s="30" t="s">
        <v>90</v>
      </c>
      <c r="E1125" s="21" t="s">
        <v>91</v>
      </c>
      <c r="F1125" s="22">
        <v>20140182</v>
      </c>
      <c r="G1125" s="23">
        <v>41953</v>
      </c>
      <c r="H1125" s="32" t="s">
        <v>2297</v>
      </c>
      <c r="I1125" s="34" t="s">
        <v>2293</v>
      </c>
      <c r="J1125" s="24" t="s">
        <v>2294</v>
      </c>
      <c r="K1125" s="36">
        <v>114683</v>
      </c>
    </row>
    <row r="1126" spans="1:11" s="15" customFormat="1" ht="30">
      <c r="A1126" s="18" t="s">
        <v>2287</v>
      </c>
      <c r="B1126" s="19" t="s">
        <v>13</v>
      </c>
      <c r="C1126" s="20" t="s">
        <v>478</v>
      </c>
      <c r="D1126" s="30" t="s">
        <v>90</v>
      </c>
      <c r="E1126" s="21" t="s">
        <v>91</v>
      </c>
      <c r="F1126" s="22">
        <v>20140183</v>
      </c>
      <c r="G1126" s="23">
        <v>41953</v>
      </c>
      <c r="H1126" s="32" t="s">
        <v>2298</v>
      </c>
      <c r="I1126" s="34" t="s">
        <v>2299</v>
      </c>
      <c r="J1126" s="24" t="s">
        <v>2300</v>
      </c>
      <c r="K1126" s="36">
        <v>547400</v>
      </c>
    </row>
    <row r="1127" spans="1:11" s="15" customFormat="1" ht="30">
      <c r="A1127" s="18" t="s">
        <v>2287</v>
      </c>
      <c r="B1127" s="19" t="s">
        <v>13</v>
      </c>
      <c r="C1127" s="20" t="s">
        <v>478</v>
      </c>
      <c r="D1127" s="30" t="s">
        <v>90</v>
      </c>
      <c r="E1127" s="21" t="s">
        <v>91</v>
      </c>
      <c r="F1127" s="22">
        <v>20140184</v>
      </c>
      <c r="G1127" s="23">
        <v>41953</v>
      </c>
      <c r="H1127" s="32" t="s">
        <v>2301</v>
      </c>
      <c r="I1127" s="34" t="s">
        <v>2302</v>
      </c>
      <c r="J1127" s="24" t="s">
        <v>2303</v>
      </c>
      <c r="K1127" s="36">
        <v>110000</v>
      </c>
    </row>
    <row r="1128" spans="1:11" s="15" customFormat="1" ht="30">
      <c r="A1128" s="18" t="s">
        <v>2287</v>
      </c>
      <c r="B1128" s="19" t="s">
        <v>28</v>
      </c>
      <c r="C1128" s="20" t="s">
        <v>478</v>
      </c>
      <c r="D1128" s="30" t="s">
        <v>90</v>
      </c>
      <c r="E1128" s="21" t="s">
        <v>91</v>
      </c>
      <c r="F1128" s="22">
        <v>20140185</v>
      </c>
      <c r="G1128" s="23">
        <v>41953</v>
      </c>
      <c r="H1128" s="32" t="s">
        <v>2304</v>
      </c>
      <c r="I1128" s="34" t="s">
        <v>2293</v>
      </c>
      <c r="J1128" s="24" t="s">
        <v>2305</v>
      </c>
      <c r="K1128" s="36">
        <v>20000</v>
      </c>
    </row>
    <row r="1129" spans="1:11" s="15" customFormat="1" ht="30">
      <c r="A1129" s="18" t="s">
        <v>2287</v>
      </c>
      <c r="B1129" s="19" t="s">
        <v>13</v>
      </c>
      <c r="C1129" s="20" t="s">
        <v>478</v>
      </c>
      <c r="D1129" s="30" t="s">
        <v>90</v>
      </c>
      <c r="E1129" s="21" t="s">
        <v>95</v>
      </c>
      <c r="F1129" s="22">
        <v>20140107</v>
      </c>
      <c r="G1129" s="23">
        <v>41956</v>
      </c>
      <c r="H1129" s="32" t="s">
        <v>2306</v>
      </c>
      <c r="I1129" s="34" t="s">
        <v>2307</v>
      </c>
      <c r="J1129" s="24" t="s">
        <v>2308</v>
      </c>
      <c r="K1129" s="36">
        <v>214960</v>
      </c>
    </row>
    <row r="1130" spans="1:11" s="15" customFormat="1" ht="30">
      <c r="A1130" s="18" t="s">
        <v>2287</v>
      </c>
      <c r="B1130" s="19" t="s">
        <v>13</v>
      </c>
      <c r="C1130" s="20" t="s">
        <v>478</v>
      </c>
      <c r="D1130" s="30" t="s">
        <v>90</v>
      </c>
      <c r="E1130" s="21" t="s">
        <v>91</v>
      </c>
      <c r="F1130" s="22">
        <v>20140108</v>
      </c>
      <c r="G1130" s="23">
        <v>41956</v>
      </c>
      <c r="H1130" s="32" t="s">
        <v>2309</v>
      </c>
      <c r="I1130" s="34" t="s">
        <v>2310</v>
      </c>
      <c r="J1130" s="24" t="s">
        <v>2311</v>
      </c>
      <c r="K1130" s="36">
        <v>228316</v>
      </c>
    </row>
    <row r="1131" spans="1:11" s="15" customFormat="1" ht="30">
      <c r="A1131" s="18" t="s">
        <v>2287</v>
      </c>
      <c r="B1131" s="19" t="s">
        <v>13</v>
      </c>
      <c r="C1131" s="20" t="s">
        <v>478</v>
      </c>
      <c r="D1131" s="30" t="s">
        <v>90</v>
      </c>
      <c r="E1131" s="21" t="s">
        <v>95</v>
      </c>
      <c r="F1131" s="22">
        <v>20140109</v>
      </c>
      <c r="G1131" s="23">
        <v>41956</v>
      </c>
      <c r="H1131" s="32" t="s">
        <v>2312</v>
      </c>
      <c r="I1131" s="34" t="s">
        <v>2313</v>
      </c>
      <c r="J1131" s="24" t="s">
        <v>2314</v>
      </c>
      <c r="K1131" s="36">
        <v>119630</v>
      </c>
    </row>
    <row r="1132" spans="1:11" s="15" customFormat="1" ht="30">
      <c r="A1132" s="18" t="s">
        <v>2287</v>
      </c>
      <c r="B1132" s="19" t="s">
        <v>28</v>
      </c>
      <c r="C1132" s="20" t="s">
        <v>478</v>
      </c>
      <c r="D1132" s="30" t="s">
        <v>90</v>
      </c>
      <c r="E1132" s="21" t="s">
        <v>91</v>
      </c>
      <c r="F1132" s="22">
        <v>20140190</v>
      </c>
      <c r="G1132" s="23">
        <v>41960</v>
      </c>
      <c r="H1132" s="32" t="s">
        <v>2315</v>
      </c>
      <c r="I1132" s="34" t="s">
        <v>2293</v>
      </c>
      <c r="J1132" s="24" t="s">
        <v>2305</v>
      </c>
      <c r="K1132" s="36">
        <v>242586</v>
      </c>
    </row>
    <row r="1133" spans="1:11" s="15" customFormat="1" ht="30">
      <c r="A1133" s="18" t="s">
        <v>2287</v>
      </c>
      <c r="B1133" s="19" t="s">
        <v>28</v>
      </c>
      <c r="C1133" s="20" t="s">
        <v>478</v>
      </c>
      <c r="D1133" s="30" t="s">
        <v>90</v>
      </c>
      <c r="E1133" s="21" t="s">
        <v>91</v>
      </c>
      <c r="F1133" s="22">
        <v>20140191</v>
      </c>
      <c r="G1133" s="23">
        <v>41960</v>
      </c>
      <c r="H1133" s="32" t="s">
        <v>2316</v>
      </c>
      <c r="I1133" s="34" t="s">
        <v>2293</v>
      </c>
      <c r="J1133" s="24" t="s">
        <v>2294</v>
      </c>
      <c r="K1133" s="36">
        <v>282086</v>
      </c>
    </row>
    <row r="1134" spans="1:11" s="15" customFormat="1" ht="30">
      <c r="A1134" s="18" t="s">
        <v>2287</v>
      </c>
      <c r="B1134" s="19" t="s">
        <v>311</v>
      </c>
      <c r="C1134" s="20" t="s">
        <v>478</v>
      </c>
      <c r="D1134" s="30" t="s">
        <v>90</v>
      </c>
      <c r="E1134" s="21" t="s">
        <v>91</v>
      </c>
      <c r="F1134" s="22">
        <v>20140192</v>
      </c>
      <c r="G1134" s="23">
        <v>41960</v>
      </c>
      <c r="H1134" s="32" t="s">
        <v>2317</v>
      </c>
      <c r="I1134" s="34" t="s">
        <v>2318</v>
      </c>
      <c r="J1134" s="24" t="s">
        <v>2319</v>
      </c>
      <c r="K1134" s="36">
        <v>146688</v>
      </c>
    </row>
    <row r="1135" spans="1:11" s="15" customFormat="1" ht="30">
      <c r="A1135" s="18" t="s">
        <v>2287</v>
      </c>
      <c r="B1135" s="19" t="s">
        <v>311</v>
      </c>
      <c r="C1135" s="20" t="s">
        <v>478</v>
      </c>
      <c r="D1135" s="30" t="s">
        <v>90</v>
      </c>
      <c r="E1135" s="21" t="s">
        <v>95</v>
      </c>
      <c r="F1135" s="22">
        <v>20140110</v>
      </c>
      <c r="G1135" s="23">
        <v>41961</v>
      </c>
      <c r="H1135" s="32" t="s">
        <v>2320</v>
      </c>
      <c r="I1135" s="34" t="s">
        <v>2321</v>
      </c>
      <c r="J1135" s="24" t="s">
        <v>2322</v>
      </c>
      <c r="K1135" s="36">
        <v>559605</v>
      </c>
    </row>
    <row r="1136" spans="1:11" s="15" customFormat="1" ht="30">
      <c r="A1136" s="18" t="s">
        <v>2287</v>
      </c>
      <c r="B1136" s="19" t="s">
        <v>13</v>
      </c>
      <c r="C1136" s="20" t="s">
        <v>478</v>
      </c>
      <c r="D1136" s="30" t="s">
        <v>90</v>
      </c>
      <c r="E1136" s="21" t="s">
        <v>95</v>
      </c>
      <c r="F1136" s="22">
        <v>20140111</v>
      </c>
      <c r="G1136" s="23">
        <v>41961</v>
      </c>
      <c r="H1136" s="32" t="s">
        <v>2323</v>
      </c>
      <c r="I1136" s="34" t="s">
        <v>2324</v>
      </c>
      <c r="J1136" s="24" t="s">
        <v>2325</v>
      </c>
      <c r="K1136" s="36">
        <v>66640</v>
      </c>
    </row>
    <row r="1137" spans="1:11" s="15" customFormat="1" ht="30">
      <c r="A1137" s="18" t="s">
        <v>2287</v>
      </c>
      <c r="B1137" s="19" t="s">
        <v>13</v>
      </c>
      <c r="C1137" s="20" t="s">
        <v>478</v>
      </c>
      <c r="D1137" s="30" t="s">
        <v>90</v>
      </c>
      <c r="E1137" s="21" t="s">
        <v>95</v>
      </c>
      <c r="F1137" s="22">
        <v>20140112</v>
      </c>
      <c r="G1137" s="23">
        <v>41962</v>
      </c>
      <c r="H1137" s="32" t="s">
        <v>2326</v>
      </c>
      <c r="I1137" s="34" t="s">
        <v>2327</v>
      </c>
      <c r="J1137" s="24" t="s">
        <v>2328</v>
      </c>
      <c r="K1137" s="36">
        <v>50310</v>
      </c>
    </row>
    <row r="1138" spans="1:11" s="15" customFormat="1" ht="30">
      <c r="A1138" s="18" t="s">
        <v>2287</v>
      </c>
      <c r="B1138" s="19" t="s">
        <v>13</v>
      </c>
      <c r="C1138" s="20" t="s">
        <v>478</v>
      </c>
      <c r="D1138" s="30" t="s">
        <v>90</v>
      </c>
      <c r="E1138" s="21" t="s">
        <v>91</v>
      </c>
      <c r="F1138" s="22">
        <v>20140113</v>
      </c>
      <c r="G1138" s="23">
        <v>41962</v>
      </c>
      <c r="H1138" s="32" t="s">
        <v>2329</v>
      </c>
      <c r="I1138" s="34" t="s">
        <v>2302</v>
      </c>
      <c r="J1138" s="24" t="s">
        <v>2303</v>
      </c>
      <c r="K1138" s="36">
        <v>216580</v>
      </c>
    </row>
    <row r="1139" spans="1:11" s="15" customFormat="1" ht="30">
      <c r="A1139" s="18" t="s">
        <v>2287</v>
      </c>
      <c r="B1139" s="19" t="s">
        <v>28</v>
      </c>
      <c r="C1139" s="20" t="s">
        <v>478</v>
      </c>
      <c r="D1139" s="30" t="s">
        <v>90</v>
      </c>
      <c r="E1139" s="21" t="s">
        <v>91</v>
      </c>
      <c r="F1139" s="22">
        <v>20140193</v>
      </c>
      <c r="G1139" s="23">
        <v>41963</v>
      </c>
      <c r="H1139" s="32" t="s">
        <v>2330</v>
      </c>
      <c r="I1139" s="34" t="s">
        <v>2293</v>
      </c>
      <c r="J1139" s="24" t="s">
        <v>2305</v>
      </c>
      <c r="K1139" s="36">
        <v>229086</v>
      </c>
    </row>
    <row r="1140" spans="1:11" s="15" customFormat="1" ht="30">
      <c r="A1140" s="18" t="s">
        <v>2287</v>
      </c>
      <c r="B1140" s="19" t="s">
        <v>28</v>
      </c>
      <c r="C1140" s="20" t="s">
        <v>478</v>
      </c>
      <c r="D1140" s="30" t="str">
        <f t="shared" ref="D1140" si="2">+IF(C1140="","",IF(C1140="No Aplica","No Aplica","Ingrese Fecha"))</f>
        <v>No Aplica</v>
      </c>
      <c r="E1140" s="21" t="s">
        <v>91</v>
      </c>
      <c r="F1140" s="22">
        <v>20140114</v>
      </c>
      <c r="G1140" s="23">
        <v>41964</v>
      </c>
      <c r="H1140" s="32" t="s">
        <v>2331</v>
      </c>
      <c r="I1140" s="34" t="s">
        <v>2293</v>
      </c>
      <c r="J1140" s="24" t="s">
        <v>2305</v>
      </c>
      <c r="K1140" s="36">
        <v>137500</v>
      </c>
    </row>
    <row r="1141" spans="1:11" s="15" customFormat="1" ht="30">
      <c r="A1141" s="18" t="s">
        <v>2287</v>
      </c>
      <c r="B1141" s="19" t="s">
        <v>13</v>
      </c>
      <c r="C1141" s="20" t="s">
        <v>478</v>
      </c>
      <c r="D1141" s="30" t="s">
        <v>90</v>
      </c>
      <c r="E1141" s="21" t="s">
        <v>91</v>
      </c>
      <c r="F1141" s="22">
        <v>2010194</v>
      </c>
      <c r="G1141" s="23">
        <v>41967</v>
      </c>
      <c r="H1141" s="32" t="s">
        <v>2332</v>
      </c>
      <c r="I1141" s="34" t="s">
        <v>2333</v>
      </c>
      <c r="J1141" s="24" t="s">
        <v>2334</v>
      </c>
      <c r="K1141" s="36">
        <v>196350</v>
      </c>
    </row>
    <row r="1142" spans="1:11" s="15" customFormat="1" ht="30">
      <c r="A1142" s="18" t="s">
        <v>2287</v>
      </c>
      <c r="B1142" s="19" t="s">
        <v>28</v>
      </c>
      <c r="C1142" s="20" t="s">
        <v>478</v>
      </c>
      <c r="D1142" s="30" t="s">
        <v>2335</v>
      </c>
      <c r="E1142" s="21" t="s">
        <v>91</v>
      </c>
      <c r="F1142" s="22">
        <v>20140195</v>
      </c>
      <c r="G1142" s="23">
        <v>41968</v>
      </c>
      <c r="H1142" s="32" t="s">
        <v>2336</v>
      </c>
      <c r="I1142" s="34" t="s">
        <v>2337</v>
      </c>
      <c r="J1142" s="24" t="s">
        <v>2338</v>
      </c>
      <c r="K1142" s="36">
        <v>162086</v>
      </c>
    </row>
    <row r="1143" spans="1:11" s="15" customFormat="1" ht="30">
      <c r="A1143" s="18" t="s">
        <v>2287</v>
      </c>
      <c r="B1143" s="19" t="s">
        <v>13</v>
      </c>
      <c r="C1143" s="20" t="s">
        <v>478</v>
      </c>
      <c r="D1143" s="30" t="s">
        <v>2335</v>
      </c>
      <c r="E1143" s="21" t="s">
        <v>95</v>
      </c>
      <c r="F1143" s="22">
        <v>20140115</v>
      </c>
      <c r="G1143" s="23">
        <v>41969</v>
      </c>
      <c r="H1143" s="32" t="s">
        <v>2339</v>
      </c>
      <c r="I1143" s="34" t="s">
        <v>2340</v>
      </c>
      <c r="J1143" s="24" t="s">
        <v>2341</v>
      </c>
      <c r="K1143" s="36">
        <v>53550</v>
      </c>
    </row>
    <row r="1144" spans="1:11" s="15" customFormat="1" ht="30">
      <c r="A1144" s="18" t="s">
        <v>2287</v>
      </c>
      <c r="B1144" s="19" t="s">
        <v>28</v>
      </c>
      <c r="C1144" s="20" t="s">
        <v>478</v>
      </c>
      <c r="D1144" s="30" t="s">
        <v>90</v>
      </c>
      <c r="E1144" s="21" t="s">
        <v>91</v>
      </c>
      <c r="F1144" s="22">
        <v>20140196</v>
      </c>
      <c r="G1144" s="23">
        <v>41970</v>
      </c>
      <c r="H1144" s="32" t="s">
        <v>2342</v>
      </c>
      <c r="I1144" s="34" t="s">
        <v>2337</v>
      </c>
      <c r="J1144" s="24" t="s">
        <v>2338</v>
      </c>
      <c r="K1144" s="36">
        <v>162086</v>
      </c>
    </row>
    <row r="1145" spans="1:11" s="15" customFormat="1" ht="30">
      <c r="A1145" s="18" t="s">
        <v>2287</v>
      </c>
      <c r="B1145" s="19" t="s">
        <v>28</v>
      </c>
      <c r="C1145" s="20" t="s">
        <v>478</v>
      </c>
      <c r="D1145" s="30" t="s">
        <v>90</v>
      </c>
      <c r="E1145" s="21" t="s">
        <v>91</v>
      </c>
      <c r="F1145" s="22">
        <v>20140197</v>
      </c>
      <c r="G1145" s="23">
        <v>41970</v>
      </c>
      <c r="H1145" s="32" t="s">
        <v>2343</v>
      </c>
      <c r="I1145" s="34" t="s">
        <v>2337</v>
      </c>
      <c r="J1145" s="24" t="s">
        <v>2338</v>
      </c>
      <c r="K1145" s="36">
        <v>189986</v>
      </c>
    </row>
    <row r="1146" spans="1:11" s="15" customFormat="1" ht="30">
      <c r="A1146" s="18" t="s">
        <v>2287</v>
      </c>
      <c r="B1146" s="19" t="s">
        <v>13</v>
      </c>
      <c r="C1146" s="20" t="s">
        <v>478</v>
      </c>
      <c r="D1146" s="30" t="s">
        <v>90</v>
      </c>
      <c r="E1146" s="21" t="s">
        <v>95</v>
      </c>
      <c r="F1146" s="22">
        <v>20140116</v>
      </c>
      <c r="G1146" s="23">
        <v>41970</v>
      </c>
      <c r="H1146" s="32" t="s">
        <v>2344</v>
      </c>
      <c r="I1146" s="34" t="s">
        <v>2345</v>
      </c>
      <c r="J1146" s="24" t="s">
        <v>2346</v>
      </c>
      <c r="K1146" s="36">
        <v>28490</v>
      </c>
    </row>
    <row r="1147" spans="1:11" s="15" customFormat="1" ht="30">
      <c r="A1147" s="18" t="s">
        <v>2287</v>
      </c>
      <c r="B1147" s="19" t="s">
        <v>13</v>
      </c>
      <c r="C1147" s="20" t="s">
        <v>478</v>
      </c>
      <c r="D1147" s="30" t="s">
        <v>2335</v>
      </c>
      <c r="E1147" s="21" t="s">
        <v>91</v>
      </c>
      <c r="F1147" s="22">
        <v>20140198</v>
      </c>
      <c r="G1147" s="23">
        <v>41971</v>
      </c>
      <c r="H1147" s="32" t="s">
        <v>2347</v>
      </c>
      <c r="I1147" s="34" t="s">
        <v>2302</v>
      </c>
      <c r="J1147" s="24" t="s">
        <v>2303</v>
      </c>
      <c r="K1147" s="36">
        <v>267750</v>
      </c>
    </row>
    <row r="1148" spans="1:11" s="15" customFormat="1" ht="30">
      <c r="A1148" s="18" t="s">
        <v>2287</v>
      </c>
      <c r="B1148" s="19" t="s">
        <v>13</v>
      </c>
      <c r="C1148" s="20" t="s">
        <v>478</v>
      </c>
      <c r="D1148" s="30" t="s">
        <v>90</v>
      </c>
      <c r="E1148" s="21" t="s">
        <v>95</v>
      </c>
      <c r="F1148" s="22">
        <v>20140117</v>
      </c>
      <c r="G1148" s="23">
        <v>41973</v>
      </c>
      <c r="H1148" s="32" t="s">
        <v>2348</v>
      </c>
      <c r="I1148" s="34" t="s">
        <v>2349</v>
      </c>
      <c r="J1148" s="24" t="s">
        <v>2350</v>
      </c>
      <c r="K1148" s="36">
        <v>649500</v>
      </c>
    </row>
    <row r="1149" spans="1:11" s="15" customFormat="1" ht="30">
      <c r="A1149" s="18" t="s">
        <v>2287</v>
      </c>
      <c r="B1149" s="19" t="s">
        <v>28</v>
      </c>
      <c r="C1149" s="20" t="s">
        <v>478</v>
      </c>
      <c r="D1149" s="30" t="s">
        <v>90</v>
      </c>
      <c r="E1149" s="21" t="s">
        <v>91</v>
      </c>
      <c r="F1149" s="22">
        <v>20140200</v>
      </c>
      <c r="G1149" s="23">
        <v>41973</v>
      </c>
      <c r="H1149" s="32" t="s">
        <v>2351</v>
      </c>
      <c r="I1149" s="34" t="s">
        <v>2293</v>
      </c>
      <c r="J1149" s="24" t="s">
        <v>2294</v>
      </c>
      <c r="K1149" s="36">
        <v>39500</v>
      </c>
    </row>
    <row r="1150" spans="1:11" s="15" customFormat="1" ht="30">
      <c r="A1150" s="18" t="s">
        <v>2287</v>
      </c>
      <c r="B1150" s="19" t="s">
        <v>13</v>
      </c>
      <c r="C1150" s="20" t="s">
        <v>478</v>
      </c>
      <c r="D1150" s="30" t="s">
        <v>90</v>
      </c>
      <c r="E1150" s="21" t="s">
        <v>95</v>
      </c>
      <c r="F1150" s="22">
        <v>20140118</v>
      </c>
      <c r="G1150" s="23">
        <v>41973</v>
      </c>
      <c r="H1150" s="32" t="s">
        <v>2352</v>
      </c>
      <c r="I1150" s="34" t="s">
        <v>2353</v>
      </c>
      <c r="J1150" s="24" t="s">
        <v>2354</v>
      </c>
      <c r="K1150" s="36">
        <v>74232</v>
      </c>
    </row>
    <row r="1151" spans="1:11" s="15" customFormat="1" ht="30">
      <c r="A1151" s="18" t="s">
        <v>2287</v>
      </c>
      <c r="B1151" s="19" t="s">
        <v>13</v>
      </c>
      <c r="C1151" s="20" t="s">
        <v>478</v>
      </c>
      <c r="D1151" s="30" t="s">
        <v>90</v>
      </c>
      <c r="E1151" s="21" t="s">
        <v>95</v>
      </c>
      <c r="F1151" s="22">
        <v>20140119</v>
      </c>
      <c r="G1151" s="23">
        <v>41973</v>
      </c>
      <c r="H1151" s="32" t="s">
        <v>2355</v>
      </c>
      <c r="I1151" s="34" t="s">
        <v>2356</v>
      </c>
      <c r="J1151" s="24" t="s">
        <v>2357</v>
      </c>
      <c r="K1151" s="36">
        <v>197064</v>
      </c>
    </row>
    <row r="1152" spans="1:11" s="15" customFormat="1" ht="30">
      <c r="A1152" s="18" t="s">
        <v>2287</v>
      </c>
      <c r="B1152" s="19" t="s">
        <v>13</v>
      </c>
      <c r="C1152" s="20" t="s">
        <v>478</v>
      </c>
      <c r="D1152" s="30" t="s">
        <v>90</v>
      </c>
      <c r="E1152" s="21" t="s">
        <v>95</v>
      </c>
      <c r="F1152" s="22">
        <v>20140121</v>
      </c>
      <c r="G1152" s="23">
        <v>41973</v>
      </c>
      <c r="H1152" s="32" t="s">
        <v>2358</v>
      </c>
      <c r="I1152" s="34" t="s">
        <v>2359</v>
      </c>
      <c r="J1152" s="24" t="s">
        <v>2360</v>
      </c>
      <c r="K1152" s="36">
        <v>19900</v>
      </c>
    </row>
    <row r="1153" spans="1:11" s="15" customFormat="1" ht="30">
      <c r="A1153" s="18" t="s">
        <v>2287</v>
      </c>
      <c r="B1153" s="19" t="s">
        <v>16</v>
      </c>
      <c r="C1153" s="20" t="s">
        <v>478</v>
      </c>
      <c r="D1153" s="30" t="s">
        <v>90</v>
      </c>
      <c r="E1153" s="21" t="s">
        <v>17</v>
      </c>
      <c r="F1153" s="22" t="s">
        <v>100</v>
      </c>
      <c r="G1153" s="23">
        <v>41973</v>
      </c>
      <c r="H1153" s="32" t="s">
        <v>2361</v>
      </c>
      <c r="I1153" s="34" t="s">
        <v>2362</v>
      </c>
      <c r="J1153" s="24" t="s">
        <v>2363</v>
      </c>
      <c r="K1153" s="36">
        <v>121951</v>
      </c>
    </row>
    <row r="1154" spans="1:11" s="15" customFormat="1" ht="30">
      <c r="A1154" s="18" t="s">
        <v>2287</v>
      </c>
      <c r="B1154" s="19" t="s">
        <v>16</v>
      </c>
      <c r="C1154" s="20" t="s">
        <v>478</v>
      </c>
      <c r="D1154" s="30" t="s">
        <v>90</v>
      </c>
      <c r="E1154" s="21" t="s">
        <v>17</v>
      </c>
      <c r="F1154" s="22" t="s">
        <v>100</v>
      </c>
      <c r="G1154" s="23">
        <v>41973</v>
      </c>
      <c r="H1154" s="32" t="s">
        <v>2364</v>
      </c>
      <c r="I1154" s="34" t="s">
        <v>2365</v>
      </c>
      <c r="J1154" s="24" t="s">
        <v>2366</v>
      </c>
      <c r="K1154" s="36">
        <v>49880</v>
      </c>
    </row>
    <row r="1155" spans="1:11" s="15" customFormat="1" ht="30">
      <c r="A1155" s="18" t="s">
        <v>2287</v>
      </c>
      <c r="B1155" s="19" t="s">
        <v>16</v>
      </c>
      <c r="C1155" s="20" t="s">
        <v>478</v>
      </c>
      <c r="D1155" s="30" t="s">
        <v>90</v>
      </c>
      <c r="E1155" s="21" t="s">
        <v>17</v>
      </c>
      <c r="F1155" s="22" t="s">
        <v>100</v>
      </c>
      <c r="G1155" s="23">
        <v>41973</v>
      </c>
      <c r="H1155" s="32" t="s">
        <v>2367</v>
      </c>
      <c r="I1155" s="34" t="s">
        <v>2368</v>
      </c>
      <c r="J1155" s="24" t="s">
        <v>2369</v>
      </c>
      <c r="K1155" s="36">
        <v>183992</v>
      </c>
    </row>
    <row r="1156" spans="1:11" s="15" customFormat="1" ht="30">
      <c r="A1156" s="18" t="s">
        <v>2370</v>
      </c>
      <c r="B1156" s="19" t="s">
        <v>16</v>
      </c>
      <c r="C1156" s="20" t="s">
        <v>90</v>
      </c>
      <c r="D1156" s="30" t="s">
        <v>90</v>
      </c>
      <c r="E1156" s="21" t="s">
        <v>176</v>
      </c>
      <c r="F1156" s="22">
        <v>3450075</v>
      </c>
      <c r="G1156" s="23">
        <v>41933</v>
      </c>
      <c r="H1156" s="32" t="s">
        <v>2371</v>
      </c>
      <c r="I1156" s="34" t="s">
        <v>2372</v>
      </c>
      <c r="J1156" s="24" t="s">
        <v>2373</v>
      </c>
      <c r="K1156" s="36">
        <v>288761</v>
      </c>
    </row>
    <row r="1157" spans="1:11" s="15" customFormat="1" ht="30">
      <c r="A1157" s="18" t="s">
        <v>2370</v>
      </c>
      <c r="B1157" s="19" t="s">
        <v>16</v>
      </c>
      <c r="C1157" s="20" t="s">
        <v>90</v>
      </c>
      <c r="D1157" s="30" t="s">
        <v>90</v>
      </c>
      <c r="E1157" s="21" t="s">
        <v>176</v>
      </c>
      <c r="F1157" s="22">
        <v>3455389.3457505</v>
      </c>
      <c r="G1157" s="23">
        <v>41939</v>
      </c>
      <c r="H1157" s="32" t="s">
        <v>2374</v>
      </c>
      <c r="I1157" s="34" t="s">
        <v>2372</v>
      </c>
      <c r="J1157" s="24" t="s">
        <v>2373</v>
      </c>
      <c r="K1157" s="36">
        <v>768253</v>
      </c>
    </row>
    <row r="1158" spans="1:11" s="15" customFormat="1">
      <c r="A1158" s="18" t="s">
        <v>2370</v>
      </c>
      <c r="B1158" s="19" t="s">
        <v>16</v>
      </c>
      <c r="C1158" s="20" t="s">
        <v>90</v>
      </c>
      <c r="D1158" s="30" t="s">
        <v>90</v>
      </c>
      <c r="E1158" s="21" t="s">
        <v>176</v>
      </c>
      <c r="F1158" s="22">
        <v>1881331</v>
      </c>
      <c r="G1158" s="23">
        <v>41943</v>
      </c>
      <c r="H1158" s="32" t="s">
        <v>2375</v>
      </c>
      <c r="I1158" s="34" t="s">
        <v>21</v>
      </c>
      <c r="J1158" s="24" t="s">
        <v>22</v>
      </c>
      <c r="K1158" s="36">
        <v>834508</v>
      </c>
    </row>
    <row r="1159" spans="1:11" s="15" customFormat="1" ht="30">
      <c r="A1159" s="18" t="s">
        <v>2370</v>
      </c>
      <c r="B1159" s="19" t="s">
        <v>16</v>
      </c>
      <c r="C1159" s="20" t="s">
        <v>90</v>
      </c>
      <c r="D1159" s="30" t="s">
        <v>90</v>
      </c>
      <c r="E1159" s="21" t="s">
        <v>176</v>
      </c>
      <c r="F1159" s="22">
        <v>10394086</v>
      </c>
      <c r="G1159" s="23">
        <v>41944</v>
      </c>
      <c r="H1159" s="32" t="s">
        <v>2376</v>
      </c>
      <c r="I1159" s="34" t="s">
        <v>2377</v>
      </c>
      <c r="J1159" s="24" t="s">
        <v>2378</v>
      </c>
      <c r="K1159" s="36">
        <v>105375</v>
      </c>
    </row>
    <row r="1160" spans="1:11" s="15" customFormat="1" ht="30">
      <c r="A1160" s="18" t="s">
        <v>2370</v>
      </c>
      <c r="B1160" s="19" t="s">
        <v>13</v>
      </c>
      <c r="C1160" s="20" t="s">
        <v>90</v>
      </c>
      <c r="D1160" s="30" t="s">
        <v>90</v>
      </c>
      <c r="E1160" s="21" t="s">
        <v>91</v>
      </c>
      <c r="F1160" s="22">
        <v>20140256</v>
      </c>
      <c r="G1160" s="23">
        <v>41946</v>
      </c>
      <c r="H1160" s="32" t="s">
        <v>2379</v>
      </c>
      <c r="I1160" s="34" t="s">
        <v>2380</v>
      </c>
      <c r="J1160" s="24" t="s">
        <v>2381</v>
      </c>
      <c r="K1160" s="36">
        <v>146074</v>
      </c>
    </row>
    <row r="1161" spans="1:11" s="15" customFormat="1" ht="30">
      <c r="A1161" s="18" t="s">
        <v>2370</v>
      </c>
      <c r="B1161" s="19" t="s">
        <v>13</v>
      </c>
      <c r="C1161" s="20" t="s">
        <v>90</v>
      </c>
      <c r="D1161" s="30" t="s">
        <v>90</v>
      </c>
      <c r="E1161" s="21" t="s">
        <v>91</v>
      </c>
      <c r="F1161" s="22">
        <v>20140257</v>
      </c>
      <c r="G1161" s="23">
        <v>41946</v>
      </c>
      <c r="H1161" s="32" t="s">
        <v>2382</v>
      </c>
      <c r="I1161" s="34" t="s">
        <v>2383</v>
      </c>
      <c r="J1161" s="24" t="s">
        <v>2384</v>
      </c>
      <c r="K1161" s="36">
        <v>416626</v>
      </c>
    </row>
    <row r="1162" spans="1:11" s="15" customFormat="1">
      <c r="A1162" s="18" t="s">
        <v>2370</v>
      </c>
      <c r="B1162" s="19" t="s">
        <v>16</v>
      </c>
      <c r="C1162" s="20" t="s">
        <v>90</v>
      </c>
      <c r="D1162" s="30" t="s">
        <v>90</v>
      </c>
      <c r="E1162" s="21" t="s">
        <v>487</v>
      </c>
      <c r="F1162" s="22">
        <v>7881487</v>
      </c>
      <c r="G1162" s="23">
        <v>41947</v>
      </c>
      <c r="H1162" s="32" t="s">
        <v>2385</v>
      </c>
      <c r="I1162" s="34" t="s">
        <v>2386</v>
      </c>
      <c r="J1162" s="24" t="s">
        <v>2387</v>
      </c>
      <c r="K1162" s="36">
        <v>63700</v>
      </c>
    </row>
    <row r="1163" spans="1:11" s="15" customFormat="1" ht="30">
      <c r="A1163" s="18" t="s">
        <v>2370</v>
      </c>
      <c r="B1163" s="19" t="s">
        <v>336</v>
      </c>
      <c r="C1163" s="20" t="s">
        <v>2055</v>
      </c>
      <c r="D1163" s="30">
        <v>41656</v>
      </c>
      <c r="E1163" s="21" t="s">
        <v>91</v>
      </c>
      <c r="F1163" s="22">
        <v>20140258</v>
      </c>
      <c r="G1163" s="23">
        <v>41947</v>
      </c>
      <c r="H1163" s="32" t="s">
        <v>2388</v>
      </c>
      <c r="I1163" s="34" t="s">
        <v>762</v>
      </c>
      <c r="J1163" s="24" t="s">
        <v>1161</v>
      </c>
      <c r="K1163" s="36">
        <v>134360</v>
      </c>
    </row>
    <row r="1164" spans="1:11" s="15" customFormat="1" ht="30">
      <c r="A1164" s="18" t="s">
        <v>2370</v>
      </c>
      <c r="B1164" s="19" t="s">
        <v>336</v>
      </c>
      <c r="C1164" s="20" t="s">
        <v>2055</v>
      </c>
      <c r="D1164" s="30">
        <v>41656</v>
      </c>
      <c r="E1164" s="21" t="s">
        <v>91</v>
      </c>
      <c r="F1164" s="22">
        <v>20140259</v>
      </c>
      <c r="G1164" s="23">
        <v>41947</v>
      </c>
      <c r="H1164" s="32" t="s">
        <v>2388</v>
      </c>
      <c r="I1164" s="34" t="s">
        <v>762</v>
      </c>
      <c r="J1164" s="24" t="s">
        <v>1161</v>
      </c>
      <c r="K1164" s="36">
        <v>134360</v>
      </c>
    </row>
    <row r="1165" spans="1:11" s="15" customFormat="1" ht="30">
      <c r="A1165" s="18" t="s">
        <v>2370</v>
      </c>
      <c r="B1165" s="19" t="s">
        <v>13</v>
      </c>
      <c r="C1165" s="20" t="s">
        <v>90</v>
      </c>
      <c r="D1165" s="30" t="s">
        <v>90</v>
      </c>
      <c r="E1165" s="21" t="s">
        <v>91</v>
      </c>
      <c r="F1165" s="22">
        <v>20140260</v>
      </c>
      <c r="G1165" s="23">
        <v>41947</v>
      </c>
      <c r="H1165" s="32" t="s">
        <v>2389</v>
      </c>
      <c r="I1165" s="34" t="s">
        <v>2390</v>
      </c>
      <c r="J1165" s="24" t="s">
        <v>1182</v>
      </c>
      <c r="K1165" s="36">
        <v>38080</v>
      </c>
    </row>
    <row r="1166" spans="1:11" s="15" customFormat="1" ht="30">
      <c r="A1166" s="18" t="s">
        <v>2370</v>
      </c>
      <c r="B1166" s="19" t="s">
        <v>336</v>
      </c>
      <c r="C1166" s="20" t="s">
        <v>2055</v>
      </c>
      <c r="D1166" s="30">
        <v>41656</v>
      </c>
      <c r="E1166" s="21" t="s">
        <v>91</v>
      </c>
      <c r="F1166" s="22">
        <v>20140261</v>
      </c>
      <c r="G1166" s="23">
        <v>41948</v>
      </c>
      <c r="H1166" s="32" t="s">
        <v>2388</v>
      </c>
      <c r="I1166" s="34" t="s">
        <v>762</v>
      </c>
      <c r="J1166" s="24" t="s">
        <v>1161</v>
      </c>
      <c r="K1166" s="36">
        <v>167360</v>
      </c>
    </row>
    <row r="1167" spans="1:11" s="15" customFormat="1" ht="30">
      <c r="A1167" s="18" t="s">
        <v>2370</v>
      </c>
      <c r="B1167" s="19" t="s">
        <v>13</v>
      </c>
      <c r="C1167" s="20" t="s">
        <v>90</v>
      </c>
      <c r="D1167" s="30" t="s">
        <v>90</v>
      </c>
      <c r="E1167" s="21" t="s">
        <v>2391</v>
      </c>
      <c r="F1167" s="22">
        <v>20140080</v>
      </c>
      <c r="G1167" s="23">
        <v>41948</v>
      </c>
      <c r="H1167" s="32" t="s">
        <v>2392</v>
      </c>
      <c r="I1167" s="34" t="s">
        <v>2393</v>
      </c>
      <c r="J1167" s="24" t="s">
        <v>2394</v>
      </c>
      <c r="K1167" s="36">
        <v>74851</v>
      </c>
    </row>
    <row r="1168" spans="1:11" s="15" customFormat="1" ht="30">
      <c r="A1168" s="18" t="s">
        <v>2370</v>
      </c>
      <c r="B1168" s="19" t="s">
        <v>336</v>
      </c>
      <c r="C1168" s="20" t="s">
        <v>2055</v>
      </c>
      <c r="D1168" s="30">
        <v>41656</v>
      </c>
      <c r="E1168" s="21" t="s">
        <v>91</v>
      </c>
      <c r="F1168" s="22">
        <v>20140263</v>
      </c>
      <c r="G1168" s="23">
        <v>41949</v>
      </c>
      <c r="H1168" s="32" t="s">
        <v>2395</v>
      </c>
      <c r="I1168" s="34" t="s">
        <v>762</v>
      </c>
      <c r="J1168" s="24" t="s">
        <v>1161</v>
      </c>
      <c r="K1168" s="36">
        <v>48389</v>
      </c>
    </row>
    <row r="1169" spans="1:11" s="15" customFormat="1" ht="30">
      <c r="A1169" s="18" t="s">
        <v>2370</v>
      </c>
      <c r="B1169" s="19" t="s">
        <v>336</v>
      </c>
      <c r="C1169" s="20" t="s">
        <v>2055</v>
      </c>
      <c r="D1169" s="30">
        <v>41656</v>
      </c>
      <c r="E1169" s="21" t="s">
        <v>91</v>
      </c>
      <c r="F1169" s="22">
        <v>20140264</v>
      </c>
      <c r="G1169" s="23">
        <v>41949</v>
      </c>
      <c r="H1169" s="32" t="s">
        <v>2388</v>
      </c>
      <c r="I1169" s="34" t="s">
        <v>762</v>
      </c>
      <c r="J1169" s="24" t="s">
        <v>1161</v>
      </c>
      <c r="K1169" s="36">
        <v>116660</v>
      </c>
    </row>
    <row r="1170" spans="1:11" s="15" customFormat="1" ht="30">
      <c r="A1170" s="18" t="s">
        <v>2370</v>
      </c>
      <c r="B1170" s="19" t="s">
        <v>28</v>
      </c>
      <c r="C1170" s="20" t="s">
        <v>90</v>
      </c>
      <c r="D1170" s="30" t="s">
        <v>90</v>
      </c>
      <c r="E1170" s="21" t="s">
        <v>2391</v>
      </c>
      <c r="F1170" s="22">
        <v>20140081</v>
      </c>
      <c r="G1170" s="23">
        <v>41949</v>
      </c>
      <c r="H1170" s="32" t="s">
        <v>2396</v>
      </c>
      <c r="I1170" s="34" t="s">
        <v>2397</v>
      </c>
      <c r="J1170" s="24" t="s">
        <v>2398</v>
      </c>
      <c r="K1170" s="36">
        <v>994500</v>
      </c>
    </row>
    <row r="1171" spans="1:11" s="15" customFormat="1" ht="30">
      <c r="A1171" s="18" t="s">
        <v>2370</v>
      </c>
      <c r="B1171" s="19" t="s">
        <v>13</v>
      </c>
      <c r="C1171" s="20" t="s">
        <v>90</v>
      </c>
      <c r="D1171" s="30" t="s">
        <v>90</v>
      </c>
      <c r="E1171" s="21" t="s">
        <v>2391</v>
      </c>
      <c r="F1171" s="22">
        <v>20140082</v>
      </c>
      <c r="G1171" s="23">
        <v>41950</v>
      </c>
      <c r="H1171" s="32" t="s">
        <v>2399</v>
      </c>
      <c r="I1171" s="34" t="s">
        <v>314</v>
      </c>
      <c r="J1171" s="24" t="s">
        <v>315</v>
      </c>
      <c r="K1171" s="36">
        <v>22990</v>
      </c>
    </row>
    <row r="1172" spans="1:11" s="15" customFormat="1">
      <c r="A1172" s="18" t="s">
        <v>2370</v>
      </c>
      <c r="B1172" s="19" t="s">
        <v>16</v>
      </c>
      <c r="C1172" s="20" t="s">
        <v>90</v>
      </c>
      <c r="D1172" s="30" t="s">
        <v>90</v>
      </c>
      <c r="E1172" s="21" t="s">
        <v>487</v>
      </c>
      <c r="F1172" s="22">
        <v>7893504</v>
      </c>
      <c r="G1172" s="23">
        <v>41954</v>
      </c>
      <c r="H1172" s="32" t="s">
        <v>2400</v>
      </c>
      <c r="I1172" s="34" t="s">
        <v>2386</v>
      </c>
      <c r="J1172" s="24" t="s">
        <v>2387</v>
      </c>
      <c r="K1172" s="36">
        <v>60400</v>
      </c>
    </row>
    <row r="1173" spans="1:11" s="15" customFormat="1" ht="30">
      <c r="A1173" s="18" t="s">
        <v>2370</v>
      </c>
      <c r="B1173" s="19" t="s">
        <v>336</v>
      </c>
      <c r="C1173" s="20" t="s">
        <v>2055</v>
      </c>
      <c r="D1173" s="30">
        <v>41656</v>
      </c>
      <c r="E1173" s="21" t="s">
        <v>91</v>
      </c>
      <c r="F1173" s="22">
        <v>20140265</v>
      </c>
      <c r="G1173" s="23">
        <v>41954</v>
      </c>
      <c r="H1173" s="32" t="s">
        <v>2388</v>
      </c>
      <c r="I1173" s="34" t="s">
        <v>762</v>
      </c>
      <c r="J1173" s="24" t="s">
        <v>1161</v>
      </c>
      <c r="K1173" s="36">
        <v>89056</v>
      </c>
    </row>
    <row r="1174" spans="1:11" s="15" customFormat="1" ht="30">
      <c r="A1174" s="18" t="s">
        <v>2370</v>
      </c>
      <c r="B1174" s="19" t="s">
        <v>13</v>
      </c>
      <c r="C1174" s="20" t="s">
        <v>90</v>
      </c>
      <c r="D1174" s="30" t="s">
        <v>90</v>
      </c>
      <c r="E1174" s="21" t="s">
        <v>91</v>
      </c>
      <c r="F1174" s="22">
        <v>20140266</v>
      </c>
      <c r="G1174" s="23">
        <v>41955</v>
      </c>
      <c r="H1174" s="32" t="s">
        <v>2401</v>
      </c>
      <c r="I1174" s="34" t="s">
        <v>2402</v>
      </c>
      <c r="J1174" s="24" t="s">
        <v>2403</v>
      </c>
      <c r="K1174" s="36">
        <v>196350</v>
      </c>
    </row>
    <row r="1175" spans="1:11" s="15" customFormat="1" ht="30">
      <c r="A1175" s="18" t="s">
        <v>2370</v>
      </c>
      <c r="B1175" s="19" t="s">
        <v>13</v>
      </c>
      <c r="C1175" s="20" t="s">
        <v>90</v>
      </c>
      <c r="D1175" s="30" t="s">
        <v>90</v>
      </c>
      <c r="E1175" s="21" t="s">
        <v>91</v>
      </c>
      <c r="F1175" s="22">
        <v>20140267</v>
      </c>
      <c r="G1175" s="23">
        <v>41955</v>
      </c>
      <c r="H1175" s="32" t="s">
        <v>2404</v>
      </c>
      <c r="I1175" s="34" t="s">
        <v>2405</v>
      </c>
      <c r="J1175" s="24" t="s">
        <v>2406</v>
      </c>
      <c r="K1175" s="36">
        <v>238000</v>
      </c>
    </row>
    <row r="1176" spans="1:11" s="15" customFormat="1" ht="30">
      <c r="A1176" s="18" t="s">
        <v>2370</v>
      </c>
      <c r="B1176" s="19" t="s">
        <v>16</v>
      </c>
      <c r="C1176" s="20" t="s">
        <v>90</v>
      </c>
      <c r="D1176" s="30" t="s">
        <v>90</v>
      </c>
      <c r="E1176" s="21" t="s">
        <v>176</v>
      </c>
      <c r="F1176" s="22" t="s">
        <v>2407</v>
      </c>
      <c r="G1176" s="23">
        <v>41956</v>
      </c>
      <c r="H1176" s="32" t="s">
        <v>2408</v>
      </c>
      <c r="I1176" s="34" t="s">
        <v>2372</v>
      </c>
      <c r="J1176" s="24" t="s">
        <v>2373</v>
      </c>
      <c r="K1176" s="36">
        <v>274814</v>
      </c>
    </row>
    <row r="1177" spans="1:11" s="15" customFormat="1" ht="30">
      <c r="A1177" s="18" t="s">
        <v>2370</v>
      </c>
      <c r="B1177" s="19" t="s">
        <v>13</v>
      </c>
      <c r="C1177" s="20" t="s">
        <v>90</v>
      </c>
      <c r="D1177" s="30" t="s">
        <v>90</v>
      </c>
      <c r="E1177" s="21" t="s">
        <v>91</v>
      </c>
      <c r="F1177" s="22">
        <v>20140268</v>
      </c>
      <c r="G1177" s="23">
        <v>41957</v>
      </c>
      <c r="H1177" s="32" t="s">
        <v>2409</v>
      </c>
      <c r="I1177" s="34" t="s">
        <v>2410</v>
      </c>
      <c r="J1177" s="24" t="s">
        <v>2411</v>
      </c>
      <c r="K1177" s="36">
        <v>280000</v>
      </c>
    </row>
    <row r="1178" spans="1:11" s="15" customFormat="1" ht="30">
      <c r="A1178" s="18" t="s">
        <v>2370</v>
      </c>
      <c r="B1178" s="19" t="s">
        <v>13</v>
      </c>
      <c r="C1178" s="20" t="s">
        <v>90</v>
      </c>
      <c r="D1178" s="30" t="s">
        <v>90</v>
      </c>
      <c r="E1178" s="21" t="s">
        <v>91</v>
      </c>
      <c r="F1178" s="22">
        <v>20140269</v>
      </c>
      <c r="G1178" s="23">
        <v>41957</v>
      </c>
      <c r="H1178" s="32" t="s">
        <v>2412</v>
      </c>
      <c r="I1178" s="34" t="s">
        <v>2413</v>
      </c>
      <c r="J1178" s="24" t="s">
        <v>2406</v>
      </c>
      <c r="K1178" s="36">
        <v>37001</v>
      </c>
    </row>
    <row r="1179" spans="1:11" s="15" customFormat="1" ht="30">
      <c r="A1179" s="18" t="s">
        <v>2370</v>
      </c>
      <c r="B1179" s="19" t="s">
        <v>13</v>
      </c>
      <c r="C1179" s="20" t="s">
        <v>90</v>
      </c>
      <c r="D1179" s="30" t="s">
        <v>90</v>
      </c>
      <c r="E1179" s="21" t="s">
        <v>2391</v>
      </c>
      <c r="F1179" s="22">
        <v>20140083</v>
      </c>
      <c r="G1179" s="23">
        <v>41957</v>
      </c>
      <c r="H1179" s="32" t="s">
        <v>2414</v>
      </c>
      <c r="I1179" s="34" t="s">
        <v>1571</v>
      </c>
      <c r="J1179" s="24" t="s">
        <v>1049</v>
      </c>
      <c r="K1179" s="36">
        <v>30351</v>
      </c>
    </row>
    <row r="1180" spans="1:11" s="15" customFormat="1" ht="30">
      <c r="A1180" s="18" t="s">
        <v>2370</v>
      </c>
      <c r="B1180" s="19" t="s">
        <v>13</v>
      </c>
      <c r="C1180" s="20" t="s">
        <v>90</v>
      </c>
      <c r="D1180" s="30" t="s">
        <v>90</v>
      </c>
      <c r="E1180" s="21" t="s">
        <v>2391</v>
      </c>
      <c r="F1180" s="22">
        <v>20140084</v>
      </c>
      <c r="G1180" s="23">
        <v>41957</v>
      </c>
      <c r="H1180" s="32" t="s">
        <v>2415</v>
      </c>
      <c r="I1180" s="34" t="s">
        <v>2416</v>
      </c>
      <c r="J1180" s="24" t="s">
        <v>2417</v>
      </c>
      <c r="K1180" s="36">
        <v>39420</v>
      </c>
    </row>
    <row r="1181" spans="1:11" s="15" customFormat="1" ht="30">
      <c r="A1181" s="18" t="s">
        <v>2370</v>
      </c>
      <c r="B1181" s="19" t="s">
        <v>16</v>
      </c>
      <c r="C1181" s="20" t="s">
        <v>90</v>
      </c>
      <c r="D1181" s="30" t="s">
        <v>90</v>
      </c>
      <c r="E1181" s="21" t="s">
        <v>176</v>
      </c>
      <c r="F1181" s="22">
        <v>7229559</v>
      </c>
      <c r="G1181" s="23">
        <v>41960</v>
      </c>
      <c r="H1181" s="32" t="s">
        <v>2418</v>
      </c>
      <c r="I1181" s="34" t="s">
        <v>2419</v>
      </c>
      <c r="J1181" s="24" t="s">
        <v>958</v>
      </c>
      <c r="K1181" s="36">
        <v>131020</v>
      </c>
    </row>
    <row r="1182" spans="1:11" s="15" customFormat="1" ht="30">
      <c r="A1182" s="18" t="s">
        <v>2370</v>
      </c>
      <c r="B1182" s="19" t="s">
        <v>16</v>
      </c>
      <c r="C1182" s="20" t="s">
        <v>90</v>
      </c>
      <c r="D1182" s="30" t="s">
        <v>90</v>
      </c>
      <c r="E1182" s="21" t="s">
        <v>176</v>
      </c>
      <c r="F1182" s="22" t="s">
        <v>2420</v>
      </c>
      <c r="G1182" s="23">
        <v>41960</v>
      </c>
      <c r="H1182" s="32" t="s">
        <v>2421</v>
      </c>
      <c r="I1182" s="34" t="s">
        <v>2372</v>
      </c>
      <c r="J1182" s="24" t="s">
        <v>2373</v>
      </c>
      <c r="K1182" s="36">
        <v>789697</v>
      </c>
    </row>
    <row r="1183" spans="1:11" s="15" customFormat="1" ht="30">
      <c r="A1183" s="18" t="s">
        <v>2370</v>
      </c>
      <c r="B1183" s="19" t="s">
        <v>13</v>
      </c>
      <c r="C1183" s="20" t="s">
        <v>90</v>
      </c>
      <c r="D1183" s="30" t="s">
        <v>90</v>
      </c>
      <c r="E1183" s="21" t="s">
        <v>91</v>
      </c>
      <c r="F1183" s="22">
        <v>20140274</v>
      </c>
      <c r="G1183" s="23">
        <v>41961</v>
      </c>
      <c r="H1183" s="32" t="s">
        <v>2422</v>
      </c>
      <c r="I1183" s="34" t="s">
        <v>2423</v>
      </c>
      <c r="J1183" s="24" t="s">
        <v>2424</v>
      </c>
      <c r="K1183" s="36">
        <v>130000</v>
      </c>
    </row>
    <row r="1184" spans="1:11" s="15" customFormat="1" ht="30">
      <c r="A1184" s="18" t="s">
        <v>2370</v>
      </c>
      <c r="B1184" s="19" t="s">
        <v>117</v>
      </c>
      <c r="C1184" s="20" t="s">
        <v>2425</v>
      </c>
      <c r="D1184" s="30">
        <v>41956</v>
      </c>
      <c r="E1184" s="21" t="s">
        <v>2391</v>
      </c>
      <c r="F1184" s="22">
        <v>20140085</v>
      </c>
      <c r="G1184" s="23">
        <v>41963</v>
      </c>
      <c r="H1184" s="32" t="s">
        <v>2426</v>
      </c>
      <c r="I1184" s="34" t="s">
        <v>2427</v>
      </c>
      <c r="J1184" s="24" t="s">
        <v>121</v>
      </c>
      <c r="K1184" s="36">
        <v>4275000</v>
      </c>
    </row>
    <row r="1185" spans="1:11" s="15" customFormat="1" ht="30">
      <c r="A1185" s="18" t="s">
        <v>2370</v>
      </c>
      <c r="B1185" s="19" t="s">
        <v>16</v>
      </c>
      <c r="C1185" s="20" t="s">
        <v>90</v>
      </c>
      <c r="D1185" s="30" t="s">
        <v>90</v>
      </c>
      <c r="E1185" s="21" t="s">
        <v>176</v>
      </c>
      <c r="F1185" s="22" t="s">
        <v>2428</v>
      </c>
      <c r="G1185" s="23">
        <v>41963</v>
      </c>
      <c r="H1185" s="32" t="s">
        <v>2429</v>
      </c>
      <c r="I1185" s="34" t="s">
        <v>2372</v>
      </c>
      <c r="J1185" s="24" t="s">
        <v>2373</v>
      </c>
      <c r="K1185" s="36">
        <v>247125</v>
      </c>
    </row>
    <row r="1186" spans="1:11" s="15" customFormat="1" ht="30">
      <c r="A1186" s="18" t="s">
        <v>2370</v>
      </c>
      <c r="B1186" s="19" t="s">
        <v>336</v>
      </c>
      <c r="C1186" s="20" t="s">
        <v>2055</v>
      </c>
      <c r="D1186" s="30">
        <v>41656</v>
      </c>
      <c r="E1186" s="21" t="s">
        <v>91</v>
      </c>
      <c r="F1186" s="22">
        <v>20140276</v>
      </c>
      <c r="G1186" s="23">
        <v>41964</v>
      </c>
      <c r="H1186" s="32" t="s">
        <v>2430</v>
      </c>
      <c r="I1186" s="34" t="s">
        <v>762</v>
      </c>
      <c r="J1186" s="24" t="s">
        <v>1161</v>
      </c>
      <c r="K1186" s="36">
        <v>142081</v>
      </c>
    </row>
    <row r="1187" spans="1:11" s="15" customFormat="1" ht="30">
      <c r="A1187" s="18" t="s">
        <v>2370</v>
      </c>
      <c r="B1187" s="19" t="s">
        <v>13</v>
      </c>
      <c r="C1187" s="20" t="s">
        <v>90</v>
      </c>
      <c r="D1187" s="30" t="s">
        <v>90</v>
      </c>
      <c r="E1187" s="21" t="s">
        <v>91</v>
      </c>
      <c r="F1187" s="22">
        <v>20140277</v>
      </c>
      <c r="G1187" s="23">
        <v>41964</v>
      </c>
      <c r="H1187" s="32" t="s">
        <v>2431</v>
      </c>
      <c r="I1187" s="34" t="s">
        <v>2432</v>
      </c>
      <c r="J1187" s="24" t="s">
        <v>2433</v>
      </c>
      <c r="K1187" s="36">
        <v>160650</v>
      </c>
    </row>
    <row r="1188" spans="1:11" s="15" customFormat="1" ht="30">
      <c r="A1188" s="18" t="s">
        <v>2370</v>
      </c>
      <c r="B1188" s="19" t="s">
        <v>16</v>
      </c>
      <c r="C1188" s="20" t="s">
        <v>90</v>
      </c>
      <c r="D1188" s="30" t="s">
        <v>90</v>
      </c>
      <c r="E1188" s="21" t="s">
        <v>176</v>
      </c>
      <c r="F1188" s="22" t="s">
        <v>2434</v>
      </c>
      <c r="G1188" s="23">
        <v>41964</v>
      </c>
      <c r="H1188" s="32" t="s">
        <v>2435</v>
      </c>
      <c r="I1188" s="34" t="s">
        <v>2372</v>
      </c>
      <c r="J1188" s="24" t="s">
        <v>2373</v>
      </c>
      <c r="K1188" s="36">
        <v>359216</v>
      </c>
    </row>
    <row r="1189" spans="1:11" s="15" customFormat="1" ht="45">
      <c r="A1189" s="18" t="s">
        <v>2370</v>
      </c>
      <c r="B1189" s="19" t="s">
        <v>311</v>
      </c>
      <c r="C1189" s="20" t="s">
        <v>2436</v>
      </c>
      <c r="D1189" s="30">
        <v>41961</v>
      </c>
      <c r="E1189" s="21" t="s">
        <v>91</v>
      </c>
      <c r="F1189" s="22">
        <v>20140278</v>
      </c>
      <c r="G1189" s="23">
        <v>41967</v>
      </c>
      <c r="H1189" s="32" t="s">
        <v>2437</v>
      </c>
      <c r="I1189" s="34" t="s">
        <v>2438</v>
      </c>
      <c r="J1189" s="24" t="s">
        <v>2439</v>
      </c>
      <c r="K1189" s="36">
        <v>240000</v>
      </c>
    </row>
    <row r="1190" spans="1:11" s="15" customFormat="1" ht="30">
      <c r="A1190" s="18" t="s">
        <v>2370</v>
      </c>
      <c r="B1190" s="19" t="s">
        <v>336</v>
      </c>
      <c r="C1190" s="20" t="s">
        <v>2055</v>
      </c>
      <c r="D1190" s="30">
        <v>41656</v>
      </c>
      <c r="E1190" s="21" t="s">
        <v>91</v>
      </c>
      <c r="F1190" s="22">
        <v>20140280</v>
      </c>
      <c r="G1190" s="23">
        <v>41969</v>
      </c>
      <c r="H1190" s="32" t="s">
        <v>2430</v>
      </c>
      <c r="I1190" s="34" t="s">
        <v>762</v>
      </c>
      <c r="J1190" s="24" t="s">
        <v>1161</v>
      </c>
      <c r="K1190" s="36">
        <v>125681</v>
      </c>
    </row>
    <row r="1191" spans="1:11" s="15" customFormat="1" ht="30">
      <c r="A1191" s="18" t="s">
        <v>2370</v>
      </c>
      <c r="B1191" s="19" t="s">
        <v>13</v>
      </c>
      <c r="C1191" s="20" t="s">
        <v>90</v>
      </c>
      <c r="D1191" s="30" t="s">
        <v>90</v>
      </c>
      <c r="E1191" s="21" t="s">
        <v>91</v>
      </c>
      <c r="F1191" s="22">
        <v>20140281</v>
      </c>
      <c r="G1191" s="23">
        <v>41969</v>
      </c>
      <c r="H1191" s="32" t="s">
        <v>2440</v>
      </c>
      <c r="I1191" s="34" t="s">
        <v>2441</v>
      </c>
      <c r="J1191" s="24" t="s">
        <v>2442</v>
      </c>
      <c r="K1191" s="36">
        <v>76993</v>
      </c>
    </row>
    <row r="1192" spans="1:11" s="15" customFormat="1" ht="30">
      <c r="A1192" s="18" t="s">
        <v>2370</v>
      </c>
      <c r="B1192" s="19" t="s">
        <v>13</v>
      </c>
      <c r="C1192" s="20" t="s">
        <v>90</v>
      </c>
      <c r="D1192" s="30" t="s">
        <v>90</v>
      </c>
      <c r="E1192" s="21" t="s">
        <v>91</v>
      </c>
      <c r="F1192" s="22">
        <v>20140282</v>
      </c>
      <c r="G1192" s="23">
        <v>41970</v>
      </c>
      <c r="H1192" s="32" t="s">
        <v>2389</v>
      </c>
      <c r="I1192" s="34" t="s">
        <v>2390</v>
      </c>
      <c r="J1192" s="24" t="s">
        <v>1182</v>
      </c>
      <c r="K1192" s="36">
        <v>38080</v>
      </c>
    </row>
    <row r="1193" spans="1:11" s="15" customFormat="1" ht="30">
      <c r="A1193" s="18" t="s">
        <v>2370</v>
      </c>
      <c r="B1193" s="19" t="s">
        <v>13</v>
      </c>
      <c r="C1193" s="20" t="s">
        <v>90</v>
      </c>
      <c r="D1193" s="30" t="s">
        <v>90</v>
      </c>
      <c r="E1193" s="21" t="s">
        <v>2391</v>
      </c>
      <c r="F1193" s="22">
        <v>20140086</v>
      </c>
      <c r="G1193" s="23">
        <v>41970</v>
      </c>
      <c r="H1193" s="32" t="s">
        <v>2443</v>
      </c>
      <c r="I1193" s="34" t="s">
        <v>129</v>
      </c>
      <c r="J1193" s="24" t="s">
        <v>130</v>
      </c>
      <c r="K1193" s="36">
        <v>106029</v>
      </c>
    </row>
    <row r="1194" spans="1:11" s="15" customFormat="1" ht="30">
      <c r="A1194" s="18" t="s">
        <v>2370</v>
      </c>
      <c r="B1194" s="19" t="s">
        <v>13</v>
      </c>
      <c r="C1194" s="20" t="s">
        <v>90</v>
      </c>
      <c r="D1194" s="30" t="s">
        <v>90</v>
      </c>
      <c r="E1194" s="21" t="s">
        <v>2391</v>
      </c>
      <c r="F1194" s="22">
        <v>20140087</v>
      </c>
      <c r="G1194" s="23">
        <v>41971</v>
      </c>
      <c r="H1194" s="32" t="s">
        <v>2444</v>
      </c>
      <c r="I1194" s="34" t="s">
        <v>2445</v>
      </c>
      <c r="J1194" s="24" t="s">
        <v>2446</v>
      </c>
      <c r="K1194" s="36">
        <v>103960</v>
      </c>
    </row>
    <row r="1195" spans="1:11" s="15" customFormat="1" ht="30">
      <c r="A1195" s="18" t="s">
        <v>2370</v>
      </c>
      <c r="B1195" s="19" t="s">
        <v>13</v>
      </c>
      <c r="C1195" s="20" t="s">
        <v>90</v>
      </c>
      <c r="D1195" s="30" t="s">
        <v>90</v>
      </c>
      <c r="E1195" s="21" t="s">
        <v>91</v>
      </c>
      <c r="F1195" s="22">
        <v>20140288</v>
      </c>
      <c r="G1195" s="23">
        <v>41971</v>
      </c>
      <c r="H1195" s="32" t="s">
        <v>2447</v>
      </c>
      <c r="I1195" s="34" t="s">
        <v>2402</v>
      </c>
      <c r="J1195" s="24" t="s">
        <v>2403</v>
      </c>
      <c r="K1195" s="36">
        <v>16493</v>
      </c>
    </row>
    <row r="1196" spans="1:11" s="15" customFormat="1" ht="30">
      <c r="A1196" s="18" t="s">
        <v>2370</v>
      </c>
      <c r="B1196" s="19" t="s">
        <v>13</v>
      </c>
      <c r="C1196" s="20" t="s">
        <v>90</v>
      </c>
      <c r="D1196" s="30" t="s">
        <v>90</v>
      </c>
      <c r="E1196" s="21" t="s">
        <v>2391</v>
      </c>
      <c r="F1196" s="22">
        <v>20140088</v>
      </c>
      <c r="G1196" s="23">
        <v>41971</v>
      </c>
      <c r="H1196" s="32" t="s">
        <v>2448</v>
      </c>
      <c r="I1196" s="34" t="s">
        <v>129</v>
      </c>
      <c r="J1196" s="24" t="s">
        <v>130</v>
      </c>
      <c r="K1196" s="36">
        <v>443273</v>
      </c>
    </row>
    <row r="1197" spans="1:11" s="15" customFormat="1" ht="30">
      <c r="A1197" s="18" t="s">
        <v>2370</v>
      </c>
      <c r="B1197" s="19" t="s">
        <v>13</v>
      </c>
      <c r="C1197" s="20" t="s">
        <v>90</v>
      </c>
      <c r="D1197" s="30" t="s">
        <v>90</v>
      </c>
      <c r="E1197" s="21" t="s">
        <v>2391</v>
      </c>
      <c r="F1197" s="22">
        <v>20140089</v>
      </c>
      <c r="G1197" s="23">
        <v>41971</v>
      </c>
      <c r="H1197" s="32" t="s">
        <v>2448</v>
      </c>
      <c r="I1197" s="34" t="s">
        <v>123</v>
      </c>
      <c r="J1197" s="24" t="s">
        <v>124</v>
      </c>
      <c r="K1197" s="36">
        <v>191822</v>
      </c>
    </row>
    <row r="1198" spans="1:11" s="15" customFormat="1" ht="30">
      <c r="A1198" s="18" t="s">
        <v>2370</v>
      </c>
      <c r="B1198" s="19" t="s">
        <v>13</v>
      </c>
      <c r="C1198" s="20" t="s">
        <v>90</v>
      </c>
      <c r="D1198" s="30" t="s">
        <v>90</v>
      </c>
      <c r="E1198" s="21" t="s">
        <v>2391</v>
      </c>
      <c r="F1198" s="22">
        <v>20140090</v>
      </c>
      <c r="G1198" s="23">
        <v>41971</v>
      </c>
      <c r="H1198" s="32" t="s">
        <v>2448</v>
      </c>
      <c r="I1198" s="34" t="s">
        <v>2393</v>
      </c>
      <c r="J1198" s="24" t="s">
        <v>2394</v>
      </c>
      <c r="K1198" s="36">
        <v>584100</v>
      </c>
    </row>
  </sheetData>
  <autoFilter ref="A5:K1198">
    <filterColumn colId="0"/>
  </autoFilter>
  <mergeCells count="1">
    <mergeCell ref="A2:K2"/>
  </mergeCells>
  <phoneticPr fontId="3" type="noConversion"/>
  <dataValidations xWindow="512" yWindow="95" count="54">
    <dataValidation type="list" allowBlank="1" showInputMessage="1" showErrorMessage="1" sqref="E6:E37 B329 B294 B443:B444 A6:B37 B470 B475">
      <formula1>#REF!</formula1>
    </dataValidation>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C5 WWA637 F342 C316:D346 C347 C367 C377:C379 C375 D299:D314 D292:D296 D262 D264:D290 C256 C257:D258 C254:D255 C259:C315 C243:C253 C241:D242 C231:C240 C229:D230 C228 C227:D227 C198:C226 C171:C181 C182:D182 C183:C195 D176:D177 C196:D197 C105:D107 C65:D65 C48:D63 C67:D102 C6:D46 C435:D479 C1167:D1167 G725:G742 G698 C955:C958 C961:C965 D958 D1121:D1137 C1121:C1155 C1192:D1194 C1196:D1198 C1174:D1174 C1171:D1172 C601:C636 C1181:D1182 C1185:D1185 C1188:D1188 C1165:D1165 G1156:G1198 C1156:D1157 C1160:D1162 C395:C414 C698:D759 R637:R639 JN637:JN639 TJ637:TJ639 ADF637:ADF639 ANB637:ANB639 AWX637:AWX639 BGT637:BGT639 BQP637:BQP639 CAL637:CAL639 CKH637:CKH639 CUD637:CUD639 DDZ637:DDZ639 DNV637:DNV639 DXR637:DXR639 EHN637:EHN639 ERJ637:ERJ639 FBF637:FBF639 FLB637:FLB639 FUX637:FUX639 GET637:GET639 GOP637:GOP639 GYL637:GYL639 HIH637:HIH639 HSD637:HSD639 IBZ637:IBZ639 ILV637:ILV639 IVR637:IVR639 JFN637:JFN639 JPJ637:JPJ639 JZF637:JZF639 KJB637:KJB639 KSX637:KSX639 LCT637:LCT639 LMP637:LMP639 LWL637:LWL639 MGH637:MGH639 MQD637:MQD639 MZZ637:MZZ639 NJV637:NJV639 NTR637:NTR639 ODN637:ODN639 ONJ637:ONJ639 OXF637:OXF639 PHB637:PHB639 PQX637:PQX639 QAT637:QAT639 QKP637:QKP639 QUL637:QUL639 REH637:REH639 ROD637:ROD639 RXZ637:RXZ639 SHV637:SHV639 SRR637:SRR639 TBN637:TBN639 TLJ637:TLJ639 TVF637:TVF639 UFB637:UFB639 UOX637:UOX639 UYT637:UYT639 VIP637:VIP639 VSL637:VSL639 WCH637:WCH639 WMD637:WMD639 WVZ637:WVZ639 V637:V639 JR637:JR639 TN637:TN639 ADJ637:ADJ639 ANF637:ANF639 AXB637:AXB639 BGX637:BGX639 BQT637:BQT639 CAP637:CAP639 CKL637:CKL639 CUH637:CUH639 DED637:DED639 DNZ637:DNZ639 DXV637:DXV639 EHR637:EHR639 ERN637:ERN639 FBJ637:FBJ639 FLF637:FLF639 FVB637:FVB639 GEX637:GEX639 GOT637:GOT639 GYP637:GYP639 HIL637:HIL639 HSH637:HSH639 ICD637:ICD639 ILZ637:ILZ639 IVV637:IVV639 JFR637:JFR639 JPN637:JPN639 JZJ637:JZJ639 KJF637:KJF639 KTB637:KTB639 LCX637:LCX639 LMT637:LMT639 LWP637:LWP639 MGL637:MGL639 MQH637:MQH639 NAD637:NAD639 NJZ637:NJZ639 NTV637:NTV639 ODR637:ODR639 ONN637:ONN639 OXJ637:OXJ639 PHF637:PHF639 PRB637:PRB639 QAX637:QAX639 QKT637:QKT639 QUP637:QUP639 REL637:REL639 ROH637:ROH639 RYD637:RYD639 SHZ637:SHZ639 SRV637:SRV639 TBR637:TBR639 TLN637:TLN639 TVJ637:TVJ639 UFF637:UFF639 UPB637:UPB639 UYX637:UYX639 VIT637:VIT639 VSP637:VSP639 WCL637:WCL639 WMH637:WMH639 WWD637:WWD639 S637 JO637 TK637 ADG637 ANC637 AWY637 BGU637 BQQ637 CAM637 CKI637 CUE637 DEA637 DNW637 DXS637 EHO637 ERK637 FBG637 FLC637 FUY637 GEU637 GOQ637 GYM637 HII637 HSE637 ICA637 ILW637 IVS637 JFO637 JPK637 JZG637 KJC637 KSY637 LCU637 LMQ637 LWM637 MGI637 MQE637 NAA637 NJW637 NTS637 ODO637 ONK637 OXG637 PHC637 PQY637 QAU637 QKQ637 QUM637 REI637 ROE637 RYA637 SHW637 SRS637 TBO637 TLK637 TVG637 UFC637 UOY637 UYU637 VIQ637 VSM637 WCI637 WME637 C392:C393 C564:C577 C587:C589 C592 C594 C596 C598:C599"/>
    <dataValidation type="list" allowBlank="1" showInputMessage="1" showErrorMessage="1" sqref="B171:B176 B219:B223 B213:B215 B205 B249 B194 B178:B192">
      <formula1>#REF!</formula1>
    </dataValidation>
    <dataValidation type="list" allowBlank="1" showInputMessage="1" showErrorMessage="1" sqref="E291">
      <formula1>$IM$65030:$IM$65034</formula1>
    </dataValidation>
    <dataValidation type="list" allowBlank="1" showInputMessage="1" showErrorMessage="1" sqref="B291">
      <formula1>$IL$65030:$IL$65038</formula1>
    </dataValidation>
    <dataValidation type="list" allowBlank="1" showInputMessage="1" showErrorMessage="1" sqref="E332:E333">
      <formula1>$IQ$64419:$IQ$64423</formula1>
    </dataValidation>
    <dataValidation type="list" allowBlank="1" showInputMessage="1" showErrorMessage="1" sqref="B334:B340">
      <formula1>$IP$64461:$IP$64471</formula1>
    </dataValidation>
    <dataValidation type="list" allowBlank="1" showInputMessage="1" showErrorMessage="1" sqref="E334:E340">
      <formula1>$IQ$64461:$IQ$64465</formula1>
    </dataValidation>
    <dataValidation type="list" allowBlank="1" showInputMessage="1" showErrorMessage="1" sqref="B332:B333 B341:B391">
      <formula1>$B$2:$B$7</formula1>
    </dataValidation>
    <dataValidation type="list" allowBlank="1" showInputMessage="1" showErrorMessage="1" sqref="B408">
      <formula1>$IP$54839:$IP$54849</formula1>
    </dataValidation>
    <dataValidation type="list" allowBlank="1" showInputMessage="1" showErrorMessage="1" sqref="B406:B407">
      <formula1>$IP$54908:$IP$54918</formula1>
    </dataValidation>
    <dataValidation type="list" allowBlank="1" showInputMessage="1" showErrorMessage="1" sqref="B405 B412:B414 B409:B410 B392:B393 B395:B399 B401:B403">
      <formula1>$IP$55012:$IP$55022</formula1>
    </dataValidation>
    <dataValidation type="list" allowBlank="1" showInputMessage="1" showErrorMessage="1" sqref="E415:E434">
      <formula1>$IQ$54972:$IQ$54977</formula1>
    </dataValidation>
    <dataValidation type="list" allowBlank="1" showInputMessage="1" showErrorMessage="1" sqref="A669:A672 IW669:IW672 SS669:SS672 ACO669:ACO672 AMK669:AMK672 AWG669:AWG672 BGC669:BGC672 BPY669:BPY672 BZU669:BZU672 CJQ669:CJQ672 CTM669:CTM672 DDI669:DDI672 DNE669:DNE672 DXA669:DXA672 EGW669:EGW672 EQS669:EQS672 FAO669:FAO672 FKK669:FKK672 FUG669:FUG672 GEC669:GEC672 GNY669:GNY672 GXU669:GXU672 HHQ669:HHQ672 HRM669:HRM672 IBI669:IBI672 ILE669:ILE672 IVA669:IVA672 JEW669:JEW672 JOS669:JOS672 JYO669:JYO672 KIK669:KIK672 KSG669:KSG672 LCC669:LCC672 LLY669:LLY672 LVU669:LVU672 MFQ669:MFQ672 MPM669:MPM672 MZI669:MZI672 NJE669:NJE672 NTA669:NTA672 OCW669:OCW672 OMS669:OMS672 OWO669:OWO672 PGK669:PGK672 PQG669:PQG672 QAC669:QAC672 QJY669:QJY672 QTU669:QTU672 RDQ669:RDQ672 RNM669:RNM672 RXI669:RXI672 SHE669:SHE672 SRA669:SRA672 TAW669:TAW672 TKS669:TKS672 TUO669:TUO672 UEK669:UEK672 UOG669:UOG672 UYC669:UYC672 VHY669:VHY672 VRU669:VRU672 WBQ669:WBQ672 WLM669:WLM672 WVI669:WVI672 A695:A696 IW695:IW696 SS695:SS696 ACO695:ACO696 AMK695:AMK696 AWG695:AWG696 BGC695:BGC696 BPY695:BPY696 BZU695:BZU696 CJQ695:CJQ696 CTM695:CTM696 DDI695:DDI696 DNE695:DNE696 DXA695:DXA696 EGW695:EGW696 EQS695:EQS696 FAO695:FAO696 FKK695:FKK696 FUG695:FUG696 GEC695:GEC696 GNY695:GNY696 GXU695:GXU696 HHQ695:HHQ696 HRM695:HRM696 IBI695:IBI696 ILE695:ILE696 IVA695:IVA696 JEW695:JEW696 JOS695:JOS696 JYO695:JYO696 KIK695:KIK696 KSG695:KSG696 LCC695:LCC696 LLY695:LLY696 LVU695:LVU696 MFQ695:MFQ696 MPM695:MPM696 MZI695:MZI696 NJE695:NJE696 NTA695:NTA696 OCW695:OCW696 OMS695:OMS696 OWO695:OWO696 PGK695:PGK696 PQG695:PQG696 QAC695:QAC696 QJY695:QJY696 QTU695:QTU696 RDQ695:RDQ696 RNM695:RNM696 RXI695:RXI696 SHE695:SHE696 SRA695:SRA696 TAW695:TAW696 TKS695:TKS696 TUO695:TUO696 UEK695:UEK696 UOG695:UOG696 UYC695:UYC696 VHY695:VHY696 VRU695:VRU696 WBQ695:WBQ696 WLM695:WLM696 WVI695:WVI696">
      <formula1>$P$6:$P$596</formula1>
    </dataValidation>
    <dataValidation type="list" allowBlank="1" showInputMessage="1" showErrorMessage="1" sqref="E637:E638 JA637:JA638 SW637:SW638 ACS637:ACS638 AMO637:AMO638 AWK637:AWK638 BGG637:BGG638 BQC637:BQC638 BZY637:BZY638 CJU637:CJU638 CTQ637:CTQ638 DDM637:DDM638 DNI637:DNI638 DXE637:DXE638 EHA637:EHA638 EQW637:EQW638 FAS637:FAS638 FKO637:FKO638 FUK637:FUK638 GEG637:GEG638 GOC637:GOC638 GXY637:GXY638 HHU637:HHU638 HRQ637:HRQ638 IBM637:IBM638 ILI637:ILI638 IVE637:IVE638 JFA637:JFA638 JOW637:JOW638 JYS637:JYS638 KIO637:KIO638 KSK637:KSK638 LCG637:LCG638 LMC637:LMC638 LVY637:LVY638 MFU637:MFU638 MPQ637:MPQ638 MZM637:MZM638 NJI637:NJI638 NTE637:NTE638 ODA637:ODA638 OMW637:OMW638 OWS637:OWS638 PGO637:PGO638 PQK637:PQK638 QAG637:QAG638 QKC637:QKC638 QTY637:QTY638 RDU637:RDU638 RNQ637:RNQ638 RXM637:RXM638 SHI637:SHI638 SRE637:SRE638 TBA637:TBA638 TKW637:TKW638 TUS637:TUS638 UEO637:UEO638 UOK637:UOK638 UYG637:UYG638 VIC637:VIC638 VRY637:VRY638 WBU637:WBU638 WLQ637:WLQ638 WVM637:WVM638 E640:E641 JA640:JA641 SW640:SW641 ACS640:ACS641 AMO640:AMO641 AWK640:AWK641 BGG640:BGG641 BQC640:BQC641 BZY640:BZY641 CJU640:CJU641 CTQ640:CTQ641 DDM640:DDM641 DNI640:DNI641 DXE640:DXE641 EHA640:EHA641 EQW640:EQW641 FAS640:FAS641 FKO640:FKO641 FUK640:FUK641 GEG640:GEG641 GOC640:GOC641 GXY640:GXY641 HHU640:HHU641 HRQ640:HRQ641 IBM640:IBM641 ILI640:ILI641 IVE640:IVE641 JFA640:JFA641 JOW640:JOW641 JYS640:JYS641 KIO640:KIO641 KSK640:KSK641 LCG640:LCG641 LMC640:LMC641 LVY640:LVY641 MFU640:MFU641 MPQ640:MPQ641 MZM640:MZM641 NJI640:NJI641 NTE640:NTE641 ODA640:ODA641 OMW640:OMW641 OWS640:OWS641 PGO640:PGO641 PQK640:PQK641 QAG640:QAG641 QKC640:QKC641 QTY640:QTY641 RDU640:RDU641 RNQ640:RNQ641 RXM640:RXM641 SHI640:SHI641 SRE640:SRE641 TBA640:TBA641 TKW640:TKW641 TUS640:TUS641 UEO640:UEO641 UOK640:UOK641 UYG640:UYG641 VIC640:VIC641 VRY640:VRY641 WBU640:WBU641 WLQ640:WLQ641 WVM640:WVM641 E664 JA664 SW664 ACS664 AMO664 AWK664 BGG664 BQC664 BZY664 CJU664 CTQ664 DDM664 DNI664 DXE664 EHA664 EQW664 FAS664 FKO664 FUK664 GEG664 GOC664 GXY664 HHU664 HRQ664 IBM664 ILI664 IVE664 JFA664 JOW664 JYS664 KIO664 KSK664 LCG664 LMC664 LVY664 MFU664 MPQ664 MZM664 NJI664 NTE664 ODA664 OMW664 OWS664 PGO664 PQK664 QAG664 QKC664 QTY664 RDU664 RNQ664 RXM664 SHI664 SRE664 TBA664 TKW664 TUS664 UEO664 UOK664 UYG664 VIC664 VRY664 WBU664 WLQ664 WVM664 E645 JA645 SW645 ACS645 AMO645 AWK645 BGG645 BQC645 BZY645 CJU645 CTQ645 DDM645 DNI645 DXE645 EHA645 EQW645 FAS645 FKO645 FUK645 GEG645 GOC645 GXY645 HHU645 HRQ645 IBM645 ILI645 IVE645 JFA645 JOW645 JYS645 KIO645 KSK645 LCG645 LMC645 LVY645 MFU645 MPQ645 MZM645 NJI645 NTE645 ODA645 OMW645 OWS645 PGO645 PQK645 QAG645 QKC645 QTY645 RDU645 RNQ645 RXM645 SHI645 SRE645 TBA645 TKW645 TUS645 UEO645 UOK645 UYG645 VIC645 VRY645 WBU645 WLQ645 WVM645 E685 JA685 SW685 ACS685 AMO685 AWK685 BGG685 BQC685 BZY685 CJU685 CTQ685 DDM685 DNI685 DXE685 EHA685 EQW685 FAS685 FKO685 FUK685 GEG685 GOC685 GXY685 HHU685 HRQ685 IBM685 ILI685 IVE685 JFA685 JOW685 JYS685 KIO685 KSK685 LCG685 LMC685 LVY685 MFU685 MPQ685 MZM685 NJI685 NTE685 ODA685 OMW685 OWS685 PGO685 PQK685 QAG685 QKC685 QTY685 RDU685 RNQ685 RXM685 SHI685 SRE685 TBA685 TKW685 TUS685 UEO685 UOK685 UYG685 VIC685 VRY685 WBU685 WLQ685 WVM685">
      <formula1>$T$6:$T$14</formula1>
    </dataValidation>
    <dataValidation type="list" allowBlank="1" showInputMessage="1" showErrorMessage="1" sqref="E639 JA639 SW639 ACS639 AMO639 AWK639 BGG639 BQC639 BZY639 CJU639 CTQ639 DDM639 DNI639 DXE639 EHA639 EQW639 FAS639 FKO639 FUK639 GEG639 GOC639 GXY639 HHU639 HRQ639 IBM639 ILI639 IVE639 JFA639 JOW639 JYS639 KIO639 KSK639 LCG639 LMC639 LVY639 MFU639 MPQ639 MZM639 NJI639 NTE639 ODA639 OMW639 OWS639 PGO639 PQK639 QAG639 QKC639 QTY639 RDU639 RNQ639 RXM639 SHI639 SRE639 TBA639 TKW639 TUS639 UEO639 UOK639 UYG639 VIC639 VRY639 WBU639 WLQ639 WVM639 E642:E644 JA642:JA644 SW642:SW644 ACS642:ACS644 AMO642:AMO644 AWK642:AWK644 BGG642:BGG644 BQC642:BQC644 BZY642:BZY644 CJU642:CJU644 CTQ642:CTQ644 DDM642:DDM644 DNI642:DNI644 DXE642:DXE644 EHA642:EHA644 EQW642:EQW644 FAS642:FAS644 FKO642:FKO644 FUK642:FUK644 GEG642:GEG644 GOC642:GOC644 GXY642:GXY644 HHU642:HHU644 HRQ642:HRQ644 IBM642:IBM644 ILI642:ILI644 IVE642:IVE644 JFA642:JFA644 JOW642:JOW644 JYS642:JYS644 KIO642:KIO644 KSK642:KSK644 LCG642:LCG644 LMC642:LMC644 LVY642:LVY644 MFU642:MFU644 MPQ642:MPQ644 MZM642:MZM644 NJI642:NJI644 NTE642:NTE644 ODA642:ODA644 OMW642:OMW644 OWS642:OWS644 PGO642:PGO644 PQK642:PQK644 QAG642:QAG644 QKC642:QKC644 QTY642:QTY644 RDU642:RDU644 RNQ642:RNQ644 RXM642:RXM644 SHI642:SHI644 SRE642:SRE644 TBA642:TBA644 TKW642:TKW644 TUS642:TUS644 UEO642:UEO644 UOK642:UOK644 UYG642:UYG644 VIC642:VIC644 VRY642:VRY644 WBU642:WBU644 WLQ642:WLQ644 WVM642:WVM644 E646:E663 JA646:JA663 SW646:SW663 ACS646:ACS663 AMO646:AMO663 AWK646:AWK663 BGG646:BGG663 BQC646:BQC663 BZY646:BZY663 CJU646:CJU663 CTQ646:CTQ663 DDM646:DDM663 DNI646:DNI663 DXE646:DXE663 EHA646:EHA663 EQW646:EQW663 FAS646:FAS663 FKO646:FKO663 FUK646:FUK663 GEG646:GEG663 GOC646:GOC663 GXY646:GXY663 HHU646:HHU663 HRQ646:HRQ663 IBM646:IBM663 ILI646:ILI663 IVE646:IVE663 JFA646:JFA663 JOW646:JOW663 JYS646:JYS663 KIO646:KIO663 KSK646:KSK663 LCG646:LCG663 LMC646:LMC663 LVY646:LVY663 MFU646:MFU663 MPQ646:MPQ663 MZM646:MZM663 NJI646:NJI663 NTE646:NTE663 ODA646:ODA663 OMW646:OMW663 OWS646:OWS663 PGO646:PGO663 PQK646:PQK663 QAG646:QAG663 QKC646:QKC663 QTY646:QTY663 RDU646:RDU663 RNQ646:RNQ663 RXM646:RXM663 SHI646:SHI663 SRE646:SRE663 TBA646:TBA663 TKW646:TKW663 TUS646:TUS663 UEO646:UEO663 UOK646:UOK663 UYG646:UYG663 VIC646:VIC663 VRY646:VRY663 WBU646:WBU663 WLQ646:WLQ663 WVM646:WVM663 E665:E684 JA665:JA684 SW665:SW684 ACS665:ACS684 AMO665:AMO684 AWK665:AWK684 BGG665:BGG684 BQC665:BQC684 BZY665:BZY684 CJU665:CJU684 CTQ665:CTQ684 DDM665:DDM684 DNI665:DNI684 DXE665:DXE684 EHA665:EHA684 EQW665:EQW684 FAS665:FAS684 FKO665:FKO684 FUK665:FUK684 GEG665:GEG684 GOC665:GOC684 GXY665:GXY684 HHU665:HHU684 HRQ665:HRQ684 IBM665:IBM684 ILI665:ILI684 IVE665:IVE684 JFA665:JFA684 JOW665:JOW684 JYS665:JYS684 KIO665:KIO684 KSK665:KSK684 LCG665:LCG684 LMC665:LMC684 LVY665:LVY684 MFU665:MFU684 MPQ665:MPQ684 MZM665:MZM684 NJI665:NJI684 NTE665:NTE684 ODA665:ODA684 OMW665:OMW684 OWS665:OWS684 PGO665:PGO684 PQK665:PQK684 QAG665:QAG684 QKC665:QKC684 QTY665:QTY684 RDU665:RDU684 RNQ665:RNQ684 RXM665:RXM684 SHI665:SHI684 SRE665:SRE684 TBA665:TBA684 TKW665:TKW684 TUS665:TUS684 UEO665:UEO684 UOK665:UOK684 UYG665:UYG684 VIC665:VIC684 VRY665:VRY684 WBU665:WBU684 WLQ665:WLQ684 WVM665:WVM684 E686:E697 JA686:JA697 SW686:SW697 ACS686:ACS697 AMO686:AMO697 AWK686:AWK697 BGG686:BGG697 BQC686:BQC697 BZY686:BZY697 CJU686:CJU697 CTQ686:CTQ697 DDM686:DDM697 DNI686:DNI697 DXE686:DXE697 EHA686:EHA697 EQW686:EQW697 FAS686:FAS697 FKO686:FKO697 FUK686:FUK697 GEG686:GEG697 GOC686:GOC697 GXY686:GXY697 HHU686:HHU697 HRQ686:HRQ697 IBM686:IBM697 ILI686:ILI697 IVE686:IVE697 JFA686:JFA697 JOW686:JOW697 JYS686:JYS697 KIO686:KIO697 KSK686:KSK697 LCG686:LCG697 LMC686:LMC697 LVY686:LVY697 MFU686:MFU697 MPQ686:MPQ697 MZM686:MZM697 NJI686:NJI697 NTE686:NTE697 ODA686:ODA697 OMW686:OMW697 OWS686:OWS697 PGO686:PGO697 PQK686:PQK697 QAG686:QAG697 QKC686:QKC697 QTY686:QTY697 RDU686:RDU697 RNQ686:RNQ697 RXM686:RXM697 SHI686:SHI697 SRE686:SRE697 TBA686:TBA697 TKW686:TKW697 TUS686:TUS697 UEO686:UEO697 UOK686:UOK697 UYG686:UYG697 VIC686:VIC697 VRY686:VRY697 WBU686:WBU697 WLQ686:WLQ697 WVM686:WVM697">
      <formula1>$T$6:$T$15</formula1>
    </dataValidation>
    <dataValidation type="list" allowBlank="1" showInputMessage="1" showErrorMessage="1" sqref="A692 IW692 SS692 ACO692 AMK692 AWG692 BGC692 BPY692 BZU692 CJQ692 CTM692 DDI692 DNE692 DXA692 EGW692 EQS692 FAO692 FKK692 FUG692 GEC692 GNY692 GXU692 HHQ692 HRM692 IBI692 ILE692 IVA692 JEW692 JOS692 JYO692 KIK692 KSG692 LCC692 LLY692 LVU692 MFQ692 MPM692 MZI692 NJE692 NTA692 OCW692 OMS692 OWO692 PGK692 PQG692 QAC692 QJY692 QTU692 RDQ692 RNM692 RXI692 SHE692 SRA692 TAW692 TKS692 TUO692 UEK692 UOG692 UYC692 VHY692 VRU692 WBQ692 WLM692 WVI692">
      <formula1>$P$6:$P$566</formula1>
    </dataValidation>
    <dataValidation type="list" allowBlank="1" showInputMessage="1" showErrorMessage="1" sqref="B637:B638 IX637:IX638 ST637:ST638 ACP637:ACP638 AML637:AML638 AWH637:AWH638 BGD637:BGD638 BPZ637:BPZ638 BZV637:BZV638 CJR637:CJR638 CTN637:CTN638 DDJ637:DDJ638 DNF637:DNF638 DXB637:DXB638 EGX637:EGX638 EQT637:EQT638 FAP637:FAP638 FKL637:FKL638 FUH637:FUH638 GED637:GED638 GNZ637:GNZ638 GXV637:GXV638 HHR637:HHR638 HRN637:HRN638 IBJ637:IBJ638 ILF637:ILF638 IVB637:IVB638 JEX637:JEX638 JOT637:JOT638 JYP637:JYP638 KIL637:KIL638 KSH637:KSH638 LCD637:LCD638 LLZ637:LLZ638 LVV637:LVV638 MFR637:MFR638 MPN637:MPN638 MZJ637:MZJ638 NJF637:NJF638 NTB637:NTB638 OCX637:OCX638 OMT637:OMT638 OWP637:OWP638 PGL637:PGL638 PQH637:PQH638 QAD637:QAD638 QJZ637:QJZ638 QTV637:QTV638 RDR637:RDR638 RNN637:RNN638 RXJ637:RXJ638 SHF637:SHF638 SRB637:SRB638 TAX637:TAX638 TKT637:TKT638 TUP637:TUP638 UEL637:UEL638 UOH637:UOH638 UYD637:UYD638 VHZ637:VHZ638 VRV637:VRV638 WBR637:WBR638 WLN637:WLN638 WVJ637:WVJ638 B640:B641 IX640:IX641 ST640:ST641 ACP640:ACP641 AML640:AML641 AWH640:AWH641 BGD640:BGD641 BPZ640:BPZ641 BZV640:BZV641 CJR640:CJR641 CTN640:CTN641 DDJ640:DDJ641 DNF640:DNF641 DXB640:DXB641 EGX640:EGX641 EQT640:EQT641 FAP640:FAP641 FKL640:FKL641 FUH640:FUH641 GED640:GED641 GNZ640:GNZ641 GXV640:GXV641 HHR640:HHR641 HRN640:HRN641 IBJ640:IBJ641 ILF640:ILF641 IVB640:IVB641 JEX640:JEX641 JOT640:JOT641 JYP640:JYP641 KIL640:KIL641 KSH640:KSH641 LCD640:LCD641 LLZ640:LLZ641 LVV640:LVV641 MFR640:MFR641 MPN640:MPN641 MZJ640:MZJ641 NJF640:NJF641 NTB640:NTB641 OCX640:OCX641 OMT640:OMT641 OWP640:OWP641 PGL640:PGL641 PQH640:PQH641 QAD640:QAD641 QJZ640:QJZ641 QTV640:QTV641 RDR640:RDR641 RNN640:RNN641 RXJ640:RXJ641 SHF640:SHF641 SRB640:SRB641 TAX640:TAX641 TKT640:TKT641 TUP640:TUP641 UEL640:UEL641 UOH640:UOH641 UYD640:UYD641 VHZ640:VHZ641 VRV640:VRV641 WBR640:WBR641 WLN640:WLN641 WVJ640:WVJ641 B664 IX664 ST664 ACP664 AML664 AWH664 BGD664 BPZ664 BZV664 CJR664 CTN664 DDJ664 DNF664 DXB664 EGX664 EQT664 FAP664 FKL664 FUH664 GED664 GNZ664 GXV664 HHR664 HRN664 IBJ664 ILF664 IVB664 JEX664 JOT664 JYP664 KIL664 KSH664 LCD664 LLZ664 LVV664 MFR664 MPN664 MZJ664 NJF664 NTB664 OCX664 OMT664 OWP664 PGL664 PQH664 QAD664 QJZ664 QTV664 RDR664 RNN664 RXJ664 SHF664 SRB664 TAX664 TKT664 TUP664 UEL664 UOH664 UYD664 VHZ664 VRV664 WBR664 WLN664 WVJ664 B645 IX645 ST645 ACP645 AML645 AWH645 BGD645 BPZ645 BZV645 CJR645 CTN645 DDJ645 DNF645 DXB645 EGX645 EQT645 FAP645 FKL645 FUH645 GED645 GNZ645 GXV645 HHR645 HRN645 IBJ645 ILF645 IVB645 JEX645 JOT645 JYP645 KIL645 KSH645 LCD645 LLZ645 LVV645 MFR645 MPN645 MZJ645 NJF645 NTB645 OCX645 OMT645 OWP645 PGL645 PQH645 QAD645 QJZ645 QTV645 RDR645 RNN645 RXJ645 SHF645 SRB645 TAX645 TKT645 TUP645 UEL645 UOH645 UYD645 VHZ645 VRV645 WBR645 WLN645 WVJ645 B685 IX685 ST685 ACP685 AML685 AWH685 BGD685 BPZ685 BZV685 CJR685 CTN685 DDJ685 DNF685 DXB685 EGX685 EQT685 FAP685 FKL685 FUH685 GED685 GNZ685 GXV685 HHR685 HRN685 IBJ685 ILF685 IVB685 JEX685 JOT685 JYP685 KIL685 KSH685 LCD685 LLZ685 LVV685 MFR685 MPN685 MZJ685 NJF685 NTB685 OCX685 OMT685 OWP685 PGL685 PQH685 QAD685 QJZ685 QTV685 RDR685 RNN685 RXJ685 SHF685 SRB685 TAX685 TKT685 TUP685 UEL685 UOH685 UYD685 VHZ685 VRV685 WBR685 WLN685 WVJ685">
      <formula1>$Q$6:$Q$16</formula1>
    </dataValidation>
    <dataValidation type="list" allowBlank="1" showInputMessage="1" showErrorMessage="1" sqref="A673 IW673 SS673 ACO673 AMK673 AWG673 BGC673 BPY673 BZU673 CJQ673 CTM673 DDI673 DNE673 DXA673 EGW673 EQS673 FAO673 FKK673 FUG673 GEC673 GNY673 GXU673 HHQ673 HRM673 IBI673 ILE673 IVA673 JEW673 JOS673 JYO673 KIK673 KSG673 LCC673 LLY673 LVU673 MFQ673 MPM673 MZI673 NJE673 NTA673 OCW673 OMS673 OWO673 PGK673 PQG673 QAC673 QJY673 QTU673 RDQ673 RNM673 RXI673 SHE673 SRA673 TAW673 TKS673 TUO673 UEK673 UOG673 UYC673 VHY673 VRU673 WBQ673 WLM673 WVI673">
      <formula1>$P$6:$P$586</formula1>
    </dataValidation>
    <dataValidation type="list" allowBlank="1" showInputMessage="1" showErrorMessage="1" sqref="A686:A688 IW686:IW688 SS686:SS688 ACO686:ACO688 AMK686:AMK688 AWG686:AWG688 BGC686:BGC688 BPY686:BPY688 BZU686:BZU688 CJQ686:CJQ688 CTM686:CTM688 DDI686:DDI688 DNE686:DNE688 DXA686:DXA688 EGW686:EGW688 EQS686:EQS688 FAO686:FAO688 FKK686:FKK688 FUG686:FUG688 GEC686:GEC688 GNY686:GNY688 GXU686:GXU688 HHQ686:HHQ688 HRM686:HRM688 IBI686:IBI688 ILE686:ILE688 IVA686:IVA688 JEW686:JEW688 JOS686:JOS688 JYO686:JYO688 KIK686:KIK688 KSG686:KSG688 LCC686:LCC688 LLY686:LLY688 LVU686:LVU688 MFQ686:MFQ688 MPM686:MPM688 MZI686:MZI688 NJE686:NJE688 NTA686:NTA688 OCW686:OCW688 OMS686:OMS688 OWO686:OWO688 PGK686:PGK688 PQG686:PQG688 QAC686:QAC688 QJY686:QJY688 QTU686:QTU688 RDQ686:RDQ688 RNM686:RNM688 RXI686:RXI688 SHE686:SHE688 SRA686:SRA688 TAW686:TAW688 TKS686:TKS688 TUO686:TUO688 UEK686:UEK688 UOG686:UOG688 UYC686:UYC688 VHY686:VHY688 VRU686:VRU688 WBQ686:WBQ688 WLM686:WLM688 WVI686:WVI688 A668 IW668 SS668 ACO668 AMK668 AWG668 BGC668 BPY668 BZU668 CJQ668 CTM668 DDI668 DNE668 DXA668 EGW668 EQS668 FAO668 FKK668 FUG668 GEC668 GNY668 GXU668 HHQ668 HRM668 IBI668 ILE668 IVA668 JEW668 JOS668 JYO668 KIK668 KSG668 LCC668 LLY668 LVU668 MFQ668 MPM668 MZI668 NJE668 NTA668 OCW668 OMS668 OWO668 PGK668 PQG668 QAC668 QJY668 QTU668 RDQ668 RNM668 RXI668 SHE668 SRA668 TAW668 TKS668 TUO668 UEK668 UOG668 UYC668 VHY668 VRU668 WBQ668 WLM668 WVI668 A674 IW674 SS674 ACO674 AMK674 AWG674 BGC674 BPY674 BZU674 CJQ674 CTM674 DDI674 DNE674 DXA674 EGW674 EQS674 FAO674 FKK674 FUG674 GEC674 GNY674 GXU674 HHQ674 HRM674 IBI674 ILE674 IVA674 JEW674 JOS674 JYO674 KIK674 KSG674 LCC674 LLY674 LVU674 MFQ674 MPM674 MZI674 NJE674 NTA674 OCW674 OMS674 OWO674 PGK674 PQG674 QAC674 QJY674 QTU674 RDQ674 RNM674 RXI674 SHE674 SRA674 TAW674 TKS674 TUO674 UEK674 UOG674 UYC674 VHY674 VRU674 WBQ674 WLM674 WVI674">
      <formula1>$P$6:$P$588</formula1>
    </dataValidation>
    <dataValidation type="list" allowBlank="1" showInputMessage="1" showErrorMessage="1" sqref="A655 IW655 SS655 ACO655 AMK655 AWG655 BGC655 BPY655 BZU655 CJQ655 CTM655 DDI655 DNE655 DXA655 EGW655 EQS655 FAO655 FKK655 FUG655 GEC655 GNY655 GXU655 HHQ655 HRM655 IBI655 ILE655 IVA655 JEW655 JOS655 JYO655 KIK655 KSG655 LCC655 LLY655 LVU655 MFQ655 MPM655 MZI655 NJE655 NTA655 OCW655 OMS655 OWO655 PGK655 PQG655 QAC655 QJY655 QTU655 RDQ655 RNM655 RXI655 SHE655 SRA655 TAW655 TKS655 TUO655 UEK655 UOG655 UYC655 VHY655 VRU655 WBQ655 WLM655 WVI655 A638:A639 IW638:IW639 SS638:SS639 ACO638:ACO639 AMK638:AMK639 AWG638:AWG639 BGC638:BGC639 BPY638:BPY639 BZU638:BZU639 CJQ638:CJQ639 CTM638:CTM639 DDI638:DDI639 DNE638:DNE639 DXA638:DXA639 EGW638:EGW639 EQS638:EQS639 FAO638:FAO639 FKK638:FKK639 FUG638:FUG639 GEC638:GEC639 GNY638:GNY639 GXU638:GXU639 HHQ638:HHQ639 HRM638:HRM639 IBI638:IBI639 ILE638:ILE639 IVA638:IVA639 JEW638:JEW639 JOS638:JOS639 JYO638:JYO639 KIK638:KIK639 KSG638:KSG639 LCC638:LCC639 LLY638:LLY639 LVU638:LVU639 MFQ638:MFQ639 MPM638:MPM639 MZI638:MZI639 NJE638:NJE639 NTA638:NTA639 OCW638:OCW639 OMS638:OMS639 OWO638:OWO639 PGK638:PGK639 PQG638:PQG639 QAC638:QAC639 QJY638:QJY639 QTU638:QTU639 RDQ638:RDQ639 RNM638:RNM639 RXI638:RXI639 SHE638:SHE639 SRA638:SRA639 TAW638:TAW639 TKS638:TKS639 TUO638:TUO639 UEK638:UEK639 UOG638:UOG639 UYC638:UYC639 VHY638:VHY639 VRU638:VRU639 WBQ638:WBQ639 WLM638:WLM639 WVI638:WVI639">
      <formula1>$P$6:$P$590</formula1>
    </dataValidation>
    <dataValidation type="list" allowBlank="1" showInputMessage="1" showErrorMessage="1" sqref="A654 IW654 SS654 ACO654 AMK654 AWG654 BGC654 BPY654 BZU654 CJQ654 CTM654 DDI654 DNE654 DXA654 EGW654 EQS654 FAO654 FKK654 FUG654 GEC654 GNY654 GXU654 HHQ654 HRM654 IBI654 ILE654 IVA654 JEW654 JOS654 JYO654 KIK654 KSG654 LCC654 LLY654 LVU654 MFQ654 MPM654 MZI654 NJE654 NTA654 OCW654 OMS654 OWO654 PGK654 PQG654 QAC654 QJY654 QTU654 RDQ654 RNM654 RXI654 SHE654 SRA654 TAW654 TKS654 TUO654 UEK654 UOG654 UYC654 VHY654 VRU654 WBQ654 WLM654 WVI654 A644 IW644 SS644 ACO644 AMK644 AWG644 BGC644 BPY644 BZU644 CJQ644 CTM644 DDI644 DNE644 DXA644 EGW644 EQS644 FAO644 FKK644 FUG644 GEC644 GNY644 GXU644 HHQ644 HRM644 IBI644 ILE644 IVA644 JEW644 JOS644 JYO644 KIK644 KSG644 LCC644 LLY644 LVU644 MFQ644 MPM644 MZI644 NJE644 NTA644 OCW644 OMS644 OWO644 PGK644 PQG644 QAC644 QJY644 QTU644 RDQ644 RNM644 RXI644 SHE644 SRA644 TAW644 TKS644 TUO644 UEK644 UOG644 UYC644 VHY644 VRU644 WBQ644 WLM644 WVI644 A637 IW637 SS637 ACO637 AMK637 AWG637 BGC637 BPY637 BZU637 CJQ637 CTM637 DDI637 DNE637 DXA637 EGW637 EQS637 FAO637 FKK637 FUG637 GEC637 GNY637 GXU637 HHQ637 HRM637 IBI637 ILE637 IVA637 JEW637 JOS637 JYO637 KIK637 KSG637 LCC637 LLY637 LVU637 MFQ637 MPM637 MZI637 NJE637 NTA637 OCW637 OMS637 OWO637 PGK637 PQG637 QAC637 QJY637 QTU637 RDQ637 RNM637 RXI637 SHE637 SRA637 TAW637 TKS637 TUO637 UEK637 UOG637 UYC637 VHY637 VRU637 WBQ637 WLM637 WVI637">
      <formula1>$P$6:$P$589</formula1>
    </dataValidation>
    <dataValidation type="list" allowBlank="1" showInputMessage="1" showErrorMessage="1" sqref="B639 IX639 ST639 ACP639 AML639 AWH639 BGD639 BPZ639 BZV639 CJR639 CTN639 DDJ639 DNF639 DXB639 EGX639 EQT639 FAP639 FKL639 FUH639 GED639 GNZ639 GXV639 HHR639 HRN639 IBJ639 ILF639 IVB639 JEX639 JOT639 JYP639 KIL639 KSH639 LCD639 LLZ639 LVV639 MFR639 MPN639 MZJ639 NJF639 NTB639 OCX639 OMT639 OWP639 PGL639 PQH639 QAD639 QJZ639 QTV639 RDR639 RNN639 RXJ639 SHF639 SRB639 TAX639 TKT639 TUP639 UEL639 UOH639 UYD639 VHZ639 VRV639 WBR639 WLN639 WVJ639 B642:B644 IX642:IX644 ST642:ST644 ACP642:ACP644 AML642:AML644 AWH642:AWH644 BGD642:BGD644 BPZ642:BPZ644 BZV642:BZV644 CJR642:CJR644 CTN642:CTN644 DDJ642:DDJ644 DNF642:DNF644 DXB642:DXB644 EGX642:EGX644 EQT642:EQT644 FAP642:FAP644 FKL642:FKL644 FUH642:FUH644 GED642:GED644 GNZ642:GNZ644 GXV642:GXV644 HHR642:HHR644 HRN642:HRN644 IBJ642:IBJ644 ILF642:ILF644 IVB642:IVB644 JEX642:JEX644 JOT642:JOT644 JYP642:JYP644 KIL642:KIL644 KSH642:KSH644 LCD642:LCD644 LLZ642:LLZ644 LVV642:LVV644 MFR642:MFR644 MPN642:MPN644 MZJ642:MZJ644 NJF642:NJF644 NTB642:NTB644 OCX642:OCX644 OMT642:OMT644 OWP642:OWP644 PGL642:PGL644 PQH642:PQH644 QAD642:QAD644 QJZ642:QJZ644 QTV642:QTV644 RDR642:RDR644 RNN642:RNN644 RXJ642:RXJ644 SHF642:SHF644 SRB642:SRB644 TAX642:TAX644 TKT642:TKT644 TUP642:TUP644 UEL642:UEL644 UOH642:UOH644 UYD642:UYD644 VHZ642:VHZ644 VRV642:VRV644 WBR642:WBR644 WLN642:WLN644 WVJ642:WVJ644 B660:B662 IX660:IX662 ST660:ST662 ACP660:ACP662 AML660:AML662 AWH660:AWH662 BGD660:BGD662 BPZ660:BPZ662 BZV660:BZV662 CJR660:CJR662 CTN660:CTN662 DDJ660:DDJ662 DNF660:DNF662 DXB660:DXB662 EGX660:EGX662 EQT660:EQT662 FAP660:FAP662 FKL660:FKL662 FUH660:FUH662 GED660:GED662 GNZ660:GNZ662 GXV660:GXV662 HHR660:HHR662 HRN660:HRN662 IBJ660:IBJ662 ILF660:ILF662 IVB660:IVB662 JEX660:JEX662 JOT660:JOT662 JYP660:JYP662 KIL660:KIL662 KSH660:KSH662 LCD660:LCD662 LLZ660:LLZ662 LVV660:LVV662 MFR660:MFR662 MPN660:MPN662 MZJ660:MZJ662 NJF660:NJF662 NTB660:NTB662 OCX660:OCX662 OMT660:OMT662 OWP660:OWP662 PGL660:PGL662 PQH660:PQH662 QAD660:QAD662 QJZ660:QJZ662 QTV660:QTV662 RDR660:RDR662 RNN660:RNN662 RXJ660:RXJ662 SHF660:SHF662 SRB660:SRB662 TAX660:TAX662 TKT660:TKT662 TUP660:TUP662 UEL660:UEL662 UOH660:UOH662 UYD660:UYD662 VHZ660:VHZ662 VRV660:VRV662 WBR660:WBR662 WLN660:WLN662 WVJ660:WVJ662 B681:B682 IX681:IX682 ST681:ST682 ACP681:ACP682 AML681:AML682 AWH681:AWH682 BGD681:BGD682 BPZ681:BPZ682 BZV681:BZV682 CJR681:CJR682 CTN681:CTN682 DDJ681:DDJ682 DNF681:DNF682 DXB681:DXB682 EGX681:EGX682 EQT681:EQT682 FAP681:FAP682 FKL681:FKL682 FUH681:FUH682 GED681:GED682 GNZ681:GNZ682 GXV681:GXV682 HHR681:HHR682 HRN681:HRN682 IBJ681:IBJ682 ILF681:ILF682 IVB681:IVB682 JEX681:JEX682 JOT681:JOT682 JYP681:JYP682 KIL681:KIL682 KSH681:KSH682 LCD681:LCD682 LLZ681:LLZ682 LVV681:LVV682 MFR681:MFR682 MPN681:MPN682 MZJ681:MZJ682 NJF681:NJF682 NTB681:NTB682 OCX681:OCX682 OMT681:OMT682 OWP681:OWP682 PGL681:PGL682 PQH681:PQH682 QAD681:QAD682 QJZ681:QJZ682 QTV681:QTV682 RDR681:RDR682 RNN681:RNN682 RXJ681:RXJ682 SHF681:SHF682 SRB681:SRB682 TAX681:TAX682 TKT681:TKT682 TUP681:TUP682 UEL681:UEL682 UOH681:UOH682 UYD681:UYD682 VHZ681:VHZ682 VRV681:VRV682 WBR681:WBR682 WLN681:WLN682 WVJ681:WVJ682 B646:B651 IX646:IX651 ST646:ST651 ACP646:ACP651 AML646:AML651 AWH646:AWH651 BGD646:BGD651 BPZ646:BPZ651 BZV646:BZV651 CJR646:CJR651 CTN646:CTN651 DDJ646:DDJ651 DNF646:DNF651 DXB646:DXB651 EGX646:EGX651 EQT646:EQT651 FAP646:FAP651 FKL646:FKL651 FUH646:FUH651 GED646:GED651 GNZ646:GNZ651 GXV646:GXV651 HHR646:HHR651 HRN646:HRN651 IBJ646:IBJ651 ILF646:ILF651 IVB646:IVB651 JEX646:JEX651 JOT646:JOT651 JYP646:JYP651 KIL646:KIL651 KSH646:KSH651 LCD646:LCD651 LLZ646:LLZ651 LVV646:LVV651 MFR646:MFR651 MPN646:MPN651 MZJ646:MZJ651 NJF646:NJF651 NTB646:NTB651 OCX646:OCX651 OMT646:OMT651 OWP646:OWP651 PGL646:PGL651 PQH646:PQH651 QAD646:QAD651 QJZ646:QJZ651 QTV646:QTV651 RDR646:RDR651 RNN646:RNN651 RXJ646:RXJ651 SHF646:SHF651 SRB646:SRB651 TAX646:TAX651 TKT646:TKT651 TUP646:TUP651 UEL646:UEL651 UOH646:UOH651 UYD646:UYD651 VHZ646:VHZ651 VRV646:VRV651 WBR646:WBR651 WLN646:WLN651 WVJ646:WVJ651 B654 IX654 ST654 ACP654 AML654 AWH654 BGD654 BPZ654 BZV654 CJR654 CTN654 DDJ654 DNF654 DXB654 EGX654 EQT654 FAP654 FKL654 FUH654 GED654 GNZ654 GXV654 HHR654 HRN654 IBJ654 ILF654 IVB654 JEX654 JOT654 JYP654 KIL654 KSH654 LCD654 LLZ654 LVV654 MFR654 MPN654 MZJ654 NJF654 NTB654 OCX654 OMT654 OWP654 PGL654 PQH654 QAD654 QJZ654 QTV654 RDR654 RNN654 RXJ654 SHF654 SRB654 TAX654 TKT654 TUP654 UEL654 UOH654 UYD654 VHZ654 VRV654 WBR654 WLN654 WVJ654 B657:B658 IX657:IX658 ST657:ST658 ACP657:ACP658 AML657:AML658 AWH657:AWH658 BGD657:BGD658 BPZ657:BPZ658 BZV657:BZV658 CJR657:CJR658 CTN657:CTN658 DDJ657:DDJ658 DNF657:DNF658 DXB657:DXB658 EGX657:EGX658 EQT657:EQT658 FAP657:FAP658 FKL657:FKL658 FUH657:FUH658 GED657:GED658 GNZ657:GNZ658 GXV657:GXV658 HHR657:HHR658 HRN657:HRN658 IBJ657:IBJ658 ILF657:ILF658 IVB657:IVB658 JEX657:JEX658 JOT657:JOT658 JYP657:JYP658 KIL657:KIL658 KSH657:KSH658 LCD657:LCD658 LLZ657:LLZ658 LVV657:LVV658 MFR657:MFR658 MPN657:MPN658 MZJ657:MZJ658 NJF657:NJF658 NTB657:NTB658 OCX657:OCX658 OMT657:OMT658 OWP657:OWP658 PGL657:PGL658 PQH657:PQH658 QAD657:QAD658 QJZ657:QJZ658 QTV657:QTV658 RDR657:RDR658 RNN657:RNN658 RXJ657:RXJ658 SHF657:SHF658 SRB657:SRB658 TAX657:TAX658 TKT657:TKT658 TUP657:TUP658 UEL657:UEL658 UOH657:UOH658 UYD657:UYD658 VHZ657:VHZ658 VRV657:VRV658 WBR657:WBR658 WLN657:WLN658 WVJ657:WVJ658 B665:B666 IX665:IX666 ST665:ST666 ACP665:ACP666 AML665:AML666 AWH665:AWH666 BGD665:BGD666 BPZ665:BPZ666 BZV665:BZV666 CJR665:CJR666 CTN665:CTN666 DDJ665:DDJ666 DNF665:DNF666 DXB665:DXB666 EGX665:EGX666 EQT665:EQT666 FAP665:FAP666 FKL665:FKL666 FUH665:FUH666 GED665:GED666 GNZ665:GNZ666 GXV665:GXV666 HHR665:HHR666 HRN665:HRN666 IBJ665:IBJ666 ILF665:ILF666 IVB665:IVB666 JEX665:JEX666 JOT665:JOT666 JYP665:JYP666 KIL665:KIL666 KSH665:KSH666 LCD665:LCD666 LLZ665:LLZ666 LVV665:LVV666 MFR665:MFR666 MPN665:MPN666 MZJ665:MZJ666 NJF665:NJF666 NTB665:NTB666 OCX665:OCX666 OMT665:OMT666 OWP665:OWP666 PGL665:PGL666 PQH665:PQH666 QAD665:QAD666 QJZ665:QJZ666 QTV665:QTV666 RDR665:RDR666 RNN665:RNN666 RXJ665:RXJ666 SHF665:SHF666 SRB665:SRB666 TAX665:TAX666 TKT665:TKT666 TUP665:TUP666 UEL665:UEL666 UOH665:UOH666 UYD665:UYD666 VHZ665:VHZ666 VRV665:VRV666 WBR665:WBR666 WLN665:WLN666 WVJ665:WVJ666 B669:B670 IX669:IX670 ST669:ST670 ACP669:ACP670 AML669:AML670 AWH669:AWH670 BGD669:BGD670 BPZ669:BPZ670 BZV669:BZV670 CJR669:CJR670 CTN669:CTN670 DDJ669:DDJ670 DNF669:DNF670 DXB669:DXB670 EGX669:EGX670 EQT669:EQT670 FAP669:FAP670 FKL669:FKL670 FUH669:FUH670 GED669:GED670 GNZ669:GNZ670 GXV669:GXV670 HHR669:HHR670 HRN669:HRN670 IBJ669:IBJ670 ILF669:ILF670 IVB669:IVB670 JEX669:JEX670 JOT669:JOT670 JYP669:JYP670 KIL669:KIL670 KSH669:KSH670 LCD669:LCD670 LLZ669:LLZ670 LVV669:LVV670 MFR669:MFR670 MPN669:MPN670 MZJ669:MZJ670 NJF669:NJF670 NTB669:NTB670 OCX669:OCX670 OMT669:OMT670 OWP669:OWP670 PGL669:PGL670 PQH669:PQH670 QAD669:QAD670 QJZ669:QJZ670 QTV669:QTV670 RDR669:RDR670 RNN669:RNN670 RXJ669:RXJ670 SHF669:SHF670 SRB669:SRB670 TAX669:TAX670 TKT669:TKT670 TUP669:TUP670 UEL669:UEL670 UOH669:UOH670 UYD669:UYD670 VHZ669:VHZ670 VRV669:VRV670 WBR669:WBR670 WLN669:WLN670 WVJ669:WVJ670 B694 IX694 ST694 ACP694 AML694 AWH694 BGD694 BPZ694 BZV694 CJR694 CTN694 DDJ694 DNF694 DXB694 EGX694 EQT694 FAP694 FKL694 FUH694 GED694 GNZ694 GXV694 HHR694 HRN694 IBJ694 ILF694 IVB694 JEX694 JOT694 JYP694 KIL694 KSH694 LCD694 LLZ694 LVV694 MFR694 MPN694 MZJ694 NJF694 NTB694 OCX694 OMT694 OWP694 PGL694 PQH694 QAD694 QJZ694 QTV694 RDR694 RNN694 RXJ694 SHF694 SRB694 TAX694 TKT694 TUP694 UEL694 UOH694 UYD694 VHZ694 VRV694 WBR694 WLN694 WVJ694 B687:B688 IX687:IX688 ST687:ST688 ACP687:ACP688 AML687:AML688 AWH687:AWH688 BGD687:BGD688 BPZ687:BPZ688 BZV687:BZV688 CJR687:CJR688 CTN687:CTN688 DDJ687:DDJ688 DNF687:DNF688 DXB687:DXB688 EGX687:EGX688 EQT687:EQT688 FAP687:FAP688 FKL687:FKL688 FUH687:FUH688 GED687:GED688 GNZ687:GNZ688 GXV687:GXV688 HHR687:HHR688 HRN687:HRN688 IBJ687:IBJ688 ILF687:ILF688 IVB687:IVB688 JEX687:JEX688 JOT687:JOT688 JYP687:JYP688 KIL687:KIL688 KSH687:KSH688 LCD687:LCD688 LLZ687:LLZ688 LVV687:LVV688 MFR687:MFR688 MPN687:MPN688 MZJ687:MZJ688 NJF687:NJF688 NTB687:NTB688 OCX687:OCX688 OMT687:OMT688 OWP687:OWP688 PGL687:PGL688 PQH687:PQH688 QAD687:QAD688 QJZ687:QJZ688 QTV687:QTV688 RDR687:RDR688 RNN687:RNN688 RXJ687:RXJ688 SHF687:SHF688 SRB687:SRB688 TAX687:TAX688 TKT687:TKT688 TUP687:TUP688 UEL687:UEL688 UOH687:UOH688 UYD687:UYD688 VHZ687:VHZ688 VRV687:VRV688 WBR687:WBR688 WLN687:WLN688 WVJ687:WVJ688 B696:B697 IX696:IX697 ST696:ST697 ACP696:ACP697 AML696:AML697 AWH696:AWH697 BGD696:BGD697 BPZ696:BPZ697 BZV696:BZV697 CJR696:CJR697 CTN696:CTN697 DDJ696:DDJ697 DNF696:DNF697 DXB696:DXB697 EGX696:EGX697 EQT696:EQT697 FAP696:FAP697 FKL696:FKL697 FUH696:FUH697 GED696:GED697 GNZ696:GNZ697 GXV696:GXV697 HHR696:HHR697 HRN696:HRN697 IBJ696:IBJ697 ILF696:ILF697 IVB696:IVB697 JEX696:JEX697 JOT696:JOT697 JYP696:JYP697 KIL696:KIL697 KSH696:KSH697 LCD696:LCD697 LLZ696:LLZ697 LVV696:LVV697 MFR696:MFR697 MPN696:MPN697 MZJ696:MZJ697 NJF696:NJF697 NTB696:NTB697 OCX696:OCX697 OMT696:OMT697 OWP696:OWP697 PGL696:PGL697 PQH696:PQH697 QAD696:QAD697 QJZ696:QJZ697 QTV696:QTV697 RDR696:RDR697 RNN696:RNN697 RXJ696:RXJ697 SHF696:SHF697 SRB696:SRB697 TAX696:TAX697 TKT696:TKT697 TUP696:TUP697 UEL696:UEL697 UOH696:UOH697 UYD696:UYD697 VHZ696:VHZ697 VRV696:VRV697 WBR696:WBR697 WLN696:WLN697 WVJ696:WVJ697 B692 IX692 ST692 ACP692 AML692 AWH692 BGD692 BPZ692 BZV692 CJR692 CTN692 DDJ692 DNF692 DXB692 EGX692 EQT692 FAP692 FKL692 FUH692 GED692 GNZ692 GXV692 HHR692 HRN692 IBJ692 ILF692 IVB692 JEX692 JOT692 JYP692 KIL692 KSH692 LCD692 LLZ692 LVV692 MFR692 MPN692 MZJ692 NJF692 NTB692 OCX692 OMT692 OWP692 PGL692 PQH692 QAD692 QJZ692 QTV692 RDR692 RNN692 RXJ692 SHF692 SRB692 TAX692 TKT692 TUP692 UEL692 UOH692 UYD692 VHZ692 VRV692 WBR692 WLN692 WVJ692 B672:B677 IX672:IX677 ST672:ST677 ACP672:ACP677 AML672:AML677 AWH672:AWH677 BGD672:BGD677 BPZ672:BPZ677 BZV672:BZV677 CJR672:CJR677 CTN672:CTN677 DDJ672:DDJ677 DNF672:DNF677 DXB672:DXB677 EGX672:EGX677 EQT672:EQT677 FAP672:FAP677 FKL672:FKL677 FUH672:FUH677 GED672:GED677 GNZ672:GNZ677 GXV672:GXV677 HHR672:HHR677 HRN672:HRN677 IBJ672:IBJ677 ILF672:ILF677 IVB672:IVB677 JEX672:JEX677 JOT672:JOT677 JYP672:JYP677 KIL672:KIL677 KSH672:KSH677 LCD672:LCD677 LLZ672:LLZ677 LVV672:LVV677 MFR672:MFR677 MPN672:MPN677 MZJ672:MZJ677 NJF672:NJF677 NTB672:NTB677 OCX672:OCX677 OMT672:OMT677 OWP672:OWP677 PGL672:PGL677 PQH672:PQH677 QAD672:QAD677 QJZ672:QJZ677 QTV672:QTV677 RDR672:RDR677 RNN672:RNN677 RXJ672:RXJ677 SHF672:SHF677 SRB672:SRB677 TAX672:TAX677 TKT672:TKT677 TUP672:TUP677 UEL672:UEL677 UOH672:UOH677 UYD672:UYD677 VHZ672:VHZ677 VRV672:VRV677 WBR672:WBR677 WLN672:WLN677 WVJ672:WVJ677 B679 IX679 ST679 ACP679 AML679 AWH679 BGD679 BPZ679 BZV679 CJR679 CTN679 DDJ679 DNF679 DXB679 EGX679 EQT679 FAP679 FKL679 FUH679 GED679 GNZ679 GXV679 HHR679 HRN679 IBJ679 ILF679 IVB679 JEX679 JOT679 JYP679 KIL679 KSH679 LCD679 LLZ679 LVV679 MFR679 MPN679 MZJ679 NJF679 NTB679 OCX679 OMT679 OWP679 PGL679 PQH679 QAD679 QJZ679 QTV679 RDR679 RNN679 RXJ679 SHF679 SRB679 TAX679 TKT679 TUP679 UEL679 UOH679 UYD679 VHZ679 VRV679 WBR679 WLN679 WVJ679">
      <formula1>$Q$6:$Q$17</formula1>
    </dataValidation>
    <dataValidation type="list" allowBlank="1" showInputMessage="1" showErrorMessage="1" sqref="A694 IW694 SS694 ACO694 AMK694 AWG694 BGC694 BPY694 BZU694 CJQ694 CTM694 DDI694 DNE694 DXA694 EGW694 EQS694 FAO694 FKK694 FUG694 GEC694 GNY694 GXU694 HHQ694 HRM694 IBI694 ILE694 IVA694 JEW694 JOS694 JYO694 KIK694 KSG694 LCC694 LLY694 LVU694 MFQ694 MPM694 MZI694 NJE694 NTA694 OCW694 OMS694 OWO694 PGK694 PQG694 QAC694 QJY694 QTU694 RDQ694 RNM694 RXI694 SHE694 SRA694 TAW694 TKS694 TUO694 UEK694 UOG694 UYC694 VHY694 VRU694 WBQ694 WLM694 WVI694">
      <formula1>$P$6:$P$575</formula1>
    </dataValidation>
    <dataValidation type="list" allowBlank="1" showInputMessage="1" showErrorMessage="1" sqref="A676 IW676 SS676 ACO676 AMK676 AWG676 BGC676 BPY676 BZU676 CJQ676 CTM676 DDI676 DNE676 DXA676 EGW676 EQS676 FAO676 FKK676 FUG676 GEC676 GNY676 GXU676 HHQ676 HRM676 IBI676 ILE676 IVA676 JEW676 JOS676 JYO676 KIK676 KSG676 LCC676 LLY676 LVU676 MFQ676 MPM676 MZI676 NJE676 NTA676 OCW676 OMS676 OWO676 PGK676 PQG676 QAC676 QJY676 QTU676 RDQ676 RNM676 RXI676 SHE676 SRA676 TAW676 TKS676 TUO676 UEK676 UOG676 UYC676 VHY676 VRU676 WBQ676 WLM676 WVI676">
      <formula1>$P$6:$P$587</formula1>
    </dataValidation>
    <dataValidation type="list" allowBlank="1" showInputMessage="1" showErrorMessage="1" sqref="A642:A643 IW642:IW643 SS642:SS643 ACO642:ACO643 AMK642:AMK643 AWG642:AWG643 BGC642:BGC643 BPY642:BPY643 BZU642:BZU643 CJQ642:CJQ643 CTM642:CTM643 DDI642:DDI643 DNE642:DNE643 DXA642:DXA643 EGW642:EGW643 EQS642:EQS643 FAO642:FAO643 FKK642:FKK643 FUG642:FUG643 GEC642:GEC643 GNY642:GNY643 GXU642:GXU643 HHQ642:HHQ643 HRM642:HRM643 IBI642:IBI643 ILE642:ILE643 IVA642:IVA643 JEW642:JEW643 JOS642:JOS643 JYO642:JYO643 KIK642:KIK643 KSG642:KSG643 LCC642:LCC643 LLY642:LLY643 LVU642:LVU643 MFQ642:MFQ643 MPM642:MPM643 MZI642:MZI643 NJE642:NJE643 NTA642:NTA643 OCW642:OCW643 OMS642:OMS643 OWO642:OWO643 PGK642:PGK643 PQG642:PQG643 QAC642:QAC643 QJY642:QJY643 QTU642:QTU643 RDQ642:RDQ643 RNM642:RNM643 RXI642:RXI643 SHE642:SHE643 SRA642:SRA643 TAW642:TAW643 TKS642:TKS643 TUO642:TUO643 UEK642:UEK643 UOG642:UOG643 UYC642:UYC643 VHY642:VHY643 VRU642:VRU643 WBQ642:WBQ643 WLM642:WLM643 WVI642:WVI643 A645:A649 IW645:IW649 SS645:SS649 ACO645:ACO649 AMK645:AMK649 AWG645:AWG649 BGC645:BGC649 BPY645:BPY649 BZU645:BZU649 CJQ645:CJQ649 CTM645:CTM649 DDI645:DDI649 DNE645:DNE649 DXA645:DXA649 EGW645:EGW649 EQS645:EQS649 FAO645:FAO649 FKK645:FKK649 FUG645:FUG649 GEC645:GEC649 GNY645:GNY649 GXU645:GXU649 HHQ645:HHQ649 HRM645:HRM649 IBI645:IBI649 ILE645:ILE649 IVA645:IVA649 JEW645:JEW649 JOS645:JOS649 JYO645:JYO649 KIK645:KIK649 KSG645:KSG649 LCC645:LCC649 LLY645:LLY649 LVU645:LVU649 MFQ645:MFQ649 MPM645:MPM649 MZI645:MZI649 NJE645:NJE649 NTA645:NTA649 OCW645:OCW649 OMS645:OMS649 OWO645:OWO649 PGK645:PGK649 PQG645:PQG649 QAC645:QAC649 QJY645:QJY649 QTU645:QTU649 RDQ645:RDQ649 RNM645:RNM649 RXI645:RXI649 SHE645:SHE649 SRA645:SRA649 TAW645:TAW649 TKS645:TKS649 TUO645:TUO649 UEK645:UEK649 UOG645:UOG649 UYC645:UYC649 VHY645:VHY649 VRU645:VRU649 WBQ645:WBQ649 WLM645:WLM649 WVI645:WVI649 A685 IW685 SS685 ACO685 AMK685 AWG685 BGC685 BPY685 BZU685 CJQ685 CTM685 DDI685 DNE685 DXA685 EGW685 EQS685 FAO685 FKK685 FUG685 GEC685 GNY685 GXU685 HHQ685 HRM685 IBI685 ILE685 IVA685 JEW685 JOS685 JYO685 KIK685 KSG685 LCC685 LLY685 LVU685 MFQ685 MPM685 MZI685 NJE685 NTA685 OCW685 OMS685 OWO685 PGK685 PQG685 QAC685 QJY685 QTU685 RDQ685 RNM685 RXI685 SHE685 SRA685 TAW685 TKS685 TUO685 UEK685 UOG685 UYC685 VHY685 VRU685 WBQ685 WLM685 WVI685 A663:A665 IW663:IW665 SS663:SS665 ACO663:ACO665 AMK663:AMK665 AWG663:AWG665 BGC663:BGC665 BPY663:BPY665 BZU663:BZU665 CJQ663:CJQ665 CTM663:CTM665 DDI663:DDI665 DNE663:DNE665 DXA663:DXA665 EGW663:EGW665 EQS663:EQS665 FAO663:FAO665 FKK663:FKK665 FUG663:FUG665 GEC663:GEC665 GNY663:GNY665 GXU663:GXU665 HHQ663:HHQ665 HRM663:HRM665 IBI663:IBI665 ILE663:ILE665 IVA663:IVA665 JEW663:JEW665 JOS663:JOS665 JYO663:JYO665 KIK663:KIK665 KSG663:KSG665 LCC663:LCC665 LLY663:LLY665 LVU663:LVU665 MFQ663:MFQ665 MPM663:MPM665 MZI663:MZI665 NJE663:NJE665 NTA663:NTA665 OCW663:OCW665 OMS663:OMS665 OWO663:OWO665 PGK663:PGK665 PQG663:PQG665 QAC663:QAC665 QJY663:QJY665 QTU663:QTU665 RDQ663:RDQ665 RNM663:RNM665 RXI663:RXI665 SHE663:SHE665 SRA663:SRA665 TAW663:TAW665 TKS663:TKS665 TUO663:TUO665 UEK663:UEK665 UOG663:UOG665 UYC663:UYC665 VHY663:VHY665 VRU663:VRU665 WBQ663:WBQ665 WLM663:WLM665 WVI663:WVI665">
      <formula1>$P$6:$P$594</formula1>
    </dataValidation>
    <dataValidation type="list" allowBlank="1" showInputMessage="1" showErrorMessage="1" sqref="A651:A652 IW651:IW652 SS651:SS652 ACO651:ACO652 AMK651:AMK652 AWG651:AWG652 BGC651:BGC652 BPY651:BPY652 BZU651:BZU652 CJQ651:CJQ652 CTM651:CTM652 DDI651:DDI652 DNE651:DNE652 DXA651:DXA652 EGW651:EGW652 EQS651:EQS652 FAO651:FAO652 FKK651:FKK652 FUG651:FUG652 GEC651:GEC652 GNY651:GNY652 GXU651:GXU652 HHQ651:HHQ652 HRM651:HRM652 IBI651:IBI652 ILE651:ILE652 IVA651:IVA652 JEW651:JEW652 JOS651:JOS652 JYO651:JYO652 KIK651:KIK652 KSG651:KSG652 LCC651:LCC652 LLY651:LLY652 LVU651:LVU652 MFQ651:MFQ652 MPM651:MPM652 MZI651:MZI652 NJE651:NJE652 NTA651:NTA652 OCW651:OCW652 OMS651:OMS652 OWO651:OWO652 PGK651:PGK652 PQG651:PQG652 QAC651:QAC652 QJY651:QJY652 QTU651:QTU652 RDQ651:RDQ652 RNM651:RNM652 RXI651:RXI652 SHE651:SHE652 SRA651:SRA652 TAW651:TAW652 TKS651:TKS652 TUO651:TUO652 UEK651:UEK652 UOG651:UOG652 UYC651:UYC652 VHY651:VHY652 VRU651:VRU652 WBQ651:WBQ652 WLM651:WLM652 WVI651:WVI652 A640:A641 IW640:IW641 SS640:SS641 ACO640:ACO641 AMK640:AMK641 AWG640:AWG641 BGC640:BGC641 BPY640:BPY641 BZU640:BZU641 CJQ640:CJQ641 CTM640:CTM641 DDI640:DDI641 DNE640:DNE641 DXA640:DXA641 EGW640:EGW641 EQS640:EQS641 FAO640:FAO641 FKK640:FKK641 FUG640:FUG641 GEC640:GEC641 GNY640:GNY641 GXU640:GXU641 HHQ640:HHQ641 HRM640:HRM641 IBI640:IBI641 ILE640:ILE641 IVA640:IVA641 JEW640:JEW641 JOS640:JOS641 JYO640:JYO641 KIK640:KIK641 KSG640:KSG641 LCC640:LCC641 LLY640:LLY641 LVU640:LVU641 MFQ640:MFQ641 MPM640:MPM641 MZI640:MZI641 NJE640:NJE641 NTA640:NTA641 OCW640:OCW641 OMS640:OMS641 OWO640:OWO641 PGK640:PGK641 PQG640:PQG641 QAC640:QAC641 QJY640:QJY641 QTU640:QTU641 RDQ640:RDQ641 RNM640:RNM641 RXI640:RXI641 SHE640:SHE641 SRA640:SRA641 TAW640:TAW641 TKS640:TKS641 TUO640:TUO641 UEK640:UEK641 UOG640:UOG641 UYC640:UYC641 VHY640:VHY641 VRU640:VRU641 WBQ640:WBQ641 WLM640:WLM641 WVI640:WVI641 A691 IW691 SS691 ACO691 AMK691 AWG691 BGC691 BPY691 BZU691 CJQ691 CTM691 DDI691 DNE691 DXA691 EGW691 EQS691 FAO691 FKK691 FUG691 GEC691 GNY691 GXU691 HHQ691 HRM691 IBI691 ILE691 IVA691 JEW691 JOS691 JYO691 KIK691 KSG691 LCC691 LLY691 LVU691 MFQ691 MPM691 MZI691 NJE691 NTA691 OCW691 OMS691 OWO691 PGK691 PQG691 QAC691 QJY691 QTU691 RDQ691 RNM691 RXI691 SHE691 SRA691 TAW691 TKS691 TUO691 UEK691 UOG691 UYC691 VHY691 VRU691 WBQ691 WLM691 WVI691">
      <formula1>$P$6:$P$592</formula1>
    </dataValidation>
    <dataValidation type="list" allowBlank="1" showInputMessage="1" showErrorMessage="1" sqref="A697 IW697 SS697 ACO697 AMK697 AWG697 BGC697 BPY697 BZU697 CJQ697 CTM697 DDI697 DNE697 DXA697 EGW697 EQS697 FAO697 FKK697 FUG697 GEC697 GNY697 GXU697 HHQ697 HRM697 IBI697 ILE697 IVA697 JEW697 JOS697 JYO697 KIK697 KSG697 LCC697 LLY697 LVU697 MFQ697 MPM697 MZI697 NJE697 NTA697 OCW697 OMS697 OWO697 PGK697 PQG697 QAC697 QJY697 QTU697 RDQ697 RNM697 RXI697 SHE697 SRA697 TAW697 TKS697 TUO697 UEK697 UOG697 UYC697 VHY697 VRU697 WBQ697 WLM697 WVI697 A656:A658 IW656:IW658 SS656:SS658 ACO656:ACO658 AMK656:AMK658 AWG656:AWG658 BGC656:BGC658 BPY656:BPY658 BZU656:BZU658 CJQ656:CJQ658 CTM656:CTM658 DDI656:DDI658 DNE656:DNE658 DXA656:DXA658 EGW656:EGW658 EQS656:EQS658 FAO656:FAO658 FKK656:FKK658 FUG656:FUG658 GEC656:GEC658 GNY656:GNY658 GXU656:GXU658 HHQ656:HHQ658 HRM656:HRM658 IBI656:IBI658 ILE656:ILE658 IVA656:IVA658 JEW656:JEW658 JOS656:JOS658 JYO656:JYO658 KIK656:KIK658 KSG656:KSG658 LCC656:LCC658 LLY656:LLY658 LVU656:LVU658 MFQ656:MFQ658 MPM656:MPM658 MZI656:MZI658 NJE656:NJE658 NTA656:NTA658 OCW656:OCW658 OMS656:OMS658 OWO656:OWO658 PGK656:PGK658 PQG656:PQG658 QAC656:QAC658 QJY656:QJY658 QTU656:QTU658 RDQ656:RDQ658 RNM656:RNM658 RXI656:RXI658 SHE656:SHE658 SRA656:SRA658 TAW656:TAW658 TKS656:TKS658 TUO656:TUO658 UEK656:UEK658 UOG656:UOG658 UYC656:UYC658 VHY656:VHY658 VRU656:VRU658 WBQ656:WBQ658 WLM656:WLM658 WVI656:WVI658 A677:A678 IW677:IW678 SS677:SS678 ACO677:ACO678 AMK677:AMK678 AWG677:AWG678 BGC677:BGC678 BPY677:BPY678 BZU677:BZU678 CJQ677:CJQ678 CTM677:CTM678 DDI677:DDI678 DNE677:DNE678 DXA677:DXA678 EGW677:EGW678 EQS677:EQS678 FAO677:FAO678 FKK677:FKK678 FUG677:FUG678 GEC677:GEC678 GNY677:GNY678 GXU677:GXU678 HHQ677:HHQ678 HRM677:HRM678 IBI677:IBI678 ILE677:ILE678 IVA677:IVA678 JEW677:JEW678 JOS677:JOS678 JYO677:JYO678 KIK677:KIK678 KSG677:KSG678 LCC677:LCC678 LLY677:LLY678 LVU677:LVU678 MFQ677:MFQ678 MPM677:MPM678 MZI677:MZI678 NJE677:NJE678 NTA677:NTA678 OCW677:OCW678 OMS677:OMS678 OWO677:OWO678 PGK677:PGK678 PQG677:PQG678 QAC677:QAC678 QJY677:QJY678 QTU677:QTU678 RDQ677:RDQ678 RNM677:RNM678 RXI677:RXI678 SHE677:SHE678 SRA677:SRA678 TAW677:TAW678 TKS677:TKS678 TUO677:TUO678 UEK677:UEK678 UOG677:UOG678 UYC677:UYC678 VHY677:VHY678 VRU677:VRU678 WBQ677:WBQ678 WLM677:WLM678 WVI677:WVI678 A680:A684 IW680:IW684 SS680:SS684 ACO680:ACO684 AMK680:AMK684 AWG680:AWG684 BGC680:BGC684 BPY680:BPY684 BZU680:BZU684 CJQ680:CJQ684 CTM680:CTM684 DDI680:DDI684 DNE680:DNE684 DXA680:DXA684 EGW680:EGW684 EQS680:EQS684 FAO680:FAO684 FKK680:FKK684 FUG680:FUG684 GEC680:GEC684 GNY680:GNY684 GXU680:GXU684 HHQ680:HHQ684 HRM680:HRM684 IBI680:IBI684 ILE680:ILE684 IVA680:IVA684 JEW680:JEW684 JOS680:JOS684 JYO680:JYO684 KIK680:KIK684 KSG680:KSG684 LCC680:LCC684 LLY680:LLY684 LVU680:LVU684 MFQ680:MFQ684 MPM680:MPM684 MZI680:MZI684 NJE680:NJE684 NTA680:NTA684 OCW680:OCW684 OMS680:OMS684 OWO680:OWO684 PGK680:PGK684 PQG680:PQG684 QAC680:QAC684 QJY680:QJY684 QTU680:QTU684 RDQ680:RDQ684 RNM680:RNM684 RXI680:RXI684 SHE680:SHE684 SRA680:SRA684 TAW680:TAW684 TKS680:TKS684 TUO680:TUO684 UEK680:UEK684 UOG680:UOG684 UYC680:UYC684 VHY680:VHY684 VRU680:VRU684 WBQ680:WBQ684 WLM680:WLM684 WVI680:WVI684 A675 IW675 SS675 ACO675 AMK675 AWG675 BGC675 BPY675 BZU675 CJQ675 CTM675 DDI675 DNE675 DXA675 EGW675 EQS675 FAO675 FKK675 FUG675 GEC675 GNY675 GXU675 HHQ675 HRM675 IBI675 ILE675 IVA675 JEW675 JOS675 JYO675 KIK675 KSG675 LCC675 LLY675 LVU675 MFQ675 MPM675 MZI675 NJE675 NTA675 OCW675 OMS675 OWO675 PGK675 PQG675 QAC675 QJY675 QTU675 RDQ675 RNM675 RXI675 SHE675 SRA675 TAW675 TKS675 TUO675 UEK675 UOG675 UYC675 VHY675 VRU675 WBQ675 WLM675 WVI675 A689:A690 IW689:IW690 SS689:SS690 ACO689:ACO690 AMK689:AMK690 AWG689:AWG690 BGC689:BGC690 BPY689:BPY690 BZU689:BZU690 CJQ689:CJQ690 CTM689:CTM690 DDI689:DDI690 DNE689:DNE690 DXA689:DXA690 EGW689:EGW690 EQS689:EQS690 FAO689:FAO690 FKK689:FKK690 FUG689:FUG690 GEC689:GEC690 GNY689:GNY690 GXU689:GXU690 HHQ689:HHQ690 HRM689:HRM690 IBI689:IBI690 ILE689:ILE690 IVA689:IVA690 JEW689:JEW690 JOS689:JOS690 JYO689:JYO690 KIK689:KIK690 KSG689:KSG690 LCC689:LCC690 LLY689:LLY690 LVU689:LVU690 MFQ689:MFQ690 MPM689:MPM690 MZI689:MZI690 NJE689:NJE690 NTA689:NTA690 OCW689:OCW690 OMS689:OMS690 OWO689:OWO690 PGK689:PGK690 PQG689:PQG690 QAC689:QAC690 QJY689:QJY690 QTU689:QTU690 RDQ689:RDQ690 RNM689:RNM690 RXI689:RXI690 SHE689:SHE690 SRA689:SRA690 TAW689:TAW690 TKS689:TKS690 TUO689:TUO690 UEK689:UEK690 UOG689:UOG690 UYC689:UYC690 VHY689:VHY690 VRU689:VRU690 WBQ689:WBQ690 WLM689:WLM690 WVI689:WVI690 A653 IW653 SS653 ACO653 AMK653 AWG653 BGC653 BPY653 BZU653 CJQ653 CTM653 DDI653 DNE653 DXA653 EGW653 EQS653 FAO653 FKK653 FUG653 GEC653 GNY653 GXU653 HHQ653 HRM653 IBI653 ILE653 IVA653 JEW653 JOS653 JYO653 KIK653 KSG653 LCC653 LLY653 LVU653 MFQ653 MPM653 MZI653 NJE653 NTA653 OCW653 OMS653 OWO653 PGK653 PQG653 QAC653 QJY653 QTU653 RDQ653 RNM653 RXI653 SHE653 SRA653 TAW653 TKS653 TUO653 UEK653 UOG653 UYC653 VHY653 VRU653 WBQ653 WLM653 WVI653 A661:A662 IW661:IW662 SS661:SS662 ACO661:ACO662 AMK661:AMK662 AWG661:AWG662 BGC661:BGC662 BPY661:BPY662 BZU661:BZU662 CJQ661:CJQ662 CTM661:CTM662 DDI661:DDI662 DNE661:DNE662 DXA661:DXA662 EGW661:EGW662 EQS661:EQS662 FAO661:FAO662 FKK661:FKK662 FUG661:FUG662 GEC661:GEC662 GNY661:GNY662 GXU661:GXU662 HHQ661:HHQ662 HRM661:HRM662 IBI661:IBI662 ILE661:ILE662 IVA661:IVA662 JEW661:JEW662 JOS661:JOS662 JYO661:JYO662 KIK661:KIK662 KSG661:KSG662 LCC661:LCC662 LLY661:LLY662 LVU661:LVU662 MFQ661:MFQ662 MPM661:MPM662 MZI661:MZI662 NJE661:NJE662 NTA661:NTA662 OCW661:OCW662 OMS661:OMS662 OWO661:OWO662 PGK661:PGK662 PQG661:PQG662 QAC661:QAC662 QJY661:QJY662 QTU661:QTU662 RDQ661:RDQ662 RNM661:RNM662 RXI661:RXI662 SHE661:SHE662 SRA661:SRA662 TAW661:TAW662 TKS661:TKS662 TUO661:TUO662 UEK661:UEK662 UOG661:UOG662 UYC661:UYC662 VHY661:VHY662 VRU661:VRU662 WBQ661:WBQ662 WLM661:WLM662 WVI661:WVI662 A666:A667 IW666:IW667 SS666:SS667 ACO666:ACO667 AMK666:AMK667 AWG666:AWG667 BGC666:BGC667 BPY666:BPY667 BZU666:BZU667 CJQ666:CJQ667 CTM666:CTM667 DDI666:DDI667 DNE666:DNE667 DXA666:DXA667 EGW666:EGW667 EQS666:EQS667 FAO666:FAO667 FKK666:FKK667 FUG666:FUG667 GEC666:GEC667 GNY666:GNY667 GXU666:GXU667 HHQ666:HHQ667 HRM666:HRM667 IBI666:IBI667 ILE666:ILE667 IVA666:IVA667 JEW666:JEW667 JOS666:JOS667 JYO666:JYO667 KIK666:KIK667 KSG666:KSG667 LCC666:LCC667 LLY666:LLY667 LVU666:LVU667 MFQ666:MFQ667 MPM666:MPM667 MZI666:MZI667 NJE666:NJE667 NTA666:NTA667 OCW666:OCW667 OMS666:OMS667 OWO666:OWO667 PGK666:PGK667 PQG666:PQG667 QAC666:QAC667 QJY666:QJY667 QTU666:QTU667 RDQ666:RDQ667 RNM666:RNM667 RXI666:RXI667 SHE666:SHE667 SRA666:SRA667 TAW666:TAW667 TKS666:TKS667 TUO666:TUO667 UEK666:UEK667 UOG666:UOG667 UYC666:UYC667 VHY666:VHY667 VRU666:VRU667 WBQ666:WBQ667 WLM666:WLM667 WVI666:WVI667 A650 IW650 SS650 ACO650 AMK650 AWG650 BGC650 BPY650 BZU650 CJQ650 CTM650 DDI650 DNE650 DXA650 EGW650 EQS650 FAO650 FKK650 FUG650 GEC650 GNY650 GXU650 HHQ650 HRM650 IBI650 ILE650 IVA650 JEW650 JOS650 JYO650 KIK650 KSG650 LCC650 LLY650 LVU650 MFQ650 MPM650 MZI650 NJE650 NTA650 OCW650 OMS650 OWO650 PGK650 PQG650 QAC650 QJY650 QTU650 RDQ650 RNM650 RXI650 SHE650 SRA650 TAW650 TKS650 TUO650 UEK650 UOG650 UYC650 VHY650 VRU650 WBQ650 WLM650 WVI650 A693 IW693 SS693 ACO693 AMK693 AWG693 BGC693 BPY693 BZU693 CJQ693 CTM693 DDI693 DNE693 DXA693 EGW693 EQS693 FAO693 FKK693 FUG693 GEC693 GNY693 GXU693 HHQ693 HRM693 IBI693 ILE693 IVA693 JEW693 JOS693 JYO693 KIK693 KSG693 LCC693 LLY693 LVU693 MFQ693 MPM693 MZI693 NJE693 NTA693 OCW693 OMS693 OWO693 PGK693 PQG693 QAC693 QJY693 QTU693 RDQ693 RNM693 RXI693 SHE693 SRA693 TAW693 TKS693 TUO693 UEK693 UOG693 UYC693 VHY693 VRU693 WBQ693 WLM693 WVI693">
      <formula1>$P$6:$P$585</formula1>
    </dataValidation>
    <dataValidation type="list" allowBlank="1" showInputMessage="1" showErrorMessage="1" sqref="A679 IW679 SS679 ACO679 AMK679 AWG679 BGC679 BPY679 BZU679 CJQ679 CTM679 DDI679 DNE679 DXA679 EGW679 EQS679 FAO679 FKK679 FUG679 GEC679 GNY679 GXU679 HHQ679 HRM679 IBI679 ILE679 IVA679 JEW679 JOS679 JYO679 KIK679 KSG679 LCC679 LLY679 LVU679 MFQ679 MPM679 MZI679 NJE679 NTA679 OCW679 OMS679 OWO679 PGK679 PQG679 QAC679 QJY679 QTU679 RDQ679 RNM679 RXI679 SHE679 SRA679 TAW679 TKS679 TUO679 UEK679 UOG679 UYC679 VHY679 VRU679 WBQ679 WLM679 WVI679 A659:A660 IW659:IW660 SS659:SS660 ACO659:ACO660 AMK659:AMK660 AWG659:AWG660 BGC659:BGC660 BPY659:BPY660 BZU659:BZU660 CJQ659:CJQ660 CTM659:CTM660 DDI659:DDI660 DNE659:DNE660 DXA659:DXA660 EGW659:EGW660 EQS659:EQS660 FAO659:FAO660 FKK659:FKK660 FUG659:FUG660 GEC659:GEC660 GNY659:GNY660 GXU659:GXU660 HHQ659:HHQ660 HRM659:HRM660 IBI659:IBI660 ILE659:ILE660 IVA659:IVA660 JEW659:JEW660 JOS659:JOS660 JYO659:JYO660 KIK659:KIK660 KSG659:KSG660 LCC659:LCC660 LLY659:LLY660 LVU659:LVU660 MFQ659:MFQ660 MPM659:MPM660 MZI659:MZI660 NJE659:NJE660 NTA659:NTA660 OCW659:OCW660 OMS659:OMS660 OWO659:OWO660 PGK659:PGK660 PQG659:PQG660 QAC659:QAC660 QJY659:QJY660 QTU659:QTU660 RDQ659:RDQ660 RNM659:RNM660 RXI659:RXI660 SHE659:SHE660 SRA659:SRA660 TAW659:TAW660 TKS659:TKS660 TUO659:TUO660 UEK659:UEK660 UOG659:UOG660 UYC659:UYC660 VHY659:VHY660 VRU659:VRU660 WBQ659:WBQ660 WLM659:WLM660 WVI659:WVI660">
      <formula1>$P$6:$P$597</formula1>
    </dataValidation>
    <dataValidation type="list" allowBlank="1" showInputMessage="1" showErrorMessage="1" sqref="B1140:B1155">
      <formula1>$IP$65464:$IP$65473</formula1>
    </dataValidation>
    <dataValidation type="list" allowBlank="1" showInputMessage="1" showErrorMessage="1" sqref="E1121:E1155">
      <formula1>$IQ$65464:$IQ$65468</formula1>
    </dataValidation>
    <dataValidation type="list" allowBlank="1" showInputMessage="1" showErrorMessage="1" sqref="B1138:B1139">
      <formula1>$IP$65466:$IP$65475</formula1>
    </dataValidation>
    <dataValidation type="list" allowBlank="1" showInputMessage="1" showErrorMessage="1" sqref="A1121:A1155">
      <formula1>$IO$65464:$IO$65484</formula1>
    </dataValidation>
    <dataValidation type="list" allowBlank="1" showInputMessage="1" showErrorMessage="1" sqref="B1121:B1137">
      <formula1>$IP$65464:$IP$65472</formula1>
    </dataValidation>
    <dataValidation type="list" allowBlank="1" showInputMessage="1" showErrorMessage="1" sqref="E955:E997">
      <formula1>$IR$65556:$IR$65564</formula1>
    </dataValidation>
    <dataValidation type="list" allowBlank="1" showInputMessage="1" showErrorMessage="1" sqref="A955:A1012">
      <formula1>$IO$65411:$IO$65431</formula1>
    </dataValidation>
    <dataValidation type="list" allowBlank="1" showInputMessage="1" showErrorMessage="1" sqref="B959:B960 B1003:B1012 B998:B1001 B970">
      <formula1>$IQ$65555:$IQ$65567</formula1>
    </dataValidation>
    <dataValidation type="list" allowBlank="1" showInputMessage="1" showErrorMessage="1" sqref="E998:E999 E1001:E1002">
      <formula1>$IR$65555:$IR$65560</formula1>
    </dataValidation>
    <dataValidation type="list" allowBlank="1" showInputMessage="1" showErrorMessage="1" sqref="B961 B981:B994 B977:B979">
      <formula1>XEY$65556:XEY$65566</formula1>
    </dataValidation>
    <dataValidation type="textLength" allowBlank="1" showInputMessage="1" showErrorMessage="1" sqref="J891">
      <formula1>11</formula1>
      <formula2>12</formula2>
    </dataValidation>
    <dataValidation type="list" allowBlank="1" showInputMessage="1" showErrorMessage="1" sqref="B854:B861 B831:B843 B827:B829 B845:B848 B865 B868:B874 B876 B886:B891">
      <formula1>#REF!</formula1>
    </dataValidation>
    <dataValidation type="list" allowBlank="1" showInputMessage="1" showErrorMessage="1" sqref="E877:E891">
      <formula1>$Q$5:$Q$18</formula1>
    </dataValidation>
    <dataValidation type="list" allowBlank="1" showInputMessage="1" showErrorMessage="1" sqref="C877:C891">
      <formula1>$P$5:$P$32</formula1>
    </dataValidation>
    <dataValidation type="list" allowBlank="1" showInputMessage="1" showErrorMessage="1" sqref="B877:B885">
      <formula1>$O$5:$O$32</formula1>
    </dataValidation>
    <dataValidation type="list" allowBlank="1" showInputMessage="1" showErrorMessage="1" sqref="C876:D876 E826:E876 C864 C854:D861 C852:C853 C840:D843 C827:D829 C831:D837 C847:D847 C826 C845:C846 C830 C865:D865 C867 C868:D870 C872:D874 C875 A826:A891">
      <formula1>#REF!</formula1>
    </dataValidation>
    <dataValidation type="list" allowBlank="1" showInputMessage="1" showErrorMessage="1" sqref="E759">
      <formula1>$HQ$65067:$HQ$65071</formula1>
    </dataValidation>
    <dataValidation type="list" allowBlank="1" showInputMessage="1" showErrorMessage="1" sqref="E757:E758 E747:E748 E752:E755">
      <formula1>$HQ$65076:$HQ$65080</formula1>
    </dataValidation>
    <dataValidation type="list" allowBlank="1" showInputMessage="1" showErrorMessage="1" sqref="E749:E751 E756 E723:E746">
      <formula1>$Y$6:$Y$7</formula1>
    </dataValidation>
    <dataValidation type="list" allowBlank="1" showInputMessage="1" showErrorMessage="1" sqref="B698:B759">
      <formula1>$X$6:$X$7</formula1>
    </dataValidation>
    <dataValidation type="list" allowBlank="1" showInputMessage="1" showErrorMessage="1" sqref="E698:E722">
      <formula1>$Y$6:$Y$35</formula1>
    </dataValidation>
    <dataValidation type="list" allowBlank="1" showInputMessage="1" showErrorMessage="1" sqref="B631:B636">
      <formula1>$IP$65247:$IP$65256</formula1>
    </dataValidation>
    <dataValidation type="list" allowBlank="1" showInputMessage="1" showErrorMessage="1" sqref="E1000 E1003:E1012 E564:E636">
      <formula1>$IQ$65247:$IQ$65251</formula1>
    </dataValidation>
    <dataValidation type="list" allowBlank="1" showInputMessage="1" showErrorMessage="1" sqref="B565:B575 B598 B577 B587:B589 B596 B601:B630">
      <formula1>$IP$65247:$IP$65257</formula1>
    </dataValidation>
    <dataValidation type="list" allowBlank="1" showInputMessage="1" showErrorMessage="1" sqref="A564:A636">
      <formula1>$IO$65247:$IO$65267</formula1>
    </dataValidation>
  </dataValidations>
  <pageMargins left="0.74803149606299213" right="0.74803149606299213" top="0.98425196850393704" bottom="0.98425196850393704" header="0" footer="0"/>
  <pageSetup scale="57"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Transparencia Noviembre 2014</vt:lpstr>
      <vt:lpstr>'Transparencia Noviembre 2014'!Área_de_impresión</vt:lpstr>
    </vt:vector>
  </TitlesOfParts>
  <Company>Windows uE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WinuE</dc:creator>
  <cp:lastModifiedBy>casoto</cp:lastModifiedBy>
  <cp:lastPrinted>2014-04-08T15:49:01Z</cp:lastPrinted>
  <dcterms:created xsi:type="dcterms:W3CDTF">2011-07-07T14:31:16Z</dcterms:created>
  <dcterms:modified xsi:type="dcterms:W3CDTF">2015-01-05T10:58:03Z</dcterms:modified>
</cp:coreProperties>
</file>