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ergaraf\Desktop\2025\Glosa\3\"/>
    </mc:Choice>
  </mc:AlternateContent>
  <xr:revisionPtr revIDLastSave="0" documentId="13_ncr:1_{C932151B-CFA4-4255-8FCD-7B34682CDEA1}" xr6:coauthVersionLast="47" xr6:coauthVersionMax="47" xr10:uidLastSave="{00000000-0000-0000-0000-000000000000}"/>
  <bookViews>
    <workbookView xWindow="28680" yWindow="-120" windowWidth="29040" windowHeight="15840" xr2:uid="{FD06F26D-146D-4EAD-ACB6-A56A19D78AC6}"/>
  </bookViews>
  <sheets>
    <sheet name="Cometidos Jul-Sep 2025" sheetId="2" r:id="rId1"/>
    <sheet name="Distancia" sheetId="3" r:id="rId2"/>
  </sheets>
  <externalReferences>
    <externalReference r:id="rId3"/>
  </externalReferences>
  <definedNames>
    <definedName name="_xlnm._FilterDatabase" localSheetId="0" hidden="1">'Cometidos Jul-Sep 2025'!$A$1:$S$3420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81" i="2" l="1"/>
  <c r="R2567" i="2"/>
  <c r="R2549" i="2"/>
  <c r="R2543" i="2"/>
  <c r="R2534" i="2"/>
  <c r="R2533" i="2"/>
  <c r="R2530" i="2"/>
  <c r="R2519" i="2"/>
  <c r="R2505" i="2"/>
  <c r="R2485" i="2"/>
  <c r="R2468" i="2"/>
  <c r="R2456" i="2"/>
  <c r="R2448" i="2"/>
  <c r="R2447" i="2"/>
  <c r="R2436" i="2"/>
  <c r="R2428" i="2"/>
  <c r="R2419" i="2"/>
  <c r="R2410" i="2"/>
  <c r="R2407" i="2"/>
  <c r="R2404" i="2"/>
  <c r="R2400" i="2"/>
  <c r="R2399" i="2"/>
  <c r="R2382" i="2"/>
  <c r="R2373" i="2"/>
  <c r="R2361" i="2"/>
  <c r="R21" i="2" l="1"/>
  <c r="R8" i="2"/>
  <c r="P3288" i="2" l="1"/>
  <c r="P3289" i="2"/>
  <c r="P3290" i="2"/>
  <c r="P3291" i="2"/>
  <c r="P3292" i="2"/>
  <c r="P3293" i="2"/>
  <c r="P3294" i="2"/>
  <c r="P3295" i="2"/>
  <c r="P3296" i="2"/>
  <c r="P3297" i="2"/>
  <c r="P3298" i="2"/>
  <c r="P3299" i="2"/>
  <c r="P3300" i="2"/>
  <c r="P3301" i="2"/>
  <c r="P3302" i="2"/>
  <c r="P3303" i="2"/>
  <c r="P3304" i="2"/>
  <c r="P3305" i="2"/>
  <c r="P3306" i="2"/>
  <c r="P3307" i="2"/>
  <c r="P3308" i="2"/>
  <c r="P3309" i="2"/>
  <c r="P3310" i="2"/>
  <c r="P3311" i="2"/>
  <c r="P3312" i="2"/>
  <c r="P3313" i="2"/>
  <c r="P3314" i="2"/>
  <c r="P3315" i="2"/>
  <c r="P3316" i="2"/>
  <c r="P3317" i="2"/>
  <c r="P3318" i="2"/>
  <c r="P3319" i="2"/>
  <c r="P3320" i="2"/>
  <c r="P3321" i="2"/>
  <c r="P3322" i="2"/>
  <c r="P3323" i="2"/>
  <c r="P3324" i="2"/>
  <c r="P3325" i="2"/>
  <c r="P3326" i="2"/>
  <c r="P3327" i="2"/>
  <c r="P3328" i="2"/>
  <c r="P3329" i="2"/>
  <c r="P3330" i="2"/>
  <c r="P3331" i="2"/>
  <c r="P3332" i="2"/>
  <c r="P3333" i="2"/>
  <c r="P3334" i="2"/>
  <c r="P3335" i="2"/>
  <c r="P3336" i="2"/>
  <c r="P3337" i="2"/>
  <c r="P3338" i="2"/>
  <c r="P3339" i="2"/>
  <c r="P3340" i="2"/>
  <c r="P3341" i="2"/>
  <c r="P3342" i="2"/>
  <c r="P3343" i="2"/>
  <c r="P3344" i="2"/>
  <c r="P3345" i="2"/>
  <c r="P3346" i="2"/>
  <c r="P3347" i="2"/>
  <c r="P3348" i="2"/>
  <c r="P3349" i="2"/>
  <c r="P3350" i="2"/>
  <c r="P3351" i="2"/>
  <c r="P3352" i="2"/>
  <c r="P3353" i="2"/>
  <c r="P3354" i="2"/>
  <c r="P3355" i="2"/>
  <c r="P2720" i="2" l="1"/>
  <c r="Q2720" i="2" s="1"/>
  <c r="P2718" i="2"/>
  <c r="Q2718" i="2" s="1"/>
  <c r="Q3414" i="2" l="1"/>
  <c r="Q3413" i="2"/>
  <c r="Q3412" i="2"/>
  <c r="Q3411" i="2"/>
  <c r="Q3410" i="2"/>
  <c r="Q3409" i="2"/>
  <c r="Q3408" i="2"/>
  <c r="Q3407" i="2"/>
  <c r="Q3406" i="2"/>
  <c r="Q3405" i="2"/>
  <c r="Q3404" i="2"/>
  <c r="Q3403" i="2"/>
  <c r="Q3402" i="2"/>
  <c r="Q3401" i="2"/>
  <c r="Q3400" i="2"/>
  <c r="Q3399" i="2"/>
  <c r="Q3398" i="2"/>
  <c r="Q3397" i="2"/>
  <c r="Q3396" i="2"/>
  <c r="Q3395" i="2"/>
  <c r="Q3394" i="2"/>
  <c r="Q3393" i="2"/>
  <c r="Q3392" i="2"/>
  <c r="Q3391" i="2"/>
  <c r="Q3390" i="2"/>
  <c r="Q3389" i="2"/>
  <c r="Q3388" i="2"/>
  <c r="Q3387" i="2"/>
  <c r="Q3386" i="2"/>
  <c r="Q3385" i="2"/>
  <c r="Q3384" i="2"/>
  <c r="Q3383" i="2"/>
  <c r="Q3382" i="2"/>
  <c r="Q3381" i="2"/>
  <c r="Q3380" i="2"/>
  <c r="Q3379" i="2"/>
  <c r="Q3378" i="2"/>
  <c r="Q3377" i="2"/>
  <c r="Q3376" i="2"/>
  <c r="Q3375" i="2"/>
  <c r="Q3374" i="2"/>
  <c r="Q3373" i="2"/>
  <c r="Q3372" i="2"/>
  <c r="Q3371" i="2"/>
  <c r="Q3370" i="2"/>
  <c r="Q3369" i="2"/>
  <c r="Q3368" i="2"/>
  <c r="Q3367" i="2"/>
  <c r="Q3366" i="2"/>
  <c r="Q3365" i="2"/>
  <c r="Q3364" i="2"/>
  <c r="Q3363" i="2"/>
  <c r="Q3362" i="2"/>
  <c r="Q3361" i="2"/>
  <c r="Q3360" i="2"/>
  <c r="Q3359" i="2"/>
  <c r="Q3358" i="2"/>
  <c r="Q3357" i="2"/>
  <c r="Q3356" i="2"/>
  <c r="Q3300" i="2"/>
  <c r="Q3306" i="2"/>
  <c r="Q3307" i="2"/>
  <c r="Q3308" i="2"/>
  <c r="Q3320" i="2"/>
  <c r="Q3321" i="2"/>
  <c r="Q3324" i="2"/>
  <c r="Q3340" i="2"/>
  <c r="Q3341" i="2"/>
  <c r="Q3342" i="2"/>
  <c r="Q3343" i="2"/>
  <c r="Q3344" i="2"/>
  <c r="Q3346" i="2"/>
  <c r="Q3347" i="2"/>
  <c r="Q3348" i="2"/>
  <c r="P3287" i="2"/>
  <c r="Q3287" i="2" s="1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1" i="2"/>
  <c r="Q3302" i="2"/>
  <c r="Q3303" i="2"/>
  <c r="Q3304" i="2"/>
  <c r="Q3305" i="2"/>
  <c r="Q3309" i="2"/>
  <c r="Q3310" i="2"/>
  <c r="Q3311" i="2"/>
  <c r="Q3312" i="2"/>
  <c r="Q3313" i="2"/>
  <c r="Q3314" i="2"/>
  <c r="Q3315" i="2"/>
  <c r="Q3316" i="2"/>
  <c r="Q3317" i="2"/>
  <c r="Q3318" i="2"/>
  <c r="Q3319" i="2"/>
  <c r="Q3322" i="2"/>
  <c r="Q3323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5" i="2"/>
  <c r="Q3349" i="2"/>
  <c r="Q3350" i="2"/>
  <c r="Q3351" i="2"/>
  <c r="Q3352" i="2"/>
  <c r="Q3353" i="2"/>
  <c r="Q3354" i="2"/>
  <c r="Q3355" i="2"/>
  <c r="C2908" i="3"/>
  <c r="C2909" i="3"/>
  <c r="P3" i="2"/>
  <c r="Q3" i="2" s="1"/>
  <c r="P4" i="2"/>
  <c r="Q4" i="2" s="1"/>
  <c r="P5" i="2"/>
  <c r="Q5" i="2" s="1"/>
  <c r="P6" i="2"/>
  <c r="Q6" i="2" s="1"/>
  <c r="P7" i="2"/>
  <c r="Q7" i="2" s="1"/>
  <c r="P8" i="2"/>
  <c r="Q8" i="2" s="1"/>
  <c r="P9" i="2"/>
  <c r="Q9" i="2" s="1"/>
  <c r="P10" i="2"/>
  <c r="Q10" i="2" s="1"/>
  <c r="P11" i="2"/>
  <c r="Q11" i="2" s="1"/>
  <c r="P12" i="2"/>
  <c r="Q12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Q37" i="2" s="1"/>
  <c r="P38" i="2"/>
  <c r="Q38" i="2" s="1"/>
  <c r="P39" i="2"/>
  <c r="Q39" i="2" s="1"/>
  <c r="P40" i="2"/>
  <c r="Q40" i="2" s="1"/>
  <c r="P41" i="2"/>
  <c r="Q41" i="2" s="1"/>
  <c r="P42" i="2"/>
  <c r="Q42" i="2" s="1"/>
  <c r="P43" i="2"/>
  <c r="Q43" i="2" s="1"/>
  <c r="P44" i="2"/>
  <c r="Q44" i="2" s="1"/>
  <c r="P45" i="2"/>
  <c r="Q45" i="2" s="1"/>
  <c r="P46" i="2"/>
  <c r="Q46" i="2" s="1"/>
  <c r="P47" i="2"/>
  <c r="Q47" i="2" s="1"/>
  <c r="P48" i="2"/>
  <c r="Q48" i="2" s="1"/>
  <c r="P49" i="2"/>
  <c r="Q49" i="2" s="1"/>
  <c r="P50" i="2"/>
  <c r="Q50" i="2" s="1"/>
  <c r="P51" i="2"/>
  <c r="Q51" i="2" s="1"/>
  <c r="P52" i="2"/>
  <c r="Q52" i="2" s="1"/>
  <c r="P53" i="2"/>
  <c r="Q53" i="2" s="1"/>
  <c r="P54" i="2"/>
  <c r="Q54" i="2" s="1"/>
  <c r="P55" i="2"/>
  <c r="Q55" i="2" s="1"/>
  <c r="P56" i="2"/>
  <c r="Q56" i="2" s="1"/>
  <c r="P57" i="2"/>
  <c r="Q57" i="2" s="1"/>
  <c r="P58" i="2"/>
  <c r="Q58" i="2" s="1"/>
  <c r="P59" i="2"/>
  <c r="Q59" i="2" s="1"/>
  <c r="P60" i="2"/>
  <c r="Q60" i="2" s="1"/>
  <c r="P61" i="2"/>
  <c r="Q61" i="2" s="1"/>
  <c r="P62" i="2"/>
  <c r="Q62" i="2" s="1"/>
  <c r="P63" i="2"/>
  <c r="Q63" i="2" s="1"/>
  <c r="P64" i="2"/>
  <c r="Q64" i="2" s="1"/>
  <c r="P65" i="2"/>
  <c r="Q65" i="2" s="1"/>
  <c r="P66" i="2"/>
  <c r="Q66" i="2" s="1"/>
  <c r="P67" i="2"/>
  <c r="Q67" i="2" s="1"/>
  <c r="P68" i="2"/>
  <c r="Q68" i="2" s="1"/>
  <c r="P69" i="2"/>
  <c r="Q69" i="2" s="1"/>
  <c r="P70" i="2"/>
  <c r="Q70" i="2" s="1"/>
  <c r="P71" i="2"/>
  <c r="Q71" i="2" s="1"/>
  <c r="P72" i="2"/>
  <c r="Q72" i="2" s="1"/>
  <c r="P73" i="2"/>
  <c r="Q73" i="2" s="1"/>
  <c r="P74" i="2"/>
  <c r="Q74" i="2" s="1"/>
  <c r="P75" i="2"/>
  <c r="Q75" i="2" s="1"/>
  <c r="P76" i="2"/>
  <c r="Q76" i="2" s="1"/>
  <c r="P77" i="2"/>
  <c r="Q77" i="2" s="1"/>
  <c r="P78" i="2"/>
  <c r="Q78" i="2" s="1"/>
  <c r="P79" i="2"/>
  <c r="Q79" i="2" s="1"/>
  <c r="P80" i="2"/>
  <c r="Q80" i="2" s="1"/>
  <c r="P81" i="2"/>
  <c r="Q81" i="2" s="1"/>
  <c r="P82" i="2"/>
  <c r="Q82" i="2" s="1"/>
  <c r="P83" i="2"/>
  <c r="Q83" i="2" s="1"/>
  <c r="P84" i="2"/>
  <c r="Q84" i="2" s="1"/>
  <c r="P85" i="2"/>
  <c r="Q85" i="2" s="1"/>
  <c r="P86" i="2"/>
  <c r="Q86" i="2" s="1"/>
  <c r="P87" i="2"/>
  <c r="Q87" i="2" s="1"/>
  <c r="P88" i="2"/>
  <c r="Q88" i="2" s="1"/>
  <c r="P89" i="2"/>
  <c r="Q89" i="2" s="1"/>
  <c r="P90" i="2"/>
  <c r="Q90" i="2" s="1"/>
  <c r="P91" i="2"/>
  <c r="Q91" i="2" s="1"/>
  <c r="P92" i="2"/>
  <c r="Q92" i="2" s="1"/>
  <c r="P93" i="2"/>
  <c r="Q93" i="2" s="1"/>
  <c r="P94" i="2"/>
  <c r="Q94" i="2" s="1"/>
  <c r="P95" i="2"/>
  <c r="Q95" i="2" s="1"/>
  <c r="P96" i="2"/>
  <c r="Q96" i="2" s="1"/>
  <c r="P97" i="2"/>
  <c r="Q97" i="2" s="1"/>
  <c r="P98" i="2"/>
  <c r="Q98" i="2" s="1"/>
  <c r="P99" i="2"/>
  <c r="Q99" i="2" s="1"/>
  <c r="P100" i="2"/>
  <c r="Q100" i="2" s="1"/>
  <c r="P101" i="2"/>
  <c r="Q101" i="2" s="1"/>
  <c r="P102" i="2"/>
  <c r="Q102" i="2" s="1"/>
  <c r="P103" i="2"/>
  <c r="Q103" i="2" s="1"/>
  <c r="P104" i="2"/>
  <c r="Q104" i="2" s="1"/>
  <c r="P105" i="2"/>
  <c r="Q105" i="2" s="1"/>
  <c r="P106" i="2"/>
  <c r="Q106" i="2" s="1"/>
  <c r="P107" i="2"/>
  <c r="Q107" i="2" s="1"/>
  <c r="P108" i="2"/>
  <c r="Q108" i="2" s="1"/>
  <c r="P109" i="2"/>
  <c r="Q109" i="2" s="1"/>
  <c r="P110" i="2"/>
  <c r="Q110" i="2" s="1"/>
  <c r="P111" i="2"/>
  <c r="Q111" i="2" s="1"/>
  <c r="P112" i="2"/>
  <c r="Q112" i="2" s="1"/>
  <c r="P113" i="2"/>
  <c r="Q113" i="2" s="1"/>
  <c r="P114" i="2"/>
  <c r="Q114" i="2" s="1"/>
  <c r="P115" i="2"/>
  <c r="Q115" i="2" s="1"/>
  <c r="P116" i="2"/>
  <c r="Q116" i="2" s="1"/>
  <c r="P117" i="2"/>
  <c r="Q117" i="2" s="1"/>
  <c r="P118" i="2"/>
  <c r="Q118" i="2" s="1"/>
  <c r="P119" i="2"/>
  <c r="Q119" i="2" s="1"/>
  <c r="P120" i="2"/>
  <c r="Q120" i="2" s="1"/>
  <c r="P121" i="2"/>
  <c r="Q121" i="2" s="1"/>
  <c r="P122" i="2"/>
  <c r="Q122" i="2" s="1"/>
  <c r="P123" i="2"/>
  <c r="Q123" i="2" s="1"/>
  <c r="P124" i="2"/>
  <c r="Q124" i="2" s="1"/>
  <c r="P125" i="2"/>
  <c r="Q125" i="2" s="1"/>
  <c r="P126" i="2"/>
  <c r="Q126" i="2" s="1"/>
  <c r="P127" i="2"/>
  <c r="Q127" i="2" s="1"/>
  <c r="P128" i="2"/>
  <c r="Q128" i="2" s="1"/>
  <c r="P129" i="2"/>
  <c r="Q129" i="2" s="1"/>
  <c r="P130" i="2"/>
  <c r="Q130" i="2" s="1"/>
  <c r="P131" i="2"/>
  <c r="Q131" i="2" s="1"/>
  <c r="P132" i="2"/>
  <c r="Q132" i="2" s="1"/>
  <c r="P133" i="2"/>
  <c r="Q133" i="2" s="1"/>
  <c r="P134" i="2"/>
  <c r="Q134" i="2" s="1"/>
  <c r="P135" i="2"/>
  <c r="Q135" i="2" s="1"/>
  <c r="P136" i="2"/>
  <c r="Q136" i="2" s="1"/>
  <c r="P137" i="2"/>
  <c r="Q137" i="2" s="1"/>
  <c r="P138" i="2"/>
  <c r="Q138" i="2" s="1"/>
  <c r="P139" i="2"/>
  <c r="Q139" i="2" s="1"/>
  <c r="P140" i="2"/>
  <c r="Q140" i="2" s="1"/>
  <c r="P141" i="2"/>
  <c r="Q141" i="2" s="1"/>
  <c r="P142" i="2"/>
  <c r="Q142" i="2" s="1"/>
  <c r="P143" i="2"/>
  <c r="Q143" i="2" s="1"/>
  <c r="P144" i="2"/>
  <c r="Q144" i="2" s="1"/>
  <c r="P145" i="2"/>
  <c r="Q145" i="2" s="1"/>
  <c r="P146" i="2"/>
  <c r="Q146" i="2" s="1"/>
  <c r="P147" i="2"/>
  <c r="Q147" i="2" s="1"/>
  <c r="P148" i="2"/>
  <c r="Q148" i="2" s="1"/>
  <c r="P149" i="2"/>
  <c r="Q149" i="2" s="1"/>
  <c r="P150" i="2"/>
  <c r="Q150" i="2" s="1"/>
  <c r="P151" i="2"/>
  <c r="Q151" i="2" s="1"/>
  <c r="P152" i="2"/>
  <c r="Q152" i="2" s="1"/>
  <c r="P153" i="2"/>
  <c r="Q153" i="2" s="1"/>
  <c r="P154" i="2"/>
  <c r="Q154" i="2" s="1"/>
  <c r="P155" i="2"/>
  <c r="Q155" i="2" s="1"/>
  <c r="P156" i="2"/>
  <c r="Q156" i="2" s="1"/>
  <c r="P157" i="2"/>
  <c r="Q157" i="2" s="1"/>
  <c r="P158" i="2"/>
  <c r="Q158" i="2" s="1"/>
  <c r="P159" i="2"/>
  <c r="Q159" i="2" s="1"/>
  <c r="P160" i="2"/>
  <c r="Q160" i="2" s="1"/>
  <c r="P161" i="2"/>
  <c r="Q161" i="2" s="1"/>
  <c r="P162" i="2"/>
  <c r="Q162" i="2" s="1"/>
  <c r="P163" i="2"/>
  <c r="Q163" i="2" s="1"/>
  <c r="P164" i="2"/>
  <c r="Q164" i="2" s="1"/>
  <c r="P165" i="2"/>
  <c r="Q165" i="2" s="1"/>
  <c r="P166" i="2"/>
  <c r="Q166" i="2" s="1"/>
  <c r="P167" i="2"/>
  <c r="Q167" i="2" s="1"/>
  <c r="P168" i="2"/>
  <c r="Q168" i="2" s="1"/>
  <c r="P169" i="2"/>
  <c r="Q169" i="2" s="1"/>
  <c r="P170" i="2"/>
  <c r="Q170" i="2" s="1"/>
  <c r="P171" i="2"/>
  <c r="Q171" i="2" s="1"/>
  <c r="P172" i="2"/>
  <c r="Q172" i="2" s="1"/>
  <c r="P173" i="2"/>
  <c r="Q173" i="2" s="1"/>
  <c r="P174" i="2"/>
  <c r="Q174" i="2" s="1"/>
  <c r="P175" i="2"/>
  <c r="Q175" i="2" s="1"/>
  <c r="P176" i="2"/>
  <c r="Q176" i="2" s="1"/>
  <c r="P177" i="2"/>
  <c r="Q177" i="2" s="1"/>
  <c r="P178" i="2"/>
  <c r="Q178" i="2" s="1"/>
  <c r="P179" i="2"/>
  <c r="Q179" i="2" s="1"/>
  <c r="P180" i="2"/>
  <c r="Q180" i="2" s="1"/>
  <c r="P181" i="2"/>
  <c r="Q181" i="2" s="1"/>
  <c r="P182" i="2"/>
  <c r="Q182" i="2" s="1"/>
  <c r="P183" i="2"/>
  <c r="Q183" i="2" s="1"/>
  <c r="P184" i="2"/>
  <c r="Q184" i="2" s="1"/>
  <c r="P185" i="2"/>
  <c r="Q185" i="2" s="1"/>
  <c r="P186" i="2"/>
  <c r="Q186" i="2" s="1"/>
  <c r="P187" i="2"/>
  <c r="Q187" i="2" s="1"/>
  <c r="P188" i="2"/>
  <c r="Q188" i="2" s="1"/>
  <c r="P189" i="2"/>
  <c r="Q189" i="2" s="1"/>
  <c r="P190" i="2"/>
  <c r="Q190" i="2" s="1"/>
  <c r="P191" i="2"/>
  <c r="Q191" i="2" s="1"/>
  <c r="P192" i="2"/>
  <c r="Q192" i="2" s="1"/>
  <c r="P193" i="2"/>
  <c r="Q193" i="2" s="1"/>
  <c r="P194" i="2"/>
  <c r="Q194" i="2" s="1"/>
  <c r="P195" i="2"/>
  <c r="Q195" i="2" s="1"/>
  <c r="P196" i="2"/>
  <c r="Q196" i="2" s="1"/>
  <c r="P197" i="2"/>
  <c r="Q197" i="2" s="1"/>
  <c r="P198" i="2"/>
  <c r="Q198" i="2" s="1"/>
  <c r="P199" i="2"/>
  <c r="Q199" i="2" s="1"/>
  <c r="P200" i="2"/>
  <c r="Q200" i="2" s="1"/>
  <c r="P201" i="2"/>
  <c r="Q201" i="2" s="1"/>
  <c r="P202" i="2"/>
  <c r="Q202" i="2" s="1"/>
  <c r="P203" i="2"/>
  <c r="Q203" i="2" s="1"/>
  <c r="P204" i="2"/>
  <c r="Q204" i="2" s="1"/>
  <c r="P205" i="2"/>
  <c r="Q205" i="2" s="1"/>
  <c r="P206" i="2"/>
  <c r="Q206" i="2" s="1"/>
  <c r="P207" i="2"/>
  <c r="Q207" i="2" s="1"/>
  <c r="P208" i="2"/>
  <c r="Q208" i="2" s="1"/>
  <c r="P209" i="2"/>
  <c r="Q209" i="2" s="1"/>
  <c r="P210" i="2"/>
  <c r="Q210" i="2" s="1"/>
  <c r="P211" i="2"/>
  <c r="Q211" i="2" s="1"/>
  <c r="P212" i="2"/>
  <c r="Q212" i="2" s="1"/>
  <c r="P213" i="2"/>
  <c r="Q213" i="2" s="1"/>
  <c r="P214" i="2"/>
  <c r="Q214" i="2" s="1"/>
  <c r="P215" i="2"/>
  <c r="Q215" i="2" s="1"/>
  <c r="P216" i="2"/>
  <c r="Q216" i="2" s="1"/>
  <c r="P217" i="2"/>
  <c r="Q217" i="2" s="1"/>
  <c r="P218" i="2"/>
  <c r="Q218" i="2" s="1"/>
  <c r="P219" i="2"/>
  <c r="Q219" i="2" s="1"/>
  <c r="P220" i="2"/>
  <c r="Q220" i="2" s="1"/>
  <c r="P221" i="2"/>
  <c r="Q221" i="2" s="1"/>
  <c r="P222" i="2"/>
  <c r="Q222" i="2" s="1"/>
  <c r="P223" i="2"/>
  <c r="Q223" i="2" s="1"/>
  <c r="P224" i="2"/>
  <c r="Q224" i="2" s="1"/>
  <c r="P225" i="2"/>
  <c r="Q225" i="2" s="1"/>
  <c r="P226" i="2"/>
  <c r="Q226" i="2" s="1"/>
  <c r="P227" i="2"/>
  <c r="Q227" i="2" s="1"/>
  <c r="P228" i="2"/>
  <c r="Q228" i="2" s="1"/>
  <c r="P229" i="2"/>
  <c r="Q229" i="2" s="1"/>
  <c r="P230" i="2"/>
  <c r="Q230" i="2" s="1"/>
  <c r="P231" i="2"/>
  <c r="Q231" i="2" s="1"/>
  <c r="P232" i="2"/>
  <c r="Q232" i="2" s="1"/>
  <c r="P233" i="2"/>
  <c r="Q233" i="2" s="1"/>
  <c r="P234" i="2"/>
  <c r="Q234" i="2" s="1"/>
  <c r="P235" i="2"/>
  <c r="Q235" i="2" s="1"/>
  <c r="P236" i="2"/>
  <c r="Q236" i="2" s="1"/>
  <c r="P237" i="2"/>
  <c r="Q237" i="2" s="1"/>
  <c r="P238" i="2"/>
  <c r="Q238" i="2" s="1"/>
  <c r="P239" i="2"/>
  <c r="Q239" i="2" s="1"/>
  <c r="P240" i="2"/>
  <c r="Q240" i="2" s="1"/>
  <c r="P241" i="2"/>
  <c r="Q241" i="2" s="1"/>
  <c r="P242" i="2"/>
  <c r="Q242" i="2" s="1"/>
  <c r="P243" i="2"/>
  <c r="Q243" i="2" s="1"/>
  <c r="P244" i="2"/>
  <c r="Q244" i="2" s="1"/>
  <c r="P245" i="2"/>
  <c r="Q245" i="2" s="1"/>
  <c r="P246" i="2"/>
  <c r="Q246" i="2" s="1"/>
  <c r="P247" i="2"/>
  <c r="Q247" i="2" s="1"/>
  <c r="P248" i="2"/>
  <c r="Q248" i="2" s="1"/>
  <c r="P249" i="2"/>
  <c r="Q249" i="2" s="1"/>
  <c r="P250" i="2"/>
  <c r="Q250" i="2" s="1"/>
  <c r="P251" i="2"/>
  <c r="Q251" i="2" s="1"/>
  <c r="P252" i="2"/>
  <c r="Q252" i="2" s="1"/>
  <c r="P253" i="2"/>
  <c r="Q253" i="2" s="1"/>
  <c r="P254" i="2"/>
  <c r="Q254" i="2" s="1"/>
  <c r="P255" i="2"/>
  <c r="Q255" i="2" s="1"/>
  <c r="P256" i="2"/>
  <c r="Q256" i="2" s="1"/>
  <c r="P257" i="2"/>
  <c r="Q257" i="2" s="1"/>
  <c r="P258" i="2"/>
  <c r="Q258" i="2" s="1"/>
  <c r="P259" i="2"/>
  <c r="Q259" i="2" s="1"/>
  <c r="P260" i="2"/>
  <c r="Q260" i="2" s="1"/>
  <c r="P261" i="2"/>
  <c r="Q261" i="2" s="1"/>
  <c r="P262" i="2"/>
  <c r="Q262" i="2" s="1"/>
  <c r="P263" i="2"/>
  <c r="Q263" i="2" s="1"/>
  <c r="P264" i="2"/>
  <c r="Q264" i="2" s="1"/>
  <c r="P265" i="2"/>
  <c r="Q265" i="2" s="1"/>
  <c r="P266" i="2"/>
  <c r="Q266" i="2" s="1"/>
  <c r="P267" i="2"/>
  <c r="Q267" i="2" s="1"/>
  <c r="P268" i="2"/>
  <c r="Q268" i="2" s="1"/>
  <c r="P269" i="2"/>
  <c r="Q269" i="2" s="1"/>
  <c r="P270" i="2"/>
  <c r="Q270" i="2" s="1"/>
  <c r="P271" i="2"/>
  <c r="Q271" i="2" s="1"/>
  <c r="P272" i="2"/>
  <c r="Q272" i="2" s="1"/>
  <c r="P273" i="2"/>
  <c r="Q273" i="2" s="1"/>
  <c r="P274" i="2"/>
  <c r="Q274" i="2" s="1"/>
  <c r="P275" i="2"/>
  <c r="Q275" i="2" s="1"/>
  <c r="P276" i="2"/>
  <c r="Q276" i="2" s="1"/>
  <c r="P277" i="2"/>
  <c r="Q277" i="2" s="1"/>
  <c r="P278" i="2"/>
  <c r="Q278" i="2" s="1"/>
  <c r="P279" i="2"/>
  <c r="Q279" i="2" s="1"/>
  <c r="P280" i="2"/>
  <c r="Q280" i="2" s="1"/>
  <c r="P281" i="2"/>
  <c r="Q281" i="2" s="1"/>
  <c r="P282" i="2"/>
  <c r="Q282" i="2" s="1"/>
  <c r="P283" i="2"/>
  <c r="Q283" i="2" s="1"/>
  <c r="P284" i="2"/>
  <c r="Q284" i="2" s="1"/>
  <c r="P285" i="2"/>
  <c r="Q285" i="2" s="1"/>
  <c r="P286" i="2"/>
  <c r="Q286" i="2" s="1"/>
  <c r="P287" i="2"/>
  <c r="Q287" i="2" s="1"/>
  <c r="P288" i="2"/>
  <c r="Q288" i="2" s="1"/>
  <c r="P289" i="2"/>
  <c r="Q289" i="2" s="1"/>
  <c r="P290" i="2"/>
  <c r="Q290" i="2" s="1"/>
  <c r="P291" i="2"/>
  <c r="Q291" i="2" s="1"/>
  <c r="P292" i="2"/>
  <c r="Q292" i="2" s="1"/>
  <c r="P293" i="2"/>
  <c r="Q293" i="2" s="1"/>
  <c r="P294" i="2"/>
  <c r="Q294" i="2" s="1"/>
  <c r="P295" i="2"/>
  <c r="Q295" i="2" s="1"/>
  <c r="P296" i="2"/>
  <c r="Q296" i="2" s="1"/>
  <c r="P297" i="2"/>
  <c r="Q297" i="2" s="1"/>
  <c r="P298" i="2"/>
  <c r="Q298" i="2" s="1"/>
  <c r="P299" i="2"/>
  <c r="Q299" i="2" s="1"/>
  <c r="P300" i="2"/>
  <c r="Q300" i="2" s="1"/>
  <c r="P301" i="2"/>
  <c r="Q301" i="2" s="1"/>
  <c r="P302" i="2"/>
  <c r="Q302" i="2" s="1"/>
  <c r="P303" i="2"/>
  <c r="Q303" i="2" s="1"/>
  <c r="P304" i="2"/>
  <c r="Q304" i="2" s="1"/>
  <c r="P305" i="2"/>
  <c r="Q305" i="2" s="1"/>
  <c r="P306" i="2"/>
  <c r="Q306" i="2" s="1"/>
  <c r="P307" i="2"/>
  <c r="Q307" i="2" s="1"/>
  <c r="P308" i="2"/>
  <c r="Q308" i="2" s="1"/>
  <c r="P309" i="2"/>
  <c r="Q309" i="2" s="1"/>
  <c r="P310" i="2"/>
  <c r="Q310" i="2" s="1"/>
  <c r="P311" i="2"/>
  <c r="Q311" i="2" s="1"/>
  <c r="P312" i="2"/>
  <c r="Q312" i="2" s="1"/>
  <c r="P313" i="2"/>
  <c r="Q313" i="2" s="1"/>
  <c r="P314" i="2"/>
  <c r="Q314" i="2" s="1"/>
  <c r="P315" i="2"/>
  <c r="Q315" i="2" s="1"/>
  <c r="P316" i="2"/>
  <c r="Q316" i="2" s="1"/>
  <c r="P317" i="2"/>
  <c r="Q317" i="2" s="1"/>
  <c r="P318" i="2"/>
  <c r="Q318" i="2" s="1"/>
  <c r="P319" i="2"/>
  <c r="Q319" i="2" s="1"/>
  <c r="P320" i="2"/>
  <c r="Q320" i="2" s="1"/>
  <c r="P321" i="2"/>
  <c r="Q321" i="2" s="1"/>
  <c r="P322" i="2"/>
  <c r="Q322" i="2" s="1"/>
  <c r="P323" i="2"/>
  <c r="Q323" i="2" s="1"/>
  <c r="P324" i="2"/>
  <c r="Q324" i="2" s="1"/>
  <c r="P325" i="2"/>
  <c r="Q325" i="2" s="1"/>
  <c r="P326" i="2"/>
  <c r="Q326" i="2" s="1"/>
  <c r="P327" i="2"/>
  <c r="Q327" i="2" s="1"/>
  <c r="P328" i="2"/>
  <c r="Q328" i="2" s="1"/>
  <c r="P329" i="2"/>
  <c r="Q329" i="2" s="1"/>
  <c r="P330" i="2"/>
  <c r="Q330" i="2" s="1"/>
  <c r="P331" i="2"/>
  <c r="Q331" i="2" s="1"/>
  <c r="P332" i="2"/>
  <c r="Q332" i="2" s="1"/>
  <c r="P333" i="2"/>
  <c r="Q333" i="2" s="1"/>
  <c r="P334" i="2"/>
  <c r="Q334" i="2" s="1"/>
  <c r="P335" i="2"/>
  <c r="Q335" i="2" s="1"/>
  <c r="P336" i="2"/>
  <c r="Q336" i="2" s="1"/>
  <c r="P337" i="2"/>
  <c r="Q337" i="2" s="1"/>
  <c r="P338" i="2"/>
  <c r="Q338" i="2" s="1"/>
  <c r="P339" i="2"/>
  <c r="Q339" i="2" s="1"/>
  <c r="P340" i="2"/>
  <c r="Q340" i="2" s="1"/>
  <c r="P341" i="2"/>
  <c r="Q341" i="2" s="1"/>
  <c r="P342" i="2"/>
  <c r="Q342" i="2" s="1"/>
  <c r="P343" i="2"/>
  <c r="Q343" i="2" s="1"/>
  <c r="P344" i="2"/>
  <c r="Q344" i="2" s="1"/>
  <c r="P345" i="2"/>
  <c r="Q345" i="2" s="1"/>
  <c r="P346" i="2"/>
  <c r="Q346" i="2" s="1"/>
  <c r="P347" i="2"/>
  <c r="Q347" i="2" s="1"/>
  <c r="P348" i="2"/>
  <c r="Q348" i="2" s="1"/>
  <c r="P349" i="2"/>
  <c r="Q349" i="2" s="1"/>
  <c r="P350" i="2"/>
  <c r="Q350" i="2" s="1"/>
  <c r="P351" i="2"/>
  <c r="Q351" i="2" s="1"/>
  <c r="P352" i="2"/>
  <c r="Q352" i="2" s="1"/>
  <c r="P353" i="2"/>
  <c r="Q353" i="2" s="1"/>
  <c r="P354" i="2"/>
  <c r="Q354" i="2" s="1"/>
  <c r="P355" i="2"/>
  <c r="Q355" i="2" s="1"/>
  <c r="P356" i="2"/>
  <c r="Q356" i="2" s="1"/>
  <c r="P357" i="2"/>
  <c r="Q357" i="2" s="1"/>
  <c r="P358" i="2"/>
  <c r="Q358" i="2" s="1"/>
  <c r="P359" i="2"/>
  <c r="Q359" i="2" s="1"/>
  <c r="P360" i="2"/>
  <c r="Q360" i="2" s="1"/>
  <c r="P361" i="2"/>
  <c r="Q361" i="2" s="1"/>
  <c r="P362" i="2"/>
  <c r="Q362" i="2" s="1"/>
  <c r="P363" i="2"/>
  <c r="Q363" i="2" s="1"/>
  <c r="P364" i="2"/>
  <c r="Q364" i="2" s="1"/>
  <c r="P365" i="2"/>
  <c r="Q365" i="2" s="1"/>
  <c r="P366" i="2"/>
  <c r="Q366" i="2" s="1"/>
  <c r="P367" i="2"/>
  <c r="Q367" i="2" s="1"/>
  <c r="P368" i="2"/>
  <c r="Q368" i="2" s="1"/>
  <c r="P369" i="2"/>
  <c r="Q369" i="2" s="1"/>
  <c r="P370" i="2"/>
  <c r="Q370" i="2" s="1"/>
  <c r="P371" i="2"/>
  <c r="Q371" i="2" s="1"/>
  <c r="P372" i="2"/>
  <c r="Q372" i="2" s="1"/>
  <c r="P373" i="2"/>
  <c r="Q373" i="2" s="1"/>
  <c r="P374" i="2"/>
  <c r="Q374" i="2" s="1"/>
  <c r="P375" i="2"/>
  <c r="Q375" i="2" s="1"/>
  <c r="P376" i="2"/>
  <c r="Q376" i="2" s="1"/>
  <c r="P377" i="2"/>
  <c r="Q377" i="2" s="1"/>
  <c r="P378" i="2"/>
  <c r="Q378" i="2" s="1"/>
  <c r="P379" i="2"/>
  <c r="Q379" i="2" s="1"/>
  <c r="P380" i="2"/>
  <c r="Q380" i="2" s="1"/>
  <c r="P381" i="2"/>
  <c r="Q381" i="2" s="1"/>
  <c r="P382" i="2"/>
  <c r="Q382" i="2" s="1"/>
  <c r="P383" i="2"/>
  <c r="Q383" i="2" s="1"/>
  <c r="P384" i="2"/>
  <c r="Q384" i="2" s="1"/>
  <c r="P385" i="2"/>
  <c r="Q385" i="2" s="1"/>
  <c r="P386" i="2"/>
  <c r="Q386" i="2" s="1"/>
  <c r="P387" i="2"/>
  <c r="Q387" i="2" s="1"/>
  <c r="P388" i="2"/>
  <c r="Q388" i="2" s="1"/>
  <c r="P389" i="2"/>
  <c r="Q389" i="2" s="1"/>
  <c r="P390" i="2"/>
  <c r="Q390" i="2" s="1"/>
  <c r="P391" i="2"/>
  <c r="Q391" i="2" s="1"/>
  <c r="P392" i="2"/>
  <c r="Q392" i="2" s="1"/>
  <c r="P393" i="2"/>
  <c r="Q393" i="2" s="1"/>
  <c r="P394" i="2"/>
  <c r="Q394" i="2" s="1"/>
  <c r="P395" i="2"/>
  <c r="Q395" i="2" s="1"/>
  <c r="P396" i="2"/>
  <c r="Q396" i="2" s="1"/>
  <c r="P397" i="2"/>
  <c r="Q397" i="2" s="1"/>
  <c r="P398" i="2"/>
  <c r="Q398" i="2" s="1"/>
  <c r="P399" i="2"/>
  <c r="Q399" i="2" s="1"/>
  <c r="P400" i="2"/>
  <c r="Q400" i="2" s="1"/>
  <c r="P401" i="2"/>
  <c r="Q401" i="2" s="1"/>
  <c r="P402" i="2"/>
  <c r="Q402" i="2" s="1"/>
  <c r="P403" i="2"/>
  <c r="Q403" i="2" s="1"/>
  <c r="P404" i="2"/>
  <c r="Q404" i="2" s="1"/>
  <c r="P405" i="2"/>
  <c r="Q405" i="2" s="1"/>
  <c r="P406" i="2"/>
  <c r="Q406" i="2" s="1"/>
  <c r="P407" i="2"/>
  <c r="Q407" i="2" s="1"/>
  <c r="P408" i="2"/>
  <c r="Q408" i="2" s="1"/>
  <c r="P409" i="2"/>
  <c r="Q409" i="2" s="1"/>
  <c r="P410" i="2"/>
  <c r="Q410" i="2" s="1"/>
  <c r="P411" i="2"/>
  <c r="Q411" i="2" s="1"/>
  <c r="P412" i="2"/>
  <c r="Q412" i="2" s="1"/>
  <c r="P413" i="2"/>
  <c r="Q413" i="2" s="1"/>
  <c r="P414" i="2"/>
  <c r="Q414" i="2" s="1"/>
  <c r="P415" i="2"/>
  <c r="Q415" i="2" s="1"/>
  <c r="P416" i="2"/>
  <c r="Q416" i="2" s="1"/>
  <c r="P417" i="2"/>
  <c r="Q417" i="2" s="1"/>
  <c r="P418" i="2"/>
  <c r="Q418" i="2" s="1"/>
  <c r="P419" i="2"/>
  <c r="Q419" i="2" s="1"/>
  <c r="P420" i="2"/>
  <c r="Q420" i="2" s="1"/>
  <c r="P421" i="2"/>
  <c r="Q421" i="2" s="1"/>
  <c r="P422" i="2"/>
  <c r="Q422" i="2" s="1"/>
  <c r="P423" i="2"/>
  <c r="Q423" i="2" s="1"/>
  <c r="P424" i="2"/>
  <c r="Q424" i="2" s="1"/>
  <c r="P425" i="2"/>
  <c r="Q425" i="2" s="1"/>
  <c r="P426" i="2"/>
  <c r="Q426" i="2" s="1"/>
  <c r="P427" i="2"/>
  <c r="Q427" i="2" s="1"/>
  <c r="P428" i="2"/>
  <c r="Q428" i="2" s="1"/>
  <c r="P429" i="2"/>
  <c r="Q429" i="2" s="1"/>
  <c r="P430" i="2"/>
  <c r="Q430" i="2" s="1"/>
  <c r="P431" i="2"/>
  <c r="Q431" i="2" s="1"/>
  <c r="P432" i="2"/>
  <c r="Q432" i="2" s="1"/>
  <c r="P433" i="2"/>
  <c r="Q433" i="2" s="1"/>
  <c r="P434" i="2"/>
  <c r="Q434" i="2" s="1"/>
  <c r="P435" i="2"/>
  <c r="Q435" i="2" s="1"/>
  <c r="P436" i="2"/>
  <c r="Q436" i="2" s="1"/>
  <c r="P437" i="2"/>
  <c r="Q437" i="2" s="1"/>
  <c r="P438" i="2"/>
  <c r="Q438" i="2" s="1"/>
  <c r="P439" i="2"/>
  <c r="Q439" i="2" s="1"/>
  <c r="P440" i="2"/>
  <c r="Q440" i="2" s="1"/>
  <c r="P441" i="2"/>
  <c r="Q441" i="2" s="1"/>
  <c r="P442" i="2"/>
  <c r="Q442" i="2" s="1"/>
  <c r="P443" i="2"/>
  <c r="Q443" i="2" s="1"/>
  <c r="P444" i="2"/>
  <c r="Q444" i="2" s="1"/>
  <c r="P445" i="2"/>
  <c r="Q445" i="2" s="1"/>
  <c r="P446" i="2"/>
  <c r="Q446" i="2" s="1"/>
  <c r="P447" i="2"/>
  <c r="Q447" i="2" s="1"/>
  <c r="P448" i="2"/>
  <c r="Q448" i="2" s="1"/>
  <c r="P449" i="2"/>
  <c r="Q449" i="2" s="1"/>
  <c r="P450" i="2"/>
  <c r="Q450" i="2" s="1"/>
  <c r="P451" i="2"/>
  <c r="Q451" i="2" s="1"/>
  <c r="P452" i="2"/>
  <c r="Q452" i="2" s="1"/>
  <c r="P453" i="2"/>
  <c r="Q453" i="2" s="1"/>
  <c r="P454" i="2"/>
  <c r="Q454" i="2" s="1"/>
  <c r="P455" i="2"/>
  <c r="Q455" i="2" s="1"/>
  <c r="P456" i="2"/>
  <c r="Q456" i="2" s="1"/>
  <c r="P457" i="2"/>
  <c r="Q457" i="2" s="1"/>
  <c r="P458" i="2"/>
  <c r="Q458" i="2" s="1"/>
  <c r="P459" i="2"/>
  <c r="Q459" i="2" s="1"/>
  <c r="P460" i="2"/>
  <c r="Q460" i="2" s="1"/>
  <c r="P461" i="2"/>
  <c r="Q461" i="2" s="1"/>
  <c r="P462" i="2"/>
  <c r="Q462" i="2" s="1"/>
  <c r="P463" i="2"/>
  <c r="Q463" i="2" s="1"/>
  <c r="P464" i="2"/>
  <c r="Q464" i="2" s="1"/>
  <c r="P465" i="2"/>
  <c r="Q465" i="2" s="1"/>
  <c r="P466" i="2"/>
  <c r="Q466" i="2" s="1"/>
  <c r="P467" i="2"/>
  <c r="Q467" i="2" s="1"/>
  <c r="P468" i="2"/>
  <c r="Q468" i="2" s="1"/>
  <c r="P469" i="2"/>
  <c r="Q469" i="2" s="1"/>
  <c r="P470" i="2"/>
  <c r="Q470" i="2" s="1"/>
  <c r="P471" i="2"/>
  <c r="Q471" i="2" s="1"/>
  <c r="P472" i="2"/>
  <c r="Q472" i="2" s="1"/>
  <c r="P473" i="2"/>
  <c r="Q473" i="2" s="1"/>
  <c r="P474" i="2"/>
  <c r="Q474" i="2" s="1"/>
  <c r="P475" i="2"/>
  <c r="Q475" i="2" s="1"/>
  <c r="P476" i="2"/>
  <c r="Q476" i="2" s="1"/>
  <c r="P477" i="2"/>
  <c r="Q477" i="2" s="1"/>
  <c r="P478" i="2"/>
  <c r="Q478" i="2" s="1"/>
  <c r="P479" i="2"/>
  <c r="Q479" i="2" s="1"/>
  <c r="P480" i="2"/>
  <c r="Q480" i="2" s="1"/>
  <c r="P481" i="2"/>
  <c r="Q481" i="2" s="1"/>
  <c r="P482" i="2"/>
  <c r="Q482" i="2" s="1"/>
  <c r="P483" i="2"/>
  <c r="Q483" i="2" s="1"/>
  <c r="P484" i="2"/>
  <c r="Q484" i="2" s="1"/>
  <c r="P485" i="2"/>
  <c r="Q485" i="2" s="1"/>
  <c r="P486" i="2"/>
  <c r="Q486" i="2" s="1"/>
  <c r="P487" i="2"/>
  <c r="Q487" i="2" s="1"/>
  <c r="P488" i="2"/>
  <c r="Q488" i="2" s="1"/>
  <c r="P489" i="2"/>
  <c r="Q489" i="2" s="1"/>
  <c r="P490" i="2"/>
  <c r="Q490" i="2" s="1"/>
  <c r="P491" i="2"/>
  <c r="Q491" i="2" s="1"/>
  <c r="P492" i="2"/>
  <c r="Q492" i="2" s="1"/>
  <c r="P493" i="2"/>
  <c r="Q493" i="2" s="1"/>
  <c r="P494" i="2"/>
  <c r="Q494" i="2" s="1"/>
  <c r="P495" i="2"/>
  <c r="Q495" i="2" s="1"/>
  <c r="P496" i="2"/>
  <c r="Q496" i="2" s="1"/>
  <c r="P497" i="2"/>
  <c r="Q497" i="2" s="1"/>
  <c r="P498" i="2"/>
  <c r="Q498" i="2" s="1"/>
  <c r="P499" i="2"/>
  <c r="Q499" i="2" s="1"/>
  <c r="P500" i="2"/>
  <c r="Q500" i="2" s="1"/>
  <c r="P501" i="2"/>
  <c r="Q501" i="2" s="1"/>
  <c r="P502" i="2"/>
  <c r="Q502" i="2" s="1"/>
  <c r="P503" i="2"/>
  <c r="Q503" i="2" s="1"/>
  <c r="P504" i="2"/>
  <c r="Q504" i="2" s="1"/>
  <c r="P505" i="2"/>
  <c r="Q505" i="2" s="1"/>
  <c r="P506" i="2"/>
  <c r="Q506" i="2" s="1"/>
  <c r="P507" i="2"/>
  <c r="Q507" i="2" s="1"/>
  <c r="P508" i="2"/>
  <c r="Q508" i="2" s="1"/>
  <c r="P509" i="2"/>
  <c r="Q509" i="2" s="1"/>
  <c r="P510" i="2"/>
  <c r="Q510" i="2" s="1"/>
  <c r="P511" i="2"/>
  <c r="Q511" i="2" s="1"/>
  <c r="P512" i="2"/>
  <c r="Q512" i="2" s="1"/>
  <c r="P513" i="2"/>
  <c r="Q513" i="2" s="1"/>
  <c r="P514" i="2"/>
  <c r="Q514" i="2" s="1"/>
  <c r="P515" i="2"/>
  <c r="Q515" i="2" s="1"/>
  <c r="P516" i="2"/>
  <c r="Q516" i="2" s="1"/>
  <c r="P517" i="2"/>
  <c r="Q517" i="2" s="1"/>
  <c r="P518" i="2"/>
  <c r="Q518" i="2" s="1"/>
  <c r="P519" i="2"/>
  <c r="Q519" i="2" s="1"/>
  <c r="P520" i="2"/>
  <c r="Q520" i="2" s="1"/>
  <c r="P521" i="2"/>
  <c r="Q521" i="2" s="1"/>
  <c r="P522" i="2"/>
  <c r="Q522" i="2" s="1"/>
  <c r="P523" i="2"/>
  <c r="Q523" i="2" s="1"/>
  <c r="P524" i="2"/>
  <c r="Q524" i="2" s="1"/>
  <c r="P525" i="2"/>
  <c r="Q525" i="2" s="1"/>
  <c r="P526" i="2"/>
  <c r="Q526" i="2" s="1"/>
  <c r="P527" i="2"/>
  <c r="Q527" i="2" s="1"/>
  <c r="P528" i="2"/>
  <c r="Q528" i="2" s="1"/>
  <c r="P529" i="2"/>
  <c r="Q529" i="2" s="1"/>
  <c r="P530" i="2"/>
  <c r="Q530" i="2" s="1"/>
  <c r="P531" i="2"/>
  <c r="Q531" i="2" s="1"/>
  <c r="P532" i="2"/>
  <c r="Q532" i="2" s="1"/>
  <c r="P533" i="2"/>
  <c r="Q533" i="2" s="1"/>
  <c r="P534" i="2"/>
  <c r="Q534" i="2" s="1"/>
  <c r="P535" i="2"/>
  <c r="Q535" i="2" s="1"/>
  <c r="P536" i="2"/>
  <c r="Q536" i="2" s="1"/>
  <c r="P537" i="2"/>
  <c r="Q537" i="2" s="1"/>
  <c r="P538" i="2"/>
  <c r="Q538" i="2" s="1"/>
  <c r="P539" i="2"/>
  <c r="Q539" i="2" s="1"/>
  <c r="P540" i="2"/>
  <c r="Q540" i="2" s="1"/>
  <c r="P541" i="2"/>
  <c r="Q541" i="2" s="1"/>
  <c r="P542" i="2"/>
  <c r="Q542" i="2" s="1"/>
  <c r="P543" i="2"/>
  <c r="Q543" i="2" s="1"/>
  <c r="P544" i="2"/>
  <c r="Q544" i="2" s="1"/>
  <c r="P545" i="2"/>
  <c r="Q545" i="2" s="1"/>
  <c r="P546" i="2"/>
  <c r="Q546" i="2" s="1"/>
  <c r="P547" i="2"/>
  <c r="Q547" i="2" s="1"/>
  <c r="P548" i="2"/>
  <c r="Q548" i="2" s="1"/>
  <c r="P549" i="2"/>
  <c r="Q549" i="2" s="1"/>
  <c r="P550" i="2"/>
  <c r="Q550" i="2" s="1"/>
  <c r="P551" i="2"/>
  <c r="Q551" i="2" s="1"/>
  <c r="P552" i="2"/>
  <c r="Q552" i="2" s="1"/>
  <c r="P553" i="2"/>
  <c r="Q553" i="2" s="1"/>
  <c r="P554" i="2"/>
  <c r="Q554" i="2" s="1"/>
  <c r="P555" i="2"/>
  <c r="Q555" i="2" s="1"/>
  <c r="P556" i="2"/>
  <c r="Q556" i="2" s="1"/>
  <c r="P557" i="2"/>
  <c r="Q557" i="2" s="1"/>
  <c r="P558" i="2"/>
  <c r="Q558" i="2" s="1"/>
  <c r="P559" i="2"/>
  <c r="Q559" i="2" s="1"/>
  <c r="P560" i="2"/>
  <c r="Q560" i="2" s="1"/>
  <c r="P561" i="2"/>
  <c r="Q561" i="2" s="1"/>
  <c r="P562" i="2"/>
  <c r="Q562" i="2" s="1"/>
  <c r="P563" i="2"/>
  <c r="Q563" i="2" s="1"/>
  <c r="P564" i="2"/>
  <c r="Q564" i="2" s="1"/>
  <c r="P565" i="2"/>
  <c r="Q565" i="2" s="1"/>
  <c r="P566" i="2"/>
  <c r="Q566" i="2" s="1"/>
  <c r="P567" i="2"/>
  <c r="Q567" i="2" s="1"/>
  <c r="P568" i="2"/>
  <c r="Q568" i="2" s="1"/>
  <c r="P569" i="2"/>
  <c r="Q569" i="2" s="1"/>
  <c r="P570" i="2"/>
  <c r="Q570" i="2" s="1"/>
  <c r="P571" i="2"/>
  <c r="Q571" i="2" s="1"/>
  <c r="P572" i="2"/>
  <c r="Q572" i="2" s="1"/>
  <c r="P573" i="2"/>
  <c r="Q573" i="2" s="1"/>
  <c r="P574" i="2"/>
  <c r="Q574" i="2" s="1"/>
  <c r="P575" i="2"/>
  <c r="Q575" i="2" s="1"/>
  <c r="P576" i="2"/>
  <c r="Q576" i="2" s="1"/>
  <c r="P577" i="2"/>
  <c r="Q577" i="2" s="1"/>
  <c r="P578" i="2"/>
  <c r="Q578" i="2" s="1"/>
  <c r="P579" i="2"/>
  <c r="Q579" i="2" s="1"/>
  <c r="P580" i="2"/>
  <c r="Q580" i="2" s="1"/>
  <c r="P581" i="2"/>
  <c r="Q581" i="2" s="1"/>
  <c r="P582" i="2"/>
  <c r="Q582" i="2" s="1"/>
  <c r="P583" i="2"/>
  <c r="Q583" i="2" s="1"/>
  <c r="P584" i="2"/>
  <c r="Q584" i="2" s="1"/>
  <c r="P585" i="2"/>
  <c r="Q585" i="2" s="1"/>
  <c r="P586" i="2"/>
  <c r="Q586" i="2" s="1"/>
  <c r="P587" i="2"/>
  <c r="Q587" i="2" s="1"/>
  <c r="P588" i="2"/>
  <c r="Q588" i="2" s="1"/>
  <c r="P589" i="2"/>
  <c r="Q589" i="2" s="1"/>
  <c r="P590" i="2"/>
  <c r="Q590" i="2" s="1"/>
  <c r="P591" i="2"/>
  <c r="Q591" i="2" s="1"/>
  <c r="P592" i="2"/>
  <c r="Q592" i="2" s="1"/>
  <c r="P593" i="2"/>
  <c r="Q593" i="2" s="1"/>
  <c r="P594" i="2"/>
  <c r="Q594" i="2" s="1"/>
  <c r="P595" i="2"/>
  <c r="Q595" i="2" s="1"/>
  <c r="P596" i="2"/>
  <c r="Q596" i="2" s="1"/>
  <c r="P597" i="2"/>
  <c r="Q597" i="2" s="1"/>
  <c r="P598" i="2"/>
  <c r="Q598" i="2" s="1"/>
  <c r="P599" i="2"/>
  <c r="Q599" i="2" s="1"/>
  <c r="P600" i="2"/>
  <c r="Q600" i="2" s="1"/>
  <c r="P601" i="2"/>
  <c r="Q601" i="2" s="1"/>
  <c r="P602" i="2"/>
  <c r="Q602" i="2" s="1"/>
  <c r="P603" i="2"/>
  <c r="Q603" i="2" s="1"/>
  <c r="P604" i="2"/>
  <c r="Q604" i="2" s="1"/>
  <c r="P605" i="2"/>
  <c r="Q605" i="2" s="1"/>
  <c r="P606" i="2"/>
  <c r="Q606" i="2" s="1"/>
  <c r="P607" i="2"/>
  <c r="Q607" i="2" s="1"/>
  <c r="P608" i="2"/>
  <c r="Q608" i="2" s="1"/>
  <c r="P609" i="2"/>
  <c r="Q609" i="2" s="1"/>
  <c r="P610" i="2"/>
  <c r="Q610" i="2" s="1"/>
  <c r="P611" i="2"/>
  <c r="Q611" i="2" s="1"/>
  <c r="P612" i="2"/>
  <c r="Q612" i="2" s="1"/>
  <c r="P613" i="2"/>
  <c r="Q613" i="2" s="1"/>
  <c r="P614" i="2"/>
  <c r="Q614" i="2" s="1"/>
  <c r="P615" i="2"/>
  <c r="Q615" i="2" s="1"/>
  <c r="P616" i="2"/>
  <c r="Q616" i="2" s="1"/>
  <c r="P617" i="2"/>
  <c r="Q617" i="2" s="1"/>
  <c r="P618" i="2"/>
  <c r="Q618" i="2" s="1"/>
  <c r="P619" i="2"/>
  <c r="Q619" i="2" s="1"/>
  <c r="P620" i="2"/>
  <c r="Q620" i="2" s="1"/>
  <c r="P621" i="2"/>
  <c r="Q621" i="2" s="1"/>
  <c r="P622" i="2"/>
  <c r="Q622" i="2" s="1"/>
  <c r="P623" i="2"/>
  <c r="Q623" i="2" s="1"/>
  <c r="P624" i="2"/>
  <c r="Q624" i="2" s="1"/>
  <c r="P625" i="2"/>
  <c r="Q625" i="2" s="1"/>
  <c r="P626" i="2"/>
  <c r="Q626" i="2" s="1"/>
  <c r="P627" i="2"/>
  <c r="Q627" i="2" s="1"/>
  <c r="P628" i="2"/>
  <c r="Q628" i="2" s="1"/>
  <c r="P629" i="2"/>
  <c r="Q629" i="2" s="1"/>
  <c r="P630" i="2"/>
  <c r="Q630" i="2" s="1"/>
  <c r="P631" i="2"/>
  <c r="Q631" i="2" s="1"/>
  <c r="P632" i="2"/>
  <c r="Q632" i="2" s="1"/>
  <c r="P633" i="2"/>
  <c r="Q633" i="2" s="1"/>
  <c r="P634" i="2"/>
  <c r="Q634" i="2" s="1"/>
  <c r="P635" i="2"/>
  <c r="Q635" i="2" s="1"/>
  <c r="P636" i="2"/>
  <c r="Q636" i="2" s="1"/>
  <c r="P637" i="2"/>
  <c r="Q637" i="2" s="1"/>
  <c r="P638" i="2"/>
  <c r="Q638" i="2" s="1"/>
  <c r="P639" i="2"/>
  <c r="Q639" i="2" s="1"/>
  <c r="P640" i="2"/>
  <c r="Q640" i="2" s="1"/>
  <c r="P641" i="2"/>
  <c r="Q641" i="2" s="1"/>
  <c r="P642" i="2"/>
  <c r="Q642" i="2" s="1"/>
  <c r="P643" i="2"/>
  <c r="Q643" i="2" s="1"/>
  <c r="P644" i="2"/>
  <c r="Q644" i="2" s="1"/>
  <c r="P645" i="2"/>
  <c r="Q645" i="2" s="1"/>
  <c r="P646" i="2"/>
  <c r="Q646" i="2" s="1"/>
  <c r="P647" i="2"/>
  <c r="Q647" i="2" s="1"/>
  <c r="P648" i="2"/>
  <c r="Q648" i="2" s="1"/>
  <c r="P649" i="2"/>
  <c r="Q649" i="2" s="1"/>
  <c r="P650" i="2"/>
  <c r="Q650" i="2" s="1"/>
  <c r="P651" i="2"/>
  <c r="Q651" i="2" s="1"/>
  <c r="P652" i="2"/>
  <c r="Q652" i="2" s="1"/>
  <c r="P653" i="2"/>
  <c r="Q653" i="2" s="1"/>
  <c r="P654" i="2"/>
  <c r="Q654" i="2" s="1"/>
  <c r="P655" i="2"/>
  <c r="Q655" i="2" s="1"/>
  <c r="P656" i="2"/>
  <c r="Q656" i="2" s="1"/>
  <c r="P657" i="2"/>
  <c r="Q657" i="2" s="1"/>
  <c r="P658" i="2"/>
  <c r="Q658" i="2" s="1"/>
  <c r="P659" i="2"/>
  <c r="Q659" i="2" s="1"/>
  <c r="P660" i="2"/>
  <c r="Q660" i="2" s="1"/>
  <c r="P661" i="2"/>
  <c r="Q661" i="2" s="1"/>
  <c r="P662" i="2"/>
  <c r="Q662" i="2" s="1"/>
  <c r="P663" i="2"/>
  <c r="Q663" i="2" s="1"/>
  <c r="P664" i="2"/>
  <c r="Q664" i="2" s="1"/>
  <c r="P665" i="2"/>
  <c r="Q665" i="2" s="1"/>
  <c r="P666" i="2"/>
  <c r="Q666" i="2" s="1"/>
  <c r="P667" i="2"/>
  <c r="Q667" i="2" s="1"/>
  <c r="P668" i="2"/>
  <c r="Q668" i="2" s="1"/>
  <c r="P669" i="2"/>
  <c r="Q669" i="2" s="1"/>
  <c r="P670" i="2"/>
  <c r="Q670" i="2" s="1"/>
  <c r="P671" i="2"/>
  <c r="Q671" i="2" s="1"/>
  <c r="P672" i="2"/>
  <c r="Q672" i="2" s="1"/>
  <c r="P673" i="2"/>
  <c r="Q673" i="2" s="1"/>
  <c r="P674" i="2"/>
  <c r="Q674" i="2" s="1"/>
  <c r="P675" i="2"/>
  <c r="Q675" i="2" s="1"/>
  <c r="P676" i="2"/>
  <c r="Q676" i="2" s="1"/>
  <c r="P677" i="2"/>
  <c r="Q677" i="2" s="1"/>
  <c r="P678" i="2"/>
  <c r="Q678" i="2" s="1"/>
  <c r="P679" i="2"/>
  <c r="Q679" i="2" s="1"/>
  <c r="P680" i="2"/>
  <c r="Q680" i="2" s="1"/>
  <c r="P681" i="2"/>
  <c r="Q681" i="2" s="1"/>
  <c r="P682" i="2"/>
  <c r="Q682" i="2" s="1"/>
  <c r="P683" i="2"/>
  <c r="Q683" i="2" s="1"/>
  <c r="P684" i="2"/>
  <c r="Q684" i="2" s="1"/>
  <c r="P685" i="2"/>
  <c r="Q685" i="2" s="1"/>
  <c r="P686" i="2"/>
  <c r="Q686" i="2" s="1"/>
  <c r="P687" i="2"/>
  <c r="Q687" i="2" s="1"/>
  <c r="P688" i="2"/>
  <c r="Q688" i="2" s="1"/>
  <c r="P689" i="2"/>
  <c r="Q689" i="2" s="1"/>
  <c r="P690" i="2"/>
  <c r="Q690" i="2" s="1"/>
  <c r="P691" i="2"/>
  <c r="Q691" i="2" s="1"/>
  <c r="P692" i="2"/>
  <c r="Q692" i="2" s="1"/>
  <c r="P693" i="2"/>
  <c r="Q693" i="2" s="1"/>
  <c r="P694" i="2"/>
  <c r="Q694" i="2" s="1"/>
  <c r="P695" i="2"/>
  <c r="Q695" i="2" s="1"/>
  <c r="P696" i="2"/>
  <c r="Q696" i="2" s="1"/>
  <c r="P697" i="2"/>
  <c r="Q697" i="2" s="1"/>
  <c r="P698" i="2"/>
  <c r="Q698" i="2" s="1"/>
  <c r="P699" i="2"/>
  <c r="Q699" i="2" s="1"/>
  <c r="P700" i="2"/>
  <c r="Q700" i="2" s="1"/>
  <c r="P701" i="2"/>
  <c r="Q701" i="2" s="1"/>
  <c r="P702" i="2"/>
  <c r="Q702" i="2" s="1"/>
  <c r="P703" i="2"/>
  <c r="Q703" i="2" s="1"/>
  <c r="P704" i="2"/>
  <c r="Q704" i="2" s="1"/>
  <c r="P705" i="2"/>
  <c r="Q705" i="2" s="1"/>
  <c r="P706" i="2"/>
  <c r="Q706" i="2" s="1"/>
  <c r="P707" i="2"/>
  <c r="Q707" i="2" s="1"/>
  <c r="P708" i="2"/>
  <c r="Q708" i="2" s="1"/>
  <c r="P709" i="2"/>
  <c r="Q709" i="2" s="1"/>
  <c r="P710" i="2"/>
  <c r="Q710" i="2" s="1"/>
  <c r="P711" i="2"/>
  <c r="Q711" i="2" s="1"/>
  <c r="P712" i="2"/>
  <c r="Q712" i="2" s="1"/>
  <c r="P713" i="2"/>
  <c r="Q713" i="2" s="1"/>
  <c r="P714" i="2"/>
  <c r="Q714" i="2" s="1"/>
  <c r="P715" i="2"/>
  <c r="Q715" i="2" s="1"/>
  <c r="P716" i="2"/>
  <c r="Q716" i="2" s="1"/>
  <c r="P717" i="2"/>
  <c r="Q717" i="2" s="1"/>
  <c r="P718" i="2"/>
  <c r="Q718" i="2" s="1"/>
  <c r="P719" i="2"/>
  <c r="Q719" i="2" s="1"/>
  <c r="P720" i="2"/>
  <c r="Q720" i="2" s="1"/>
  <c r="P721" i="2"/>
  <c r="Q721" i="2" s="1"/>
  <c r="P722" i="2"/>
  <c r="Q722" i="2" s="1"/>
  <c r="P723" i="2"/>
  <c r="Q723" i="2" s="1"/>
  <c r="P724" i="2"/>
  <c r="Q724" i="2" s="1"/>
  <c r="P725" i="2"/>
  <c r="Q725" i="2" s="1"/>
  <c r="P726" i="2"/>
  <c r="Q726" i="2" s="1"/>
  <c r="P727" i="2"/>
  <c r="Q727" i="2" s="1"/>
  <c r="P728" i="2"/>
  <c r="Q728" i="2" s="1"/>
  <c r="P729" i="2"/>
  <c r="Q729" i="2" s="1"/>
  <c r="P730" i="2"/>
  <c r="Q730" i="2" s="1"/>
  <c r="P731" i="2"/>
  <c r="Q731" i="2" s="1"/>
  <c r="P732" i="2"/>
  <c r="Q732" i="2" s="1"/>
  <c r="P733" i="2"/>
  <c r="Q733" i="2" s="1"/>
  <c r="P734" i="2"/>
  <c r="Q734" i="2" s="1"/>
  <c r="P735" i="2"/>
  <c r="Q735" i="2" s="1"/>
  <c r="P736" i="2"/>
  <c r="Q736" i="2" s="1"/>
  <c r="P737" i="2"/>
  <c r="Q737" i="2" s="1"/>
  <c r="P738" i="2"/>
  <c r="Q738" i="2" s="1"/>
  <c r="P739" i="2"/>
  <c r="Q739" i="2" s="1"/>
  <c r="P740" i="2"/>
  <c r="Q740" i="2" s="1"/>
  <c r="P741" i="2"/>
  <c r="Q741" i="2" s="1"/>
  <c r="P742" i="2"/>
  <c r="Q742" i="2" s="1"/>
  <c r="P743" i="2"/>
  <c r="Q743" i="2" s="1"/>
  <c r="P744" i="2"/>
  <c r="Q744" i="2" s="1"/>
  <c r="P745" i="2"/>
  <c r="Q745" i="2" s="1"/>
  <c r="P746" i="2"/>
  <c r="Q746" i="2" s="1"/>
  <c r="P747" i="2"/>
  <c r="Q747" i="2" s="1"/>
  <c r="P748" i="2"/>
  <c r="Q748" i="2" s="1"/>
  <c r="P749" i="2"/>
  <c r="Q749" i="2" s="1"/>
  <c r="P750" i="2"/>
  <c r="Q750" i="2" s="1"/>
  <c r="P751" i="2"/>
  <c r="Q751" i="2" s="1"/>
  <c r="P752" i="2"/>
  <c r="Q752" i="2" s="1"/>
  <c r="P753" i="2"/>
  <c r="Q753" i="2" s="1"/>
  <c r="P754" i="2"/>
  <c r="Q754" i="2" s="1"/>
  <c r="P755" i="2"/>
  <c r="Q755" i="2" s="1"/>
  <c r="P756" i="2"/>
  <c r="Q756" i="2" s="1"/>
  <c r="P757" i="2"/>
  <c r="Q757" i="2" s="1"/>
  <c r="P758" i="2"/>
  <c r="Q758" i="2" s="1"/>
  <c r="P759" i="2"/>
  <c r="Q759" i="2" s="1"/>
  <c r="P760" i="2"/>
  <c r="Q760" i="2" s="1"/>
  <c r="P761" i="2"/>
  <c r="Q761" i="2" s="1"/>
  <c r="P762" i="2"/>
  <c r="Q762" i="2" s="1"/>
  <c r="P763" i="2"/>
  <c r="Q763" i="2" s="1"/>
  <c r="P764" i="2"/>
  <c r="Q764" i="2" s="1"/>
  <c r="P765" i="2"/>
  <c r="Q765" i="2" s="1"/>
  <c r="P766" i="2"/>
  <c r="Q766" i="2" s="1"/>
  <c r="P767" i="2"/>
  <c r="Q767" i="2" s="1"/>
  <c r="P768" i="2"/>
  <c r="Q768" i="2" s="1"/>
  <c r="P769" i="2"/>
  <c r="Q769" i="2" s="1"/>
  <c r="P770" i="2"/>
  <c r="Q770" i="2" s="1"/>
  <c r="P771" i="2"/>
  <c r="Q771" i="2" s="1"/>
  <c r="P772" i="2"/>
  <c r="Q772" i="2" s="1"/>
  <c r="P773" i="2"/>
  <c r="Q773" i="2" s="1"/>
  <c r="P774" i="2"/>
  <c r="Q774" i="2" s="1"/>
  <c r="P775" i="2"/>
  <c r="Q775" i="2" s="1"/>
  <c r="P776" i="2"/>
  <c r="Q776" i="2" s="1"/>
  <c r="P777" i="2"/>
  <c r="Q777" i="2" s="1"/>
  <c r="P778" i="2"/>
  <c r="Q778" i="2" s="1"/>
  <c r="P779" i="2"/>
  <c r="Q779" i="2" s="1"/>
  <c r="P780" i="2"/>
  <c r="Q780" i="2" s="1"/>
  <c r="P781" i="2"/>
  <c r="Q781" i="2" s="1"/>
  <c r="P782" i="2"/>
  <c r="Q782" i="2" s="1"/>
  <c r="P783" i="2"/>
  <c r="Q783" i="2" s="1"/>
  <c r="P784" i="2"/>
  <c r="Q784" i="2" s="1"/>
  <c r="P785" i="2"/>
  <c r="Q785" i="2" s="1"/>
  <c r="P786" i="2"/>
  <c r="Q786" i="2" s="1"/>
  <c r="P787" i="2"/>
  <c r="Q787" i="2" s="1"/>
  <c r="P788" i="2"/>
  <c r="Q788" i="2" s="1"/>
  <c r="P789" i="2"/>
  <c r="Q789" i="2" s="1"/>
  <c r="P790" i="2"/>
  <c r="Q790" i="2" s="1"/>
  <c r="P791" i="2"/>
  <c r="Q791" i="2" s="1"/>
  <c r="P792" i="2"/>
  <c r="Q792" i="2" s="1"/>
  <c r="P793" i="2"/>
  <c r="Q793" i="2" s="1"/>
  <c r="P794" i="2"/>
  <c r="Q794" i="2" s="1"/>
  <c r="P795" i="2"/>
  <c r="Q795" i="2" s="1"/>
  <c r="P796" i="2"/>
  <c r="Q796" i="2" s="1"/>
  <c r="P797" i="2"/>
  <c r="Q797" i="2" s="1"/>
  <c r="P798" i="2"/>
  <c r="Q798" i="2" s="1"/>
  <c r="P799" i="2"/>
  <c r="Q799" i="2" s="1"/>
  <c r="P800" i="2"/>
  <c r="Q800" i="2" s="1"/>
  <c r="P801" i="2"/>
  <c r="Q801" i="2" s="1"/>
  <c r="P802" i="2"/>
  <c r="Q802" i="2" s="1"/>
  <c r="P803" i="2"/>
  <c r="Q803" i="2" s="1"/>
  <c r="P804" i="2"/>
  <c r="Q804" i="2" s="1"/>
  <c r="P805" i="2"/>
  <c r="Q805" i="2" s="1"/>
  <c r="P806" i="2"/>
  <c r="Q806" i="2" s="1"/>
  <c r="P807" i="2"/>
  <c r="Q807" i="2" s="1"/>
  <c r="P808" i="2"/>
  <c r="Q808" i="2" s="1"/>
  <c r="P809" i="2"/>
  <c r="Q809" i="2" s="1"/>
  <c r="P810" i="2"/>
  <c r="Q810" i="2" s="1"/>
  <c r="P811" i="2"/>
  <c r="Q811" i="2" s="1"/>
  <c r="P812" i="2"/>
  <c r="Q812" i="2" s="1"/>
  <c r="P813" i="2"/>
  <c r="Q813" i="2" s="1"/>
  <c r="P814" i="2"/>
  <c r="Q814" i="2" s="1"/>
  <c r="P815" i="2"/>
  <c r="Q815" i="2" s="1"/>
  <c r="P816" i="2"/>
  <c r="Q816" i="2" s="1"/>
  <c r="P817" i="2"/>
  <c r="Q817" i="2" s="1"/>
  <c r="P818" i="2"/>
  <c r="Q818" i="2" s="1"/>
  <c r="P819" i="2"/>
  <c r="Q819" i="2" s="1"/>
  <c r="P820" i="2"/>
  <c r="Q820" i="2" s="1"/>
  <c r="P821" i="2"/>
  <c r="Q821" i="2" s="1"/>
  <c r="P822" i="2"/>
  <c r="Q822" i="2" s="1"/>
  <c r="P823" i="2"/>
  <c r="Q823" i="2" s="1"/>
  <c r="P824" i="2"/>
  <c r="Q824" i="2" s="1"/>
  <c r="P825" i="2"/>
  <c r="Q825" i="2" s="1"/>
  <c r="P826" i="2"/>
  <c r="Q826" i="2" s="1"/>
  <c r="P827" i="2"/>
  <c r="Q827" i="2" s="1"/>
  <c r="P828" i="2"/>
  <c r="Q828" i="2" s="1"/>
  <c r="P829" i="2"/>
  <c r="Q829" i="2" s="1"/>
  <c r="P830" i="2"/>
  <c r="Q830" i="2" s="1"/>
  <c r="P831" i="2"/>
  <c r="Q831" i="2" s="1"/>
  <c r="P832" i="2"/>
  <c r="Q832" i="2" s="1"/>
  <c r="P833" i="2"/>
  <c r="Q833" i="2" s="1"/>
  <c r="P834" i="2"/>
  <c r="Q834" i="2" s="1"/>
  <c r="P835" i="2"/>
  <c r="Q835" i="2" s="1"/>
  <c r="P836" i="2"/>
  <c r="Q836" i="2" s="1"/>
  <c r="P837" i="2"/>
  <c r="Q837" i="2" s="1"/>
  <c r="P838" i="2"/>
  <c r="Q838" i="2" s="1"/>
  <c r="P839" i="2"/>
  <c r="Q839" i="2" s="1"/>
  <c r="P840" i="2"/>
  <c r="Q840" i="2" s="1"/>
  <c r="P841" i="2"/>
  <c r="Q841" i="2" s="1"/>
  <c r="P842" i="2"/>
  <c r="Q842" i="2" s="1"/>
  <c r="P843" i="2"/>
  <c r="Q843" i="2" s="1"/>
  <c r="P844" i="2"/>
  <c r="Q844" i="2" s="1"/>
  <c r="P845" i="2"/>
  <c r="Q845" i="2" s="1"/>
  <c r="P846" i="2"/>
  <c r="Q846" i="2" s="1"/>
  <c r="P847" i="2"/>
  <c r="Q847" i="2" s="1"/>
  <c r="P848" i="2"/>
  <c r="Q848" i="2" s="1"/>
  <c r="P849" i="2"/>
  <c r="Q849" i="2" s="1"/>
  <c r="P850" i="2"/>
  <c r="Q850" i="2" s="1"/>
  <c r="P851" i="2"/>
  <c r="Q851" i="2" s="1"/>
  <c r="P852" i="2"/>
  <c r="Q852" i="2" s="1"/>
  <c r="P853" i="2"/>
  <c r="Q853" i="2" s="1"/>
  <c r="P854" i="2"/>
  <c r="Q854" i="2" s="1"/>
  <c r="P855" i="2"/>
  <c r="Q855" i="2" s="1"/>
  <c r="P856" i="2"/>
  <c r="Q856" i="2" s="1"/>
  <c r="P857" i="2"/>
  <c r="Q857" i="2" s="1"/>
  <c r="P858" i="2"/>
  <c r="Q858" i="2" s="1"/>
  <c r="P859" i="2"/>
  <c r="Q859" i="2" s="1"/>
  <c r="P860" i="2"/>
  <c r="Q860" i="2" s="1"/>
  <c r="P861" i="2"/>
  <c r="Q861" i="2" s="1"/>
  <c r="P862" i="2"/>
  <c r="Q862" i="2" s="1"/>
  <c r="P863" i="2"/>
  <c r="Q863" i="2" s="1"/>
  <c r="P864" i="2"/>
  <c r="Q864" i="2" s="1"/>
  <c r="P865" i="2"/>
  <c r="Q865" i="2" s="1"/>
  <c r="P866" i="2"/>
  <c r="Q866" i="2" s="1"/>
  <c r="P867" i="2"/>
  <c r="Q867" i="2" s="1"/>
  <c r="P868" i="2"/>
  <c r="Q868" i="2" s="1"/>
  <c r="P869" i="2"/>
  <c r="Q869" i="2" s="1"/>
  <c r="P870" i="2"/>
  <c r="Q870" i="2" s="1"/>
  <c r="P871" i="2"/>
  <c r="Q871" i="2" s="1"/>
  <c r="P872" i="2"/>
  <c r="Q872" i="2" s="1"/>
  <c r="P873" i="2"/>
  <c r="Q873" i="2" s="1"/>
  <c r="P874" i="2"/>
  <c r="Q874" i="2" s="1"/>
  <c r="P875" i="2"/>
  <c r="Q875" i="2" s="1"/>
  <c r="P876" i="2"/>
  <c r="Q876" i="2" s="1"/>
  <c r="P877" i="2"/>
  <c r="Q877" i="2" s="1"/>
  <c r="P878" i="2"/>
  <c r="Q878" i="2" s="1"/>
  <c r="P879" i="2"/>
  <c r="Q879" i="2" s="1"/>
  <c r="P880" i="2"/>
  <c r="Q880" i="2" s="1"/>
  <c r="P881" i="2"/>
  <c r="Q881" i="2" s="1"/>
  <c r="P882" i="2"/>
  <c r="Q882" i="2" s="1"/>
  <c r="P883" i="2"/>
  <c r="Q883" i="2" s="1"/>
  <c r="P884" i="2"/>
  <c r="Q884" i="2" s="1"/>
  <c r="P885" i="2"/>
  <c r="Q885" i="2" s="1"/>
  <c r="P886" i="2"/>
  <c r="Q886" i="2" s="1"/>
  <c r="P887" i="2"/>
  <c r="Q887" i="2" s="1"/>
  <c r="P888" i="2"/>
  <c r="Q888" i="2" s="1"/>
  <c r="P889" i="2"/>
  <c r="Q889" i="2" s="1"/>
  <c r="P890" i="2"/>
  <c r="Q890" i="2" s="1"/>
  <c r="P891" i="2"/>
  <c r="Q891" i="2" s="1"/>
  <c r="P892" i="2"/>
  <c r="Q892" i="2" s="1"/>
  <c r="P893" i="2"/>
  <c r="Q893" i="2" s="1"/>
  <c r="P894" i="2"/>
  <c r="Q894" i="2" s="1"/>
  <c r="P895" i="2"/>
  <c r="Q895" i="2" s="1"/>
  <c r="P896" i="2"/>
  <c r="Q896" i="2" s="1"/>
  <c r="P897" i="2"/>
  <c r="Q897" i="2" s="1"/>
  <c r="P898" i="2"/>
  <c r="Q898" i="2" s="1"/>
  <c r="P899" i="2"/>
  <c r="Q899" i="2" s="1"/>
  <c r="P900" i="2"/>
  <c r="Q900" i="2" s="1"/>
  <c r="P901" i="2"/>
  <c r="Q901" i="2" s="1"/>
  <c r="P902" i="2"/>
  <c r="Q902" i="2" s="1"/>
  <c r="P903" i="2"/>
  <c r="Q903" i="2" s="1"/>
  <c r="P904" i="2"/>
  <c r="Q904" i="2" s="1"/>
  <c r="P905" i="2"/>
  <c r="Q905" i="2" s="1"/>
  <c r="P906" i="2"/>
  <c r="Q906" i="2" s="1"/>
  <c r="P907" i="2"/>
  <c r="Q907" i="2" s="1"/>
  <c r="P908" i="2"/>
  <c r="Q908" i="2" s="1"/>
  <c r="P909" i="2"/>
  <c r="Q909" i="2" s="1"/>
  <c r="P910" i="2"/>
  <c r="Q910" i="2" s="1"/>
  <c r="P911" i="2"/>
  <c r="Q911" i="2" s="1"/>
  <c r="P912" i="2"/>
  <c r="Q912" i="2" s="1"/>
  <c r="P913" i="2"/>
  <c r="Q913" i="2" s="1"/>
  <c r="P914" i="2"/>
  <c r="Q914" i="2" s="1"/>
  <c r="P915" i="2"/>
  <c r="Q915" i="2" s="1"/>
  <c r="P916" i="2"/>
  <c r="Q916" i="2" s="1"/>
  <c r="P917" i="2"/>
  <c r="Q917" i="2" s="1"/>
  <c r="P918" i="2"/>
  <c r="Q918" i="2" s="1"/>
  <c r="P919" i="2"/>
  <c r="Q919" i="2" s="1"/>
  <c r="P920" i="2"/>
  <c r="Q920" i="2" s="1"/>
  <c r="P921" i="2"/>
  <c r="Q921" i="2" s="1"/>
  <c r="P922" i="2"/>
  <c r="Q922" i="2" s="1"/>
  <c r="P923" i="2"/>
  <c r="Q923" i="2" s="1"/>
  <c r="P924" i="2"/>
  <c r="Q924" i="2" s="1"/>
  <c r="P925" i="2"/>
  <c r="Q925" i="2" s="1"/>
  <c r="P926" i="2"/>
  <c r="Q926" i="2" s="1"/>
  <c r="P927" i="2"/>
  <c r="Q927" i="2" s="1"/>
  <c r="P928" i="2"/>
  <c r="Q928" i="2" s="1"/>
  <c r="P929" i="2"/>
  <c r="Q929" i="2" s="1"/>
  <c r="P930" i="2"/>
  <c r="Q930" i="2" s="1"/>
  <c r="P931" i="2"/>
  <c r="Q931" i="2" s="1"/>
  <c r="P932" i="2"/>
  <c r="Q932" i="2" s="1"/>
  <c r="P933" i="2"/>
  <c r="Q933" i="2" s="1"/>
  <c r="P934" i="2"/>
  <c r="Q934" i="2" s="1"/>
  <c r="P935" i="2"/>
  <c r="Q935" i="2" s="1"/>
  <c r="P936" i="2"/>
  <c r="Q936" i="2" s="1"/>
  <c r="P937" i="2"/>
  <c r="Q937" i="2" s="1"/>
  <c r="P938" i="2"/>
  <c r="Q938" i="2" s="1"/>
  <c r="P939" i="2"/>
  <c r="Q939" i="2" s="1"/>
  <c r="P940" i="2"/>
  <c r="Q940" i="2" s="1"/>
  <c r="P941" i="2"/>
  <c r="Q941" i="2" s="1"/>
  <c r="P942" i="2"/>
  <c r="Q942" i="2" s="1"/>
  <c r="P943" i="2"/>
  <c r="Q943" i="2" s="1"/>
  <c r="P944" i="2"/>
  <c r="Q944" i="2" s="1"/>
  <c r="P945" i="2"/>
  <c r="Q945" i="2" s="1"/>
  <c r="P946" i="2"/>
  <c r="Q946" i="2" s="1"/>
  <c r="P947" i="2"/>
  <c r="Q947" i="2" s="1"/>
  <c r="P948" i="2"/>
  <c r="Q948" i="2" s="1"/>
  <c r="P949" i="2"/>
  <c r="Q949" i="2" s="1"/>
  <c r="P950" i="2"/>
  <c r="Q950" i="2" s="1"/>
  <c r="P951" i="2"/>
  <c r="Q951" i="2" s="1"/>
  <c r="P952" i="2"/>
  <c r="Q952" i="2" s="1"/>
  <c r="P953" i="2"/>
  <c r="Q953" i="2" s="1"/>
  <c r="P954" i="2"/>
  <c r="Q954" i="2" s="1"/>
  <c r="P955" i="2"/>
  <c r="Q955" i="2" s="1"/>
  <c r="P956" i="2"/>
  <c r="Q956" i="2" s="1"/>
  <c r="P957" i="2"/>
  <c r="Q957" i="2" s="1"/>
  <c r="P958" i="2"/>
  <c r="Q958" i="2" s="1"/>
  <c r="P959" i="2"/>
  <c r="Q959" i="2" s="1"/>
  <c r="P960" i="2"/>
  <c r="Q960" i="2" s="1"/>
  <c r="P961" i="2"/>
  <c r="Q961" i="2" s="1"/>
  <c r="P962" i="2"/>
  <c r="Q962" i="2" s="1"/>
  <c r="P963" i="2"/>
  <c r="Q963" i="2" s="1"/>
  <c r="P964" i="2"/>
  <c r="Q964" i="2" s="1"/>
  <c r="P965" i="2"/>
  <c r="Q965" i="2" s="1"/>
  <c r="P966" i="2"/>
  <c r="Q966" i="2" s="1"/>
  <c r="P967" i="2"/>
  <c r="Q967" i="2" s="1"/>
  <c r="P968" i="2"/>
  <c r="Q968" i="2" s="1"/>
  <c r="P969" i="2"/>
  <c r="Q969" i="2" s="1"/>
  <c r="P970" i="2"/>
  <c r="Q970" i="2" s="1"/>
  <c r="P971" i="2"/>
  <c r="Q971" i="2" s="1"/>
  <c r="P972" i="2"/>
  <c r="Q972" i="2" s="1"/>
  <c r="P973" i="2"/>
  <c r="Q973" i="2" s="1"/>
  <c r="P974" i="2"/>
  <c r="Q974" i="2" s="1"/>
  <c r="P975" i="2"/>
  <c r="Q975" i="2" s="1"/>
  <c r="P976" i="2"/>
  <c r="Q976" i="2" s="1"/>
  <c r="P977" i="2"/>
  <c r="Q977" i="2" s="1"/>
  <c r="P978" i="2"/>
  <c r="Q978" i="2" s="1"/>
  <c r="P979" i="2"/>
  <c r="Q979" i="2" s="1"/>
  <c r="P980" i="2"/>
  <c r="Q980" i="2" s="1"/>
  <c r="P981" i="2"/>
  <c r="Q981" i="2" s="1"/>
  <c r="P982" i="2"/>
  <c r="Q982" i="2" s="1"/>
  <c r="P983" i="2"/>
  <c r="Q983" i="2" s="1"/>
  <c r="P984" i="2"/>
  <c r="Q984" i="2" s="1"/>
  <c r="P985" i="2"/>
  <c r="Q985" i="2" s="1"/>
  <c r="P986" i="2"/>
  <c r="Q986" i="2" s="1"/>
  <c r="P987" i="2"/>
  <c r="Q987" i="2" s="1"/>
  <c r="P988" i="2"/>
  <c r="Q988" i="2" s="1"/>
  <c r="P989" i="2"/>
  <c r="Q989" i="2" s="1"/>
  <c r="P990" i="2"/>
  <c r="Q990" i="2" s="1"/>
  <c r="P991" i="2"/>
  <c r="Q991" i="2" s="1"/>
  <c r="P992" i="2"/>
  <c r="Q992" i="2" s="1"/>
  <c r="P993" i="2"/>
  <c r="Q993" i="2" s="1"/>
  <c r="P994" i="2"/>
  <c r="Q994" i="2" s="1"/>
  <c r="P995" i="2"/>
  <c r="Q995" i="2" s="1"/>
  <c r="P996" i="2"/>
  <c r="Q996" i="2" s="1"/>
  <c r="P997" i="2"/>
  <c r="Q997" i="2" s="1"/>
  <c r="P998" i="2"/>
  <c r="Q998" i="2" s="1"/>
  <c r="P999" i="2"/>
  <c r="Q999" i="2" s="1"/>
  <c r="P1000" i="2"/>
  <c r="Q1000" i="2" s="1"/>
  <c r="P1001" i="2"/>
  <c r="Q1001" i="2" s="1"/>
  <c r="P1002" i="2"/>
  <c r="Q1002" i="2" s="1"/>
  <c r="P1003" i="2"/>
  <c r="Q1003" i="2" s="1"/>
  <c r="P1004" i="2"/>
  <c r="Q1004" i="2" s="1"/>
  <c r="P1005" i="2"/>
  <c r="Q1005" i="2" s="1"/>
  <c r="P1006" i="2"/>
  <c r="Q1006" i="2" s="1"/>
  <c r="P1007" i="2"/>
  <c r="Q1007" i="2" s="1"/>
  <c r="P1008" i="2"/>
  <c r="Q1008" i="2" s="1"/>
  <c r="P1009" i="2"/>
  <c r="Q1009" i="2" s="1"/>
  <c r="P1010" i="2"/>
  <c r="Q1010" i="2" s="1"/>
  <c r="P1011" i="2"/>
  <c r="Q1011" i="2" s="1"/>
  <c r="P1012" i="2"/>
  <c r="Q1012" i="2" s="1"/>
  <c r="P1013" i="2"/>
  <c r="Q1013" i="2" s="1"/>
  <c r="P1014" i="2"/>
  <c r="Q1014" i="2" s="1"/>
  <c r="P1015" i="2"/>
  <c r="Q1015" i="2" s="1"/>
  <c r="P1016" i="2"/>
  <c r="Q1016" i="2" s="1"/>
  <c r="P1017" i="2"/>
  <c r="Q1017" i="2" s="1"/>
  <c r="P1018" i="2"/>
  <c r="Q1018" i="2" s="1"/>
  <c r="P1019" i="2"/>
  <c r="Q1019" i="2" s="1"/>
  <c r="P1020" i="2"/>
  <c r="Q1020" i="2" s="1"/>
  <c r="P1021" i="2"/>
  <c r="Q1021" i="2" s="1"/>
  <c r="P1022" i="2"/>
  <c r="Q1022" i="2" s="1"/>
  <c r="P1023" i="2"/>
  <c r="Q1023" i="2" s="1"/>
  <c r="P1024" i="2"/>
  <c r="Q1024" i="2" s="1"/>
  <c r="P1025" i="2"/>
  <c r="Q1025" i="2" s="1"/>
  <c r="P1026" i="2"/>
  <c r="Q1026" i="2" s="1"/>
  <c r="P1027" i="2"/>
  <c r="Q1027" i="2" s="1"/>
  <c r="P1028" i="2"/>
  <c r="Q1028" i="2" s="1"/>
  <c r="P1029" i="2"/>
  <c r="Q1029" i="2" s="1"/>
  <c r="P1030" i="2"/>
  <c r="Q1030" i="2" s="1"/>
  <c r="P1031" i="2"/>
  <c r="Q1031" i="2" s="1"/>
  <c r="P1032" i="2"/>
  <c r="Q1032" i="2" s="1"/>
  <c r="P1033" i="2"/>
  <c r="Q1033" i="2" s="1"/>
  <c r="P1034" i="2"/>
  <c r="Q1034" i="2" s="1"/>
  <c r="P1035" i="2"/>
  <c r="Q1035" i="2" s="1"/>
  <c r="P1036" i="2"/>
  <c r="Q1036" i="2" s="1"/>
  <c r="P1037" i="2"/>
  <c r="Q1037" i="2" s="1"/>
  <c r="P1038" i="2"/>
  <c r="Q1038" i="2" s="1"/>
  <c r="P1039" i="2"/>
  <c r="Q1039" i="2" s="1"/>
  <c r="P1040" i="2"/>
  <c r="Q1040" i="2" s="1"/>
  <c r="P1041" i="2"/>
  <c r="Q1041" i="2" s="1"/>
  <c r="P1042" i="2"/>
  <c r="Q1042" i="2" s="1"/>
  <c r="P1043" i="2"/>
  <c r="Q1043" i="2" s="1"/>
  <c r="P1044" i="2"/>
  <c r="Q1044" i="2" s="1"/>
  <c r="P1045" i="2"/>
  <c r="Q1045" i="2" s="1"/>
  <c r="P1046" i="2"/>
  <c r="Q1046" i="2" s="1"/>
  <c r="P1047" i="2"/>
  <c r="Q1047" i="2" s="1"/>
  <c r="P1048" i="2"/>
  <c r="Q1048" i="2" s="1"/>
  <c r="P1049" i="2"/>
  <c r="Q1049" i="2" s="1"/>
  <c r="P1050" i="2"/>
  <c r="Q1050" i="2" s="1"/>
  <c r="P1051" i="2"/>
  <c r="Q1051" i="2" s="1"/>
  <c r="P1052" i="2"/>
  <c r="Q1052" i="2" s="1"/>
  <c r="P1053" i="2"/>
  <c r="Q1053" i="2" s="1"/>
  <c r="P1054" i="2"/>
  <c r="Q1054" i="2" s="1"/>
  <c r="P1055" i="2"/>
  <c r="Q1055" i="2" s="1"/>
  <c r="P1056" i="2"/>
  <c r="Q1056" i="2" s="1"/>
  <c r="P1057" i="2"/>
  <c r="Q1057" i="2" s="1"/>
  <c r="P1058" i="2"/>
  <c r="Q1058" i="2" s="1"/>
  <c r="P1059" i="2"/>
  <c r="Q1059" i="2" s="1"/>
  <c r="P1060" i="2"/>
  <c r="Q1060" i="2" s="1"/>
  <c r="P1061" i="2"/>
  <c r="Q1061" i="2" s="1"/>
  <c r="P1062" i="2"/>
  <c r="Q1062" i="2" s="1"/>
  <c r="P1063" i="2"/>
  <c r="Q1063" i="2" s="1"/>
  <c r="P1064" i="2"/>
  <c r="Q1064" i="2" s="1"/>
  <c r="P1065" i="2"/>
  <c r="Q1065" i="2" s="1"/>
  <c r="P1066" i="2"/>
  <c r="Q1066" i="2" s="1"/>
  <c r="P1067" i="2"/>
  <c r="Q1067" i="2" s="1"/>
  <c r="P1068" i="2"/>
  <c r="Q1068" i="2" s="1"/>
  <c r="P1069" i="2"/>
  <c r="Q1069" i="2" s="1"/>
  <c r="P1070" i="2"/>
  <c r="Q1070" i="2" s="1"/>
  <c r="P1071" i="2"/>
  <c r="Q1071" i="2" s="1"/>
  <c r="P1072" i="2"/>
  <c r="Q1072" i="2" s="1"/>
  <c r="P1073" i="2"/>
  <c r="Q1073" i="2" s="1"/>
  <c r="P1074" i="2"/>
  <c r="Q1074" i="2" s="1"/>
  <c r="P1075" i="2"/>
  <c r="Q1075" i="2" s="1"/>
  <c r="P1076" i="2"/>
  <c r="Q1076" i="2" s="1"/>
  <c r="P1077" i="2"/>
  <c r="Q1077" i="2" s="1"/>
  <c r="P1078" i="2"/>
  <c r="Q1078" i="2" s="1"/>
  <c r="P1079" i="2"/>
  <c r="Q1079" i="2" s="1"/>
  <c r="P1080" i="2"/>
  <c r="Q1080" i="2" s="1"/>
  <c r="P1081" i="2"/>
  <c r="Q1081" i="2" s="1"/>
  <c r="P1082" i="2"/>
  <c r="Q1082" i="2" s="1"/>
  <c r="P1083" i="2"/>
  <c r="Q1083" i="2" s="1"/>
  <c r="P1084" i="2"/>
  <c r="Q1084" i="2" s="1"/>
  <c r="P1085" i="2"/>
  <c r="Q1085" i="2" s="1"/>
  <c r="P1086" i="2"/>
  <c r="Q1086" i="2" s="1"/>
  <c r="P1087" i="2"/>
  <c r="Q1087" i="2" s="1"/>
  <c r="P1088" i="2"/>
  <c r="Q1088" i="2" s="1"/>
  <c r="P1089" i="2"/>
  <c r="Q1089" i="2" s="1"/>
  <c r="P1090" i="2"/>
  <c r="Q1090" i="2" s="1"/>
  <c r="P1091" i="2"/>
  <c r="Q1091" i="2" s="1"/>
  <c r="P1092" i="2"/>
  <c r="Q1092" i="2" s="1"/>
  <c r="P1093" i="2"/>
  <c r="Q1093" i="2" s="1"/>
  <c r="P1094" i="2"/>
  <c r="Q1094" i="2" s="1"/>
  <c r="P1095" i="2"/>
  <c r="Q1095" i="2" s="1"/>
  <c r="P1096" i="2"/>
  <c r="Q1096" i="2" s="1"/>
  <c r="P1097" i="2"/>
  <c r="Q1097" i="2" s="1"/>
  <c r="P1098" i="2"/>
  <c r="Q1098" i="2" s="1"/>
  <c r="P1099" i="2"/>
  <c r="Q1099" i="2" s="1"/>
  <c r="P1100" i="2"/>
  <c r="Q1100" i="2" s="1"/>
  <c r="P1101" i="2"/>
  <c r="Q1101" i="2" s="1"/>
  <c r="P1102" i="2"/>
  <c r="Q1102" i="2" s="1"/>
  <c r="P1103" i="2"/>
  <c r="Q1103" i="2" s="1"/>
  <c r="P1104" i="2"/>
  <c r="Q1104" i="2" s="1"/>
  <c r="P1105" i="2"/>
  <c r="Q1105" i="2" s="1"/>
  <c r="P1106" i="2"/>
  <c r="Q1106" i="2" s="1"/>
  <c r="P1107" i="2"/>
  <c r="Q1107" i="2" s="1"/>
  <c r="P1108" i="2"/>
  <c r="Q1108" i="2" s="1"/>
  <c r="P1109" i="2"/>
  <c r="Q1109" i="2" s="1"/>
  <c r="P1110" i="2"/>
  <c r="Q1110" i="2" s="1"/>
  <c r="P1111" i="2"/>
  <c r="Q1111" i="2" s="1"/>
  <c r="P1112" i="2"/>
  <c r="Q1112" i="2" s="1"/>
  <c r="P1113" i="2"/>
  <c r="Q1113" i="2" s="1"/>
  <c r="P1114" i="2"/>
  <c r="Q1114" i="2" s="1"/>
  <c r="P1115" i="2"/>
  <c r="Q1115" i="2" s="1"/>
  <c r="P1116" i="2"/>
  <c r="Q1116" i="2" s="1"/>
  <c r="P1117" i="2"/>
  <c r="Q1117" i="2" s="1"/>
  <c r="P1118" i="2"/>
  <c r="Q1118" i="2" s="1"/>
  <c r="P1119" i="2"/>
  <c r="Q1119" i="2" s="1"/>
  <c r="P1120" i="2"/>
  <c r="Q1120" i="2" s="1"/>
  <c r="P1121" i="2"/>
  <c r="Q1121" i="2" s="1"/>
  <c r="P1122" i="2"/>
  <c r="Q1122" i="2" s="1"/>
  <c r="P1123" i="2"/>
  <c r="Q1123" i="2" s="1"/>
  <c r="P1124" i="2"/>
  <c r="Q1124" i="2" s="1"/>
  <c r="P1125" i="2"/>
  <c r="Q1125" i="2" s="1"/>
  <c r="P1126" i="2"/>
  <c r="Q1126" i="2" s="1"/>
  <c r="P1127" i="2"/>
  <c r="Q1127" i="2" s="1"/>
  <c r="P1128" i="2"/>
  <c r="Q1128" i="2" s="1"/>
  <c r="P1129" i="2"/>
  <c r="Q1129" i="2" s="1"/>
  <c r="P1130" i="2"/>
  <c r="Q1130" i="2" s="1"/>
  <c r="P1131" i="2"/>
  <c r="Q1131" i="2" s="1"/>
  <c r="P1132" i="2"/>
  <c r="Q1132" i="2" s="1"/>
  <c r="P1133" i="2"/>
  <c r="Q1133" i="2" s="1"/>
  <c r="P1134" i="2"/>
  <c r="Q1134" i="2" s="1"/>
  <c r="P1135" i="2"/>
  <c r="Q1135" i="2" s="1"/>
  <c r="P1136" i="2"/>
  <c r="Q1136" i="2" s="1"/>
  <c r="P1137" i="2"/>
  <c r="Q1137" i="2" s="1"/>
  <c r="P1138" i="2"/>
  <c r="Q1138" i="2" s="1"/>
  <c r="P1139" i="2"/>
  <c r="Q1139" i="2" s="1"/>
  <c r="P1140" i="2"/>
  <c r="Q1140" i="2" s="1"/>
  <c r="P1141" i="2"/>
  <c r="Q1141" i="2" s="1"/>
  <c r="P1142" i="2"/>
  <c r="Q1142" i="2" s="1"/>
  <c r="P1143" i="2"/>
  <c r="Q1143" i="2" s="1"/>
  <c r="P1144" i="2"/>
  <c r="Q1144" i="2" s="1"/>
  <c r="P1145" i="2"/>
  <c r="Q1145" i="2" s="1"/>
  <c r="P1146" i="2"/>
  <c r="Q1146" i="2" s="1"/>
  <c r="P1147" i="2"/>
  <c r="Q1147" i="2" s="1"/>
  <c r="P1148" i="2"/>
  <c r="Q1148" i="2" s="1"/>
  <c r="P1149" i="2"/>
  <c r="Q1149" i="2" s="1"/>
  <c r="P1150" i="2"/>
  <c r="Q1150" i="2" s="1"/>
  <c r="P1151" i="2"/>
  <c r="Q1151" i="2" s="1"/>
  <c r="P1152" i="2"/>
  <c r="Q1152" i="2" s="1"/>
  <c r="P1153" i="2"/>
  <c r="Q1153" i="2" s="1"/>
  <c r="P1154" i="2"/>
  <c r="Q1154" i="2" s="1"/>
  <c r="P1155" i="2"/>
  <c r="Q1155" i="2" s="1"/>
  <c r="P1156" i="2"/>
  <c r="Q1156" i="2" s="1"/>
  <c r="P1157" i="2"/>
  <c r="Q1157" i="2" s="1"/>
  <c r="P1158" i="2"/>
  <c r="Q1158" i="2" s="1"/>
  <c r="P1159" i="2"/>
  <c r="Q1159" i="2" s="1"/>
  <c r="P1160" i="2"/>
  <c r="Q1160" i="2" s="1"/>
  <c r="P1161" i="2"/>
  <c r="Q1161" i="2" s="1"/>
  <c r="P1162" i="2"/>
  <c r="Q1162" i="2" s="1"/>
  <c r="P1163" i="2"/>
  <c r="Q1163" i="2" s="1"/>
  <c r="P1164" i="2"/>
  <c r="Q1164" i="2" s="1"/>
  <c r="P1165" i="2"/>
  <c r="Q1165" i="2" s="1"/>
  <c r="P1166" i="2"/>
  <c r="Q1166" i="2" s="1"/>
  <c r="P1167" i="2"/>
  <c r="Q1167" i="2" s="1"/>
  <c r="P1168" i="2"/>
  <c r="Q1168" i="2" s="1"/>
  <c r="P1169" i="2"/>
  <c r="Q1169" i="2" s="1"/>
  <c r="P1170" i="2"/>
  <c r="Q1170" i="2" s="1"/>
  <c r="P1171" i="2"/>
  <c r="Q1171" i="2" s="1"/>
  <c r="P1172" i="2"/>
  <c r="Q1172" i="2" s="1"/>
  <c r="P1173" i="2"/>
  <c r="Q1173" i="2" s="1"/>
  <c r="P1174" i="2"/>
  <c r="Q1174" i="2" s="1"/>
  <c r="P1175" i="2"/>
  <c r="Q1175" i="2" s="1"/>
  <c r="P1176" i="2"/>
  <c r="Q1176" i="2" s="1"/>
  <c r="P1177" i="2"/>
  <c r="Q1177" i="2" s="1"/>
  <c r="P1178" i="2"/>
  <c r="Q1178" i="2" s="1"/>
  <c r="P1179" i="2"/>
  <c r="Q1179" i="2" s="1"/>
  <c r="P1180" i="2"/>
  <c r="Q1180" i="2" s="1"/>
  <c r="P1181" i="2"/>
  <c r="Q1181" i="2" s="1"/>
  <c r="P1182" i="2"/>
  <c r="Q1182" i="2" s="1"/>
  <c r="P1183" i="2"/>
  <c r="Q1183" i="2" s="1"/>
  <c r="P1184" i="2"/>
  <c r="Q1184" i="2" s="1"/>
  <c r="P1185" i="2"/>
  <c r="Q1185" i="2" s="1"/>
  <c r="P1186" i="2"/>
  <c r="Q1186" i="2" s="1"/>
  <c r="P1187" i="2"/>
  <c r="Q1187" i="2" s="1"/>
  <c r="P1188" i="2"/>
  <c r="Q1188" i="2" s="1"/>
  <c r="P1189" i="2"/>
  <c r="Q1189" i="2" s="1"/>
  <c r="P1190" i="2"/>
  <c r="Q1190" i="2" s="1"/>
  <c r="P1191" i="2"/>
  <c r="Q1191" i="2" s="1"/>
  <c r="P1192" i="2"/>
  <c r="Q1192" i="2" s="1"/>
  <c r="P1193" i="2"/>
  <c r="Q1193" i="2" s="1"/>
  <c r="P1194" i="2"/>
  <c r="Q1194" i="2" s="1"/>
  <c r="P1195" i="2"/>
  <c r="Q1195" i="2" s="1"/>
  <c r="P1196" i="2"/>
  <c r="Q1196" i="2" s="1"/>
  <c r="P1197" i="2"/>
  <c r="Q1197" i="2" s="1"/>
  <c r="P1198" i="2"/>
  <c r="Q1198" i="2" s="1"/>
  <c r="P1199" i="2"/>
  <c r="Q1199" i="2" s="1"/>
  <c r="P1200" i="2"/>
  <c r="Q1200" i="2" s="1"/>
  <c r="P1201" i="2"/>
  <c r="Q1201" i="2" s="1"/>
  <c r="P1202" i="2"/>
  <c r="Q1202" i="2" s="1"/>
  <c r="P1203" i="2"/>
  <c r="Q1203" i="2" s="1"/>
  <c r="P1204" i="2"/>
  <c r="Q1204" i="2" s="1"/>
  <c r="P1205" i="2"/>
  <c r="Q1205" i="2" s="1"/>
  <c r="P1206" i="2"/>
  <c r="Q1206" i="2" s="1"/>
  <c r="P1207" i="2"/>
  <c r="Q1207" i="2" s="1"/>
  <c r="P1208" i="2"/>
  <c r="Q1208" i="2" s="1"/>
  <c r="P1209" i="2"/>
  <c r="Q1209" i="2" s="1"/>
  <c r="P1210" i="2"/>
  <c r="Q1210" i="2" s="1"/>
  <c r="P1211" i="2"/>
  <c r="Q1211" i="2" s="1"/>
  <c r="P1212" i="2"/>
  <c r="Q1212" i="2" s="1"/>
  <c r="P1213" i="2"/>
  <c r="Q1213" i="2" s="1"/>
  <c r="P1214" i="2"/>
  <c r="Q1214" i="2" s="1"/>
  <c r="P1215" i="2"/>
  <c r="Q1215" i="2" s="1"/>
  <c r="P1216" i="2"/>
  <c r="Q1216" i="2" s="1"/>
  <c r="P1217" i="2"/>
  <c r="Q1217" i="2" s="1"/>
  <c r="P1218" i="2"/>
  <c r="Q1218" i="2" s="1"/>
  <c r="P1219" i="2"/>
  <c r="Q1219" i="2" s="1"/>
  <c r="P1220" i="2"/>
  <c r="Q1220" i="2" s="1"/>
  <c r="P1221" i="2"/>
  <c r="Q1221" i="2" s="1"/>
  <c r="P1222" i="2"/>
  <c r="Q1222" i="2" s="1"/>
  <c r="P1223" i="2"/>
  <c r="Q1223" i="2" s="1"/>
  <c r="P1224" i="2"/>
  <c r="Q1224" i="2" s="1"/>
  <c r="P1225" i="2"/>
  <c r="Q1225" i="2" s="1"/>
  <c r="P1226" i="2"/>
  <c r="Q1226" i="2" s="1"/>
  <c r="P1227" i="2"/>
  <c r="Q1227" i="2" s="1"/>
  <c r="P1228" i="2"/>
  <c r="Q1228" i="2" s="1"/>
  <c r="P1229" i="2"/>
  <c r="Q1229" i="2" s="1"/>
  <c r="P1230" i="2"/>
  <c r="Q1230" i="2" s="1"/>
  <c r="P1231" i="2"/>
  <c r="Q1231" i="2" s="1"/>
  <c r="P1232" i="2"/>
  <c r="Q1232" i="2" s="1"/>
  <c r="P1233" i="2"/>
  <c r="Q1233" i="2" s="1"/>
  <c r="P1234" i="2"/>
  <c r="Q1234" i="2" s="1"/>
  <c r="P1235" i="2"/>
  <c r="Q1235" i="2" s="1"/>
  <c r="P1236" i="2"/>
  <c r="Q1236" i="2" s="1"/>
  <c r="P1237" i="2"/>
  <c r="Q1237" i="2" s="1"/>
  <c r="P1238" i="2"/>
  <c r="Q1238" i="2" s="1"/>
  <c r="P1239" i="2"/>
  <c r="Q1239" i="2" s="1"/>
  <c r="P1240" i="2"/>
  <c r="Q1240" i="2" s="1"/>
  <c r="P1241" i="2"/>
  <c r="Q1241" i="2" s="1"/>
  <c r="P1242" i="2"/>
  <c r="Q1242" i="2" s="1"/>
  <c r="P1243" i="2"/>
  <c r="Q1243" i="2" s="1"/>
  <c r="P1244" i="2"/>
  <c r="Q1244" i="2" s="1"/>
  <c r="P1245" i="2"/>
  <c r="Q1245" i="2" s="1"/>
  <c r="P1246" i="2"/>
  <c r="Q1246" i="2" s="1"/>
  <c r="P1247" i="2"/>
  <c r="Q1247" i="2" s="1"/>
  <c r="P1248" i="2"/>
  <c r="Q1248" i="2" s="1"/>
  <c r="P1249" i="2"/>
  <c r="Q1249" i="2" s="1"/>
  <c r="P1250" i="2"/>
  <c r="Q1250" i="2" s="1"/>
  <c r="P1251" i="2"/>
  <c r="Q1251" i="2" s="1"/>
  <c r="P1252" i="2"/>
  <c r="Q1252" i="2" s="1"/>
  <c r="P1253" i="2"/>
  <c r="Q1253" i="2" s="1"/>
  <c r="P1254" i="2"/>
  <c r="Q1254" i="2" s="1"/>
  <c r="P1255" i="2"/>
  <c r="Q1255" i="2" s="1"/>
  <c r="P1256" i="2"/>
  <c r="Q1256" i="2" s="1"/>
  <c r="P1257" i="2"/>
  <c r="Q1257" i="2" s="1"/>
  <c r="P1258" i="2"/>
  <c r="Q1258" i="2" s="1"/>
  <c r="P1259" i="2"/>
  <c r="Q1259" i="2" s="1"/>
  <c r="P1260" i="2"/>
  <c r="Q1260" i="2" s="1"/>
  <c r="P1261" i="2"/>
  <c r="Q1261" i="2" s="1"/>
  <c r="P1262" i="2"/>
  <c r="Q1262" i="2" s="1"/>
  <c r="P1263" i="2"/>
  <c r="Q1263" i="2" s="1"/>
  <c r="P1264" i="2"/>
  <c r="Q1264" i="2" s="1"/>
  <c r="P1265" i="2"/>
  <c r="Q1265" i="2" s="1"/>
  <c r="P1266" i="2"/>
  <c r="Q1266" i="2" s="1"/>
  <c r="P1267" i="2"/>
  <c r="Q1267" i="2" s="1"/>
  <c r="P1268" i="2"/>
  <c r="Q1268" i="2" s="1"/>
  <c r="P1269" i="2"/>
  <c r="Q1269" i="2" s="1"/>
  <c r="P1270" i="2"/>
  <c r="Q1270" i="2" s="1"/>
  <c r="P1271" i="2"/>
  <c r="Q1271" i="2" s="1"/>
  <c r="P1272" i="2"/>
  <c r="Q1272" i="2" s="1"/>
  <c r="P1273" i="2"/>
  <c r="Q1273" i="2" s="1"/>
  <c r="P1274" i="2"/>
  <c r="Q1274" i="2" s="1"/>
  <c r="P1275" i="2"/>
  <c r="Q1275" i="2" s="1"/>
  <c r="P1276" i="2"/>
  <c r="Q1276" i="2" s="1"/>
  <c r="P1277" i="2"/>
  <c r="Q1277" i="2" s="1"/>
  <c r="P1278" i="2"/>
  <c r="Q1278" i="2" s="1"/>
  <c r="P1279" i="2"/>
  <c r="Q1279" i="2" s="1"/>
  <c r="P1280" i="2"/>
  <c r="Q1280" i="2" s="1"/>
  <c r="P1281" i="2"/>
  <c r="Q1281" i="2" s="1"/>
  <c r="P1282" i="2"/>
  <c r="Q1282" i="2" s="1"/>
  <c r="P1283" i="2"/>
  <c r="Q1283" i="2" s="1"/>
  <c r="P1284" i="2"/>
  <c r="Q1284" i="2" s="1"/>
  <c r="P1285" i="2"/>
  <c r="Q1285" i="2" s="1"/>
  <c r="P1286" i="2"/>
  <c r="Q1286" i="2" s="1"/>
  <c r="P1287" i="2"/>
  <c r="Q1287" i="2" s="1"/>
  <c r="P1288" i="2"/>
  <c r="Q1288" i="2" s="1"/>
  <c r="P1289" i="2"/>
  <c r="Q1289" i="2" s="1"/>
  <c r="P1290" i="2"/>
  <c r="Q1290" i="2" s="1"/>
  <c r="P1291" i="2"/>
  <c r="Q1291" i="2" s="1"/>
  <c r="P1292" i="2"/>
  <c r="Q1292" i="2" s="1"/>
  <c r="P1293" i="2"/>
  <c r="Q1293" i="2" s="1"/>
  <c r="P1294" i="2"/>
  <c r="Q1294" i="2" s="1"/>
  <c r="P1295" i="2"/>
  <c r="Q1295" i="2" s="1"/>
  <c r="P1296" i="2"/>
  <c r="Q1296" i="2" s="1"/>
  <c r="P1297" i="2"/>
  <c r="Q1297" i="2" s="1"/>
  <c r="P1298" i="2"/>
  <c r="Q1298" i="2" s="1"/>
  <c r="P1299" i="2"/>
  <c r="Q1299" i="2" s="1"/>
  <c r="P1300" i="2"/>
  <c r="Q1300" i="2" s="1"/>
  <c r="P1301" i="2"/>
  <c r="Q1301" i="2" s="1"/>
  <c r="P1302" i="2"/>
  <c r="Q1302" i="2" s="1"/>
  <c r="P1303" i="2"/>
  <c r="Q1303" i="2" s="1"/>
  <c r="P1304" i="2"/>
  <c r="Q1304" i="2" s="1"/>
  <c r="P1305" i="2"/>
  <c r="Q1305" i="2" s="1"/>
  <c r="P1306" i="2"/>
  <c r="Q1306" i="2" s="1"/>
  <c r="P1307" i="2"/>
  <c r="Q1307" i="2" s="1"/>
  <c r="P1308" i="2"/>
  <c r="Q1308" i="2" s="1"/>
  <c r="P1309" i="2"/>
  <c r="Q1309" i="2" s="1"/>
  <c r="P1310" i="2"/>
  <c r="Q1310" i="2" s="1"/>
  <c r="P1311" i="2"/>
  <c r="Q1311" i="2" s="1"/>
  <c r="P1312" i="2"/>
  <c r="Q1312" i="2" s="1"/>
  <c r="P1313" i="2"/>
  <c r="Q1313" i="2" s="1"/>
  <c r="P1314" i="2"/>
  <c r="Q1314" i="2" s="1"/>
  <c r="P1315" i="2"/>
  <c r="Q1315" i="2" s="1"/>
  <c r="P1316" i="2"/>
  <c r="Q1316" i="2" s="1"/>
  <c r="P1317" i="2"/>
  <c r="Q1317" i="2" s="1"/>
  <c r="P1318" i="2"/>
  <c r="Q1318" i="2" s="1"/>
  <c r="P1319" i="2"/>
  <c r="Q1319" i="2" s="1"/>
  <c r="P1320" i="2"/>
  <c r="Q1320" i="2" s="1"/>
  <c r="P1321" i="2"/>
  <c r="Q1321" i="2" s="1"/>
  <c r="P1322" i="2"/>
  <c r="Q1322" i="2" s="1"/>
  <c r="P1323" i="2"/>
  <c r="Q1323" i="2" s="1"/>
  <c r="P1324" i="2"/>
  <c r="Q1324" i="2" s="1"/>
  <c r="P1325" i="2"/>
  <c r="Q1325" i="2" s="1"/>
  <c r="P1326" i="2"/>
  <c r="Q1326" i="2" s="1"/>
  <c r="P1327" i="2"/>
  <c r="Q1327" i="2" s="1"/>
  <c r="P1328" i="2"/>
  <c r="Q1328" i="2" s="1"/>
  <c r="P1329" i="2"/>
  <c r="Q1329" i="2" s="1"/>
  <c r="P1330" i="2"/>
  <c r="Q1330" i="2" s="1"/>
  <c r="P1331" i="2"/>
  <c r="Q1331" i="2" s="1"/>
  <c r="P1332" i="2"/>
  <c r="Q1332" i="2" s="1"/>
  <c r="P1333" i="2"/>
  <c r="Q1333" i="2" s="1"/>
  <c r="P1334" i="2"/>
  <c r="Q1334" i="2" s="1"/>
  <c r="P1335" i="2"/>
  <c r="Q1335" i="2" s="1"/>
  <c r="P1336" i="2"/>
  <c r="Q1336" i="2" s="1"/>
  <c r="P1337" i="2"/>
  <c r="Q1337" i="2" s="1"/>
  <c r="P1338" i="2"/>
  <c r="Q1338" i="2" s="1"/>
  <c r="P1339" i="2"/>
  <c r="Q1339" i="2" s="1"/>
  <c r="P1340" i="2"/>
  <c r="Q1340" i="2" s="1"/>
  <c r="P1341" i="2"/>
  <c r="Q1341" i="2" s="1"/>
  <c r="P1342" i="2"/>
  <c r="Q1342" i="2" s="1"/>
  <c r="P1343" i="2"/>
  <c r="Q1343" i="2" s="1"/>
  <c r="P1344" i="2"/>
  <c r="Q1344" i="2" s="1"/>
  <c r="P1345" i="2"/>
  <c r="Q1345" i="2" s="1"/>
  <c r="P1346" i="2"/>
  <c r="Q1346" i="2" s="1"/>
  <c r="P1347" i="2"/>
  <c r="Q1347" i="2" s="1"/>
  <c r="P1348" i="2"/>
  <c r="Q1348" i="2" s="1"/>
  <c r="P1349" i="2"/>
  <c r="Q1349" i="2" s="1"/>
  <c r="P1350" i="2"/>
  <c r="Q1350" i="2" s="1"/>
  <c r="P1351" i="2"/>
  <c r="Q1351" i="2" s="1"/>
  <c r="P1352" i="2"/>
  <c r="Q1352" i="2" s="1"/>
  <c r="P1353" i="2"/>
  <c r="Q1353" i="2" s="1"/>
  <c r="P1354" i="2"/>
  <c r="Q1354" i="2" s="1"/>
  <c r="P1355" i="2"/>
  <c r="Q1355" i="2" s="1"/>
  <c r="P1356" i="2"/>
  <c r="Q1356" i="2" s="1"/>
  <c r="P1357" i="2"/>
  <c r="Q1357" i="2" s="1"/>
  <c r="P1358" i="2"/>
  <c r="Q1358" i="2" s="1"/>
  <c r="P1359" i="2"/>
  <c r="Q1359" i="2" s="1"/>
  <c r="P1360" i="2"/>
  <c r="Q1360" i="2" s="1"/>
  <c r="P1361" i="2"/>
  <c r="Q1361" i="2" s="1"/>
  <c r="P1362" i="2"/>
  <c r="Q1362" i="2" s="1"/>
  <c r="P1363" i="2"/>
  <c r="Q1363" i="2" s="1"/>
  <c r="P1364" i="2"/>
  <c r="Q1364" i="2" s="1"/>
  <c r="P1365" i="2"/>
  <c r="Q1365" i="2" s="1"/>
  <c r="P1366" i="2"/>
  <c r="Q1366" i="2" s="1"/>
  <c r="P1367" i="2"/>
  <c r="Q1367" i="2" s="1"/>
  <c r="P1368" i="2"/>
  <c r="Q1368" i="2" s="1"/>
  <c r="P1369" i="2"/>
  <c r="Q1369" i="2" s="1"/>
  <c r="P1370" i="2"/>
  <c r="Q1370" i="2" s="1"/>
  <c r="P1371" i="2"/>
  <c r="Q1371" i="2" s="1"/>
  <c r="P1372" i="2"/>
  <c r="Q1372" i="2" s="1"/>
  <c r="P1373" i="2"/>
  <c r="Q1373" i="2" s="1"/>
  <c r="P1374" i="2"/>
  <c r="Q1374" i="2" s="1"/>
  <c r="P1375" i="2"/>
  <c r="Q1375" i="2" s="1"/>
  <c r="P1376" i="2"/>
  <c r="Q1376" i="2" s="1"/>
  <c r="P1377" i="2"/>
  <c r="Q1377" i="2" s="1"/>
  <c r="P1378" i="2"/>
  <c r="Q1378" i="2" s="1"/>
  <c r="P1379" i="2"/>
  <c r="Q1379" i="2" s="1"/>
  <c r="P1380" i="2"/>
  <c r="Q1380" i="2" s="1"/>
  <c r="P1381" i="2"/>
  <c r="Q1381" i="2" s="1"/>
  <c r="P1382" i="2"/>
  <c r="Q1382" i="2" s="1"/>
  <c r="P1383" i="2"/>
  <c r="Q1383" i="2" s="1"/>
  <c r="P1384" i="2"/>
  <c r="Q1384" i="2" s="1"/>
  <c r="P1385" i="2"/>
  <c r="Q1385" i="2" s="1"/>
  <c r="P1386" i="2"/>
  <c r="Q1386" i="2" s="1"/>
  <c r="P1387" i="2"/>
  <c r="Q1387" i="2" s="1"/>
  <c r="P1388" i="2"/>
  <c r="Q1388" i="2" s="1"/>
  <c r="P1389" i="2"/>
  <c r="Q1389" i="2" s="1"/>
  <c r="P1390" i="2"/>
  <c r="Q1390" i="2" s="1"/>
  <c r="P1391" i="2"/>
  <c r="Q1391" i="2" s="1"/>
  <c r="P1392" i="2"/>
  <c r="Q1392" i="2" s="1"/>
  <c r="P1393" i="2"/>
  <c r="Q1393" i="2" s="1"/>
  <c r="P1394" i="2"/>
  <c r="Q1394" i="2" s="1"/>
  <c r="P1395" i="2"/>
  <c r="Q1395" i="2" s="1"/>
  <c r="P1396" i="2"/>
  <c r="Q1396" i="2" s="1"/>
  <c r="P1397" i="2"/>
  <c r="Q1397" i="2" s="1"/>
  <c r="P1398" i="2"/>
  <c r="Q1398" i="2" s="1"/>
  <c r="P1399" i="2"/>
  <c r="Q1399" i="2" s="1"/>
  <c r="P1400" i="2"/>
  <c r="Q1400" i="2" s="1"/>
  <c r="P1401" i="2"/>
  <c r="Q1401" i="2" s="1"/>
  <c r="P1402" i="2"/>
  <c r="Q1402" i="2" s="1"/>
  <c r="P1403" i="2"/>
  <c r="Q1403" i="2" s="1"/>
  <c r="P1404" i="2"/>
  <c r="Q1404" i="2" s="1"/>
  <c r="P1405" i="2"/>
  <c r="Q1405" i="2" s="1"/>
  <c r="P1406" i="2"/>
  <c r="Q1406" i="2" s="1"/>
  <c r="P1407" i="2"/>
  <c r="Q1407" i="2" s="1"/>
  <c r="P1408" i="2"/>
  <c r="Q1408" i="2" s="1"/>
  <c r="P1409" i="2"/>
  <c r="Q1409" i="2" s="1"/>
  <c r="P1410" i="2"/>
  <c r="Q1410" i="2" s="1"/>
  <c r="P1411" i="2"/>
  <c r="Q1411" i="2" s="1"/>
  <c r="P1412" i="2"/>
  <c r="Q1412" i="2" s="1"/>
  <c r="P1413" i="2"/>
  <c r="Q1413" i="2" s="1"/>
  <c r="P1414" i="2"/>
  <c r="Q1414" i="2" s="1"/>
  <c r="P1415" i="2"/>
  <c r="Q1415" i="2" s="1"/>
  <c r="P1416" i="2"/>
  <c r="Q1416" i="2" s="1"/>
  <c r="P1417" i="2"/>
  <c r="Q1417" i="2" s="1"/>
  <c r="P1418" i="2"/>
  <c r="Q1418" i="2" s="1"/>
  <c r="P1419" i="2"/>
  <c r="Q1419" i="2" s="1"/>
  <c r="P1420" i="2"/>
  <c r="Q1420" i="2" s="1"/>
  <c r="P1421" i="2"/>
  <c r="Q1421" i="2" s="1"/>
  <c r="P1422" i="2"/>
  <c r="Q1422" i="2" s="1"/>
  <c r="P1423" i="2"/>
  <c r="Q1423" i="2" s="1"/>
  <c r="P1424" i="2"/>
  <c r="Q1424" i="2" s="1"/>
  <c r="P1425" i="2"/>
  <c r="Q1425" i="2" s="1"/>
  <c r="P1426" i="2"/>
  <c r="Q1426" i="2" s="1"/>
  <c r="P1427" i="2"/>
  <c r="Q1427" i="2" s="1"/>
  <c r="P1428" i="2"/>
  <c r="Q1428" i="2" s="1"/>
  <c r="P1429" i="2"/>
  <c r="Q1429" i="2" s="1"/>
  <c r="P1430" i="2"/>
  <c r="Q1430" i="2" s="1"/>
  <c r="P1431" i="2"/>
  <c r="Q1431" i="2" s="1"/>
  <c r="P1432" i="2"/>
  <c r="Q1432" i="2" s="1"/>
  <c r="P1433" i="2"/>
  <c r="Q1433" i="2" s="1"/>
  <c r="P1434" i="2"/>
  <c r="Q1434" i="2" s="1"/>
  <c r="P1435" i="2"/>
  <c r="Q1435" i="2" s="1"/>
  <c r="P1436" i="2"/>
  <c r="Q1436" i="2" s="1"/>
  <c r="P1437" i="2"/>
  <c r="Q1437" i="2" s="1"/>
  <c r="P1438" i="2"/>
  <c r="Q1438" i="2" s="1"/>
  <c r="P1439" i="2"/>
  <c r="Q1439" i="2" s="1"/>
  <c r="P1440" i="2"/>
  <c r="Q1440" i="2" s="1"/>
  <c r="P1441" i="2"/>
  <c r="Q1441" i="2" s="1"/>
  <c r="P1442" i="2"/>
  <c r="Q1442" i="2" s="1"/>
  <c r="P1443" i="2"/>
  <c r="Q1443" i="2" s="1"/>
  <c r="P1444" i="2"/>
  <c r="Q1444" i="2" s="1"/>
  <c r="P1445" i="2"/>
  <c r="Q1445" i="2" s="1"/>
  <c r="P1446" i="2"/>
  <c r="Q1446" i="2" s="1"/>
  <c r="P1447" i="2"/>
  <c r="Q1447" i="2" s="1"/>
  <c r="P1448" i="2"/>
  <c r="Q1448" i="2" s="1"/>
  <c r="P1449" i="2"/>
  <c r="Q1449" i="2" s="1"/>
  <c r="P1450" i="2"/>
  <c r="Q1450" i="2" s="1"/>
  <c r="P1451" i="2"/>
  <c r="Q1451" i="2" s="1"/>
  <c r="P1452" i="2"/>
  <c r="Q1452" i="2" s="1"/>
  <c r="P1453" i="2"/>
  <c r="Q1453" i="2" s="1"/>
  <c r="P1454" i="2"/>
  <c r="Q1454" i="2" s="1"/>
  <c r="P1455" i="2"/>
  <c r="Q1455" i="2" s="1"/>
  <c r="P1456" i="2"/>
  <c r="Q1456" i="2" s="1"/>
  <c r="P1457" i="2"/>
  <c r="Q1457" i="2" s="1"/>
  <c r="P1458" i="2"/>
  <c r="Q1458" i="2" s="1"/>
  <c r="P1459" i="2"/>
  <c r="Q1459" i="2" s="1"/>
  <c r="P1460" i="2"/>
  <c r="Q1460" i="2" s="1"/>
  <c r="P1461" i="2"/>
  <c r="Q1461" i="2" s="1"/>
  <c r="P1462" i="2"/>
  <c r="Q1462" i="2" s="1"/>
  <c r="P1463" i="2"/>
  <c r="Q1463" i="2" s="1"/>
  <c r="P1464" i="2"/>
  <c r="Q1464" i="2" s="1"/>
  <c r="P1465" i="2"/>
  <c r="Q1465" i="2" s="1"/>
  <c r="P1466" i="2"/>
  <c r="Q1466" i="2" s="1"/>
  <c r="P1467" i="2"/>
  <c r="Q1467" i="2" s="1"/>
  <c r="P1468" i="2"/>
  <c r="Q1468" i="2" s="1"/>
  <c r="P1469" i="2"/>
  <c r="Q1469" i="2" s="1"/>
  <c r="P1470" i="2"/>
  <c r="Q1470" i="2" s="1"/>
  <c r="P1471" i="2"/>
  <c r="Q1471" i="2" s="1"/>
  <c r="P1472" i="2"/>
  <c r="Q1472" i="2" s="1"/>
  <c r="P1473" i="2"/>
  <c r="Q1473" i="2" s="1"/>
  <c r="P1474" i="2"/>
  <c r="Q1474" i="2" s="1"/>
  <c r="P1475" i="2"/>
  <c r="Q1475" i="2" s="1"/>
  <c r="P1476" i="2"/>
  <c r="Q1476" i="2" s="1"/>
  <c r="P1477" i="2"/>
  <c r="Q1477" i="2" s="1"/>
  <c r="P1478" i="2"/>
  <c r="Q1478" i="2" s="1"/>
  <c r="P1479" i="2"/>
  <c r="Q1479" i="2" s="1"/>
  <c r="P1480" i="2"/>
  <c r="Q1480" i="2" s="1"/>
  <c r="P1481" i="2"/>
  <c r="Q1481" i="2" s="1"/>
  <c r="P1482" i="2"/>
  <c r="Q1482" i="2" s="1"/>
  <c r="P1483" i="2"/>
  <c r="Q1483" i="2" s="1"/>
  <c r="P1484" i="2"/>
  <c r="Q1484" i="2" s="1"/>
  <c r="P1485" i="2"/>
  <c r="Q1485" i="2" s="1"/>
  <c r="P1486" i="2"/>
  <c r="Q1486" i="2" s="1"/>
  <c r="P1487" i="2"/>
  <c r="Q1487" i="2" s="1"/>
  <c r="P1488" i="2"/>
  <c r="Q1488" i="2" s="1"/>
  <c r="P1489" i="2"/>
  <c r="Q1489" i="2" s="1"/>
  <c r="P1490" i="2"/>
  <c r="Q1490" i="2" s="1"/>
  <c r="P1491" i="2"/>
  <c r="Q1491" i="2" s="1"/>
  <c r="P1492" i="2"/>
  <c r="Q1492" i="2" s="1"/>
  <c r="P1493" i="2"/>
  <c r="Q1493" i="2" s="1"/>
  <c r="P1494" i="2"/>
  <c r="Q1494" i="2" s="1"/>
  <c r="P1495" i="2"/>
  <c r="Q1495" i="2" s="1"/>
  <c r="P1496" i="2"/>
  <c r="Q1496" i="2" s="1"/>
  <c r="P1497" i="2"/>
  <c r="Q1497" i="2" s="1"/>
  <c r="P1498" i="2"/>
  <c r="Q1498" i="2" s="1"/>
  <c r="P1499" i="2"/>
  <c r="Q1499" i="2" s="1"/>
  <c r="P1500" i="2"/>
  <c r="Q1500" i="2" s="1"/>
  <c r="P1501" i="2"/>
  <c r="Q1501" i="2" s="1"/>
  <c r="P1502" i="2"/>
  <c r="Q1502" i="2" s="1"/>
  <c r="P1503" i="2"/>
  <c r="Q1503" i="2" s="1"/>
  <c r="P1504" i="2"/>
  <c r="Q1504" i="2" s="1"/>
  <c r="P1505" i="2"/>
  <c r="Q1505" i="2" s="1"/>
  <c r="P1506" i="2"/>
  <c r="Q1506" i="2" s="1"/>
  <c r="P1507" i="2"/>
  <c r="Q1507" i="2" s="1"/>
  <c r="P1508" i="2"/>
  <c r="Q1508" i="2" s="1"/>
  <c r="P1509" i="2"/>
  <c r="Q1509" i="2" s="1"/>
  <c r="P1510" i="2"/>
  <c r="Q1510" i="2" s="1"/>
  <c r="P1511" i="2"/>
  <c r="Q1511" i="2" s="1"/>
  <c r="P1512" i="2"/>
  <c r="Q1512" i="2" s="1"/>
  <c r="P1513" i="2"/>
  <c r="Q1513" i="2" s="1"/>
  <c r="P1514" i="2"/>
  <c r="Q1514" i="2" s="1"/>
  <c r="P1515" i="2"/>
  <c r="Q1515" i="2" s="1"/>
  <c r="P1516" i="2"/>
  <c r="Q1516" i="2" s="1"/>
  <c r="P1517" i="2"/>
  <c r="Q1517" i="2" s="1"/>
  <c r="P1518" i="2"/>
  <c r="Q1518" i="2" s="1"/>
  <c r="P1519" i="2"/>
  <c r="Q1519" i="2" s="1"/>
  <c r="P1520" i="2"/>
  <c r="Q1520" i="2" s="1"/>
  <c r="P1521" i="2"/>
  <c r="Q1521" i="2" s="1"/>
  <c r="P1522" i="2"/>
  <c r="Q1522" i="2" s="1"/>
  <c r="P1523" i="2"/>
  <c r="Q1523" i="2" s="1"/>
  <c r="P1524" i="2"/>
  <c r="Q1524" i="2" s="1"/>
  <c r="P1525" i="2"/>
  <c r="Q1525" i="2" s="1"/>
  <c r="P1526" i="2"/>
  <c r="Q1526" i="2" s="1"/>
  <c r="P1527" i="2"/>
  <c r="Q1527" i="2" s="1"/>
  <c r="P1528" i="2"/>
  <c r="Q1528" i="2" s="1"/>
  <c r="P1529" i="2"/>
  <c r="Q1529" i="2" s="1"/>
  <c r="P1530" i="2"/>
  <c r="Q1530" i="2" s="1"/>
  <c r="P1531" i="2"/>
  <c r="Q1531" i="2" s="1"/>
  <c r="P1532" i="2"/>
  <c r="Q1532" i="2" s="1"/>
  <c r="P1533" i="2"/>
  <c r="Q1533" i="2" s="1"/>
  <c r="P1534" i="2"/>
  <c r="Q1534" i="2" s="1"/>
  <c r="P1535" i="2"/>
  <c r="Q1535" i="2" s="1"/>
  <c r="P1536" i="2"/>
  <c r="Q1536" i="2" s="1"/>
  <c r="P1537" i="2"/>
  <c r="Q1537" i="2" s="1"/>
  <c r="P1538" i="2"/>
  <c r="Q1538" i="2" s="1"/>
  <c r="P1539" i="2"/>
  <c r="Q1539" i="2" s="1"/>
  <c r="P1540" i="2"/>
  <c r="Q1540" i="2" s="1"/>
  <c r="P1541" i="2"/>
  <c r="Q1541" i="2" s="1"/>
  <c r="P1542" i="2"/>
  <c r="Q1542" i="2" s="1"/>
  <c r="P1543" i="2"/>
  <c r="Q1543" i="2" s="1"/>
  <c r="P1544" i="2"/>
  <c r="Q1544" i="2" s="1"/>
  <c r="P1545" i="2"/>
  <c r="Q1545" i="2" s="1"/>
  <c r="P1546" i="2"/>
  <c r="Q1546" i="2" s="1"/>
  <c r="P1547" i="2"/>
  <c r="Q1547" i="2" s="1"/>
  <c r="P1548" i="2"/>
  <c r="Q1548" i="2" s="1"/>
  <c r="P1549" i="2"/>
  <c r="Q1549" i="2" s="1"/>
  <c r="P1550" i="2"/>
  <c r="Q1550" i="2" s="1"/>
  <c r="P1551" i="2"/>
  <c r="Q1551" i="2" s="1"/>
  <c r="P1552" i="2"/>
  <c r="Q1552" i="2" s="1"/>
  <c r="P1553" i="2"/>
  <c r="Q1553" i="2" s="1"/>
  <c r="P1554" i="2"/>
  <c r="Q1554" i="2" s="1"/>
  <c r="P1555" i="2"/>
  <c r="Q1555" i="2" s="1"/>
  <c r="P1556" i="2"/>
  <c r="Q1556" i="2" s="1"/>
  <c r="P1557" i="2"/>
  <c r="Q1557" i="2" s="1"/>
  <c r="P1558" i="2"/>
  <c r="Q1558" i="2" s="1"/>
  <c r="P1559" i="2"/>
  <c r="Q1559" i="2" s="1"/>
  <c r="P1560" i="2"/>
  <c r="Q1560" i="2" s="1"/>
  <c r="P1561" i="2"/>
  <c r="Q1561" i="2" s="1"/>
  <c r="P1562" i="2"/>
  <c r="Q1562" i="2" s="1"/>
  <c r="P1563" i="2"/>
  <c r="Q1563" i="2" s="1"/>
  <c r="P1564" i="2"/>
  <c r="Q1564" i="2" s="1"/>
  <c r="P1565" i="2"/>
  <c r="Q1565" i="2" s="1"/>
  <c r="P1566" i="2"/>
  <c r="Q1566" i="2" s="1"/>
  <c r="P1567" i="2"/>
  <c r="Q1567" i="2" s="1"/>
  <c r="P1568" i="2"/>
  <c r="Q1568" i="2" s="1"/>
  <c r="P1569" i="2"/>
  <c r="Q1569" i="2" s="1"/>
  <c r="P1570" i="2"/>
  <c r="Q1570" i="2" s="1"/>
  <c r="P1571" i="2"/>
  <c r="Q1571" i="2" s="1"/>
  <c r="P1572" i="2"/>
  <c r="Q1572" i="2" s="1"/>
  <c r="P1573" i="2"/>
  <c r="Q1573" i="2" s="1"/>
  <c r="P1574" i="2"/>
  <c r="Q1574" i="2" s="1"/>
  <c r="P1575" i="2"/>
  <c r="Q1575" i="2" s="1"/>
  <c r="P1576" i="2"/>
  <c r="Q1576" i="2" s="1"/>
  <c r="P1577" i="2"/>
  <c r="Q1577" i="2" s="1"/>
  <c r="P1578" i="2"/>
  <c r="Q1578" i="2" s="1"/>
  <c r="P1579" i="2"/>
  <c r="Q1579" i="2" s="1"/>
  <c r="P1580" i="2"/>
  <c r="Q1580" i="2" s="1"/>
  <c r="P1581" i="2"/>
  <c r="Q1581" i="2" s="1"/>
  <c r="P1582" i="2"/>
  <c r="Q1582" i="2" s="1"/>
  <c r="P1583" i="2"/>
  <c r="Q1583" i="2" s="1"/>
  <c r="P1584" i="2"/>
  <c r="Q1584" i="2" s="1"/>
  <c r="P1585" i="2"/>
  <c r="Q1585" i="2" s="1"/>
  <c r="P1586" i="2"/>
  <c r="Q1586" i="2" s="1"/>
  <c r="P1587" i="2"/>
  <c r="Q1587" i="2" s="1"/>
  <c r="P1588" i="2"/>
  <c r="Q1588" i="2" s="1"/>
  <c r="P1589" i="2"/>
  <c r="Q1589" i="2" s="1"/>
  <c r="P1590" i="2"/>
  <c r="Q1590" i="2" s="1"/>
  <c r="P1591" i="2"/>
  <c r="Q1591" i="2" s="1"/>
  <c r="P1592" i="2"/>
  <c r="Q1592" i="2" s="1"/>
  <c r="P1593" i="2"/>
  <c r="Q1593" i="2" s="1"/>
  <c r="P1594" i="2"/>
  <c r="Q1594" i="2" s="1"/>
  <c r="P1595" i="2"/>
  <c r="Q1595" i="2" s="1"/>
  <c r="P1596" i="2"/>
  <c r="Q1596" i="2" s="1"/>
  <c r="P1597" i="2"/>
  <c r="Q1597" i="2" s="1"/>
  <c r="P1598" i="2"/>
  <c r="Q1598" i="2" s="1"/>
  <c r="P1599" i="2"/>
  <c r="Q1599" i="2" s="1"/>
  <c r="P1600" i="2"/>
  <c r="Q1600" i="2" s="1"/>
  <c r="P1601" i="2"/>
  <c r="Q1601" i="2" s="1"/>
  <c r="P1602" i="2"/>
  <c r="Q1602" i="2" s="1"/>
  <c r="P1603" i="2"/>
  <c r="Q1603" i="2" s="1"/>
  <c r="P1604" i="2"/>
  <c r="Q1604" i="2" s="1"/>
  <c r="P1605" i="2"/>
  <c r="Q1605" i="2" s="1"/>
  <c r="P1606" i="2"/>
  <c r="Q1606" i="2" s="1"/>
  <c r="P1607" i="2"/>
  <c r="Q1607" i="2" s="1"/>
  <c r="P1608" i="2"/>
  <c r="Q1608" i="2" s="1"/>
  <c r="P1609" i="2"/>
  <c r="Q1609" i="2" s="1"/>
  <c r="P1610" i="2"/>
  <c r="Q1610" i="2" s="1"/>
  <c r="P1611" i="2"/>
  <c r="Q1611" i="2" s="1"/>
  <c r="P1612" i="2"/>
  <c r="Q1612" i="2" s="1"/>
  <c r="P1613" i="2"/>
  <c r="Q1613" i="2" s="1"/>
  <c r="P1614" i="2"/>
  <c r="Q1614" i="2" s="1"/>
  <c r="P1615" i="2"/>
  <c r="Q1615" i="2" s="1"/>
  <c r="P1616" i="2"/>
  <c r="Q1616" i="2" s="1"/>
  <c r="P1617" i="2"/>
  <c r="Q1617" i="2" s="1"/>
  <c r="P1618" i="2"/>
  <c r="Q1618" i="2" s="1"/>
  <c r="P1619" i="2"/>
  <c r="Q1619" i="2" s="1"/>
  <c r="P1620" i="2"/>
  <c r="Q1620" i="2" s="1"/>
  <c r="P1621" i="2"/>
  <c r="Q1621" i="2" s="1"/>
  <c r="P1622" i="2"/>
  <c r="Q1622" i="2" s="1"/>
  <c r="P1623" i="2"/>
  <c r="Q1623" i="2" s="1"/>
  <c r="P1624" i="2"/>
  <c r="Q1624" i="2" s="1"/>
  <c r="P1625" i="2"/>
  <c r="Q1625" i="2" s="1"/>
  <c r="P1626" i="2"/>
  <c r="Q1626" i="2" s="1"/>
  <c r="P1627" i="2"/>
  <c r="Q1627" i="2" s="1"/>
  <c r="P1628" i="2"/>
  <c r="Q1628" i="2" s="1"/>
  <c r="P1629" i="2"/>
  <c r="Q1629" i="2" s="1"/>
  <c r="P1630" i="2"/>
  <c r="Q1630" i="2" s="1"/>
  <c r="P1631" i="2"/>
  <c r="Q1631" i="2" s="1"/>
  <c r="P1632" i="2"/>
  <c r="Q1632" i="2" s="1"/>
  <c r="P1633" i="2"/>
  <c r="Q1633" i="2" s="1"/>
  <c r="P1634" i="2"/>
  <c r="Q1634" i="2" s="1"/>
  <c r="P1635" i="2"/>
  <c r="Q1635" i="2" s="1"/>
  <c r="P1636" i="2"/>
  <c r="Q1636" i="2" s="1"/>
  <c r="P1637" i="2"/>
  <c r="Q1637" i="2" s="1"/>
  <c r="P1638" i="2"/>
  <c r="Q1638" i="2" s="1"/>
  <c r="P1639" i="2"/>
  <c r="Q1639" i="2" s="1"/>
  <c r="P1640" i="2"/>
  <c r="Q1640" i="2" s="1"/>
  <c r="P1641" i="2"/>
  <c r="Q1641" i="2" s="1"/>
  <c r="P1642" i="2"/>
  <c r="Q1642" i="2" s="1"/>
  <c r="P1643" i="2"/>
  <c r="Q1643" i="2" s="1"/>
  <c r="P1644" i="2"/>
  <c r="Q1644" i="2" s="1"/>
  <c r="P1645" i="2"/>
  <c r="Q1645" i="2" s="1"/>
  <c r="P1646" i="2"/>
  <c r="Q1646" i="2" s="1"/>
  <c r="P1647" i="2"/>
  <c r="Q1647" i="2" s="1"/>
  <c r="P1648" i="2"/>
  <c r="Q1648" i="2" s="1"/>
  <c r="P1649" i="2"/>
  <c r="Q1649" i="2" s="1"/>
  <c r="P1650" i="2"/>
  <c r="Q1650" i="2" s="1"/>
  <c r="P1651" i="2"/>
  <c r="Q1651" i="2" s="1"/>
  <c r="P1652" i="2"/>
  <c r="Q1652" i="2" s="1"/>
  <c r="P1653" i="2"/>
  <c r="Q1653" i="2" s="1"/>
  <c r="P1654" i="2"/>
  <c r="Q1654" i="2" s="1"/>
  <c r="P1655" i="2"/>
  <c r="Q1655" i="2" s="1"/>
  <c r="P1656" i="2"/>
  <c r="Q1656" i="2" s="1"/>
  <c r="P1657" i="2"/>
  <c r="Q1657" i="2" s="1"/>
  <c r="P1658" i="2"/>
  <c r="Q1658" i="2" s="1"/>
  <c r="P1659" i="2"/>
  <c r="Q1659" i="2" s="1"/>
  <c r="P1660" i="2"/>
  <c r="Q1660" i="2" s="1"/>
  <c r="P1661" i="2"/>
  <c r="Q1661" i="2" s="1"/>
  <c r="P1662" i="2"/>
  <c r="Q1662" i="2" s="1"/>
  <c r="P1663" i="2"/>
  <c r="Q1663" i="2" s="1"/>
  <c r="P1664" i="2"/>
  <c r="Q1664" i="2" s="1"/>
  <c r="P1665" i="2"/>
  <c r="Q1665" i="2" s="1"/>
  <c r="P1666" i="2"/>
  <c r="Q1666" i="2" s="1"/>
  <c r="P1667" i="2"/>
  <c r="Q1667" i="2" s="1"/>
  <c r="P1668" i="2"/>
  <c r="Q1668" i="2" s="1"/>
  <c r="P1669" i="2"/>
  <c r="Q1669" i="2" s="1"/>
  <c r="P1670" i="2"/>
  <c r="Q1670" i="2" s="1"/>
  <c r="P1671" i="2"/>
  <c r="Q1671" i="2" s="1"/>
  <c r="P1672" i="2"/>
  <c r="Q1672" i="2" s="1"/>
  <c r="P1673" i="2"/>
  <c r="Q1673" i="2" s="1"/>
  <c r="P1674" i="2"/>
  <c r="Q1674" i="2" s="1"/>
  <c r="P1675" i="2"/>
  <c r="Q1675" i="2" s="1"/>
  <c r="P1676" i="2"/>
  <c r="Q1676" i="2" s="1"/>
  <c r="P1677" i="2"/>
  <c r="Q1677" i="2" s="1"/>
  <c r="P1678" i="2"/>
  <c r="Q1678" i="2" s="1"/>
  <c r="P1679" i="2"/>
  <c r="Q1679" i="2" s="1"/>
  <c r="P1680" i="2"/>
  <c r="Q1680" i="2" s="1"/>
  <c r="P1681" i="2"/>
  <c r="Q1681" i="2" s="1"/>
  <c r="P1682" i="2"/>
  <c r="Q1682" i="2" s="1"/>
  <c r="P1683" i="2"/>
  <c r="Q1683" i="2" s="1"/>
  <c r="P1684" i="2"/>
  <c r="Q1684" i="2" s="1"/>
  <c r="P1685" i="2"/>
  <c r="Q1685" i="2" s="1"/>
  <c r="P1686" i="2"/>
  <c r="Q1686" i="2" s="1"/>
  <c r="P1687" i="2"/>
  <c r="Q1687" i="2" s="1"/>
  <c r="P1688" i="2"/>
  <c r="Q1688" i="2" s="1"/>
  <c r="P1689" i="2"/>
  <c r="Q1689" i="2" s="1"/>
  <c r="P1690" i="2"/>
  <c r="Q1690" i="2" s="1"/>
  <c r="P1691" i="2"/>
  <c r="Q1691" i="2" s="1"/>
  <c r="P1692" i="2"/>
  <c r="Q1692" i="2" s="1"/>
  <c r="P1693" i="2"/>
  <c r="Q1693" i="2" s="1"/>
  <c r="P1694" i="2"/>
  <c r="Q1694" i="2" s="1"/>
  <c r="P1695" i="2"/>
  <c r="Q1695" i="2" s="1"/>
  <c r="P1696" i="2"/>
  <c r="Q1696" i="2" s="1"/>
  <c r="P1697" i="2"/>
  <c r="Q1697" i="2" s="1"/>
  <c r="P1698" i="2"/>
  <c r="Q1698" i="2" s="1"/>
  <c r="P1699" i="2"/>
  <c r="Q1699" i="2" s="1"/>
  <c r="P1700" i="2"/>
  <c r="Q1700" i="2" s="1"/>
  <c r="P1701" i="2"/>
  <c r="Q1701" i="2" s="1"/>
  <c r="P1702" i="2"/>
  <c r="Q1702" i="2" s="1"/>
  <c r="P1703" i="2"/>
  <c r="Q1703" i="2" s="1"/>
  <c r="P1704" i="2"/>
  <c r="Q1704" i="2" s="1"/>
  <c r="P1705" i="2"/>
  <c r="Q1705" i="2" s="1"/>
  <c r="P1706" i="2"/>
  <c r="Q1706" i="2" s="1"/>
  <c r="P1707" i="2"/>
  <c r="Q1707" i="2" s="1"/>
  <c r="P1708" i="2"/>
  <c r="Q1708" i="2" s="1"/>
  <c r="P1709" i="2"/>
  <c r="Q1709" i="2" s="1"/>
  <c r="P1710" i="2"/>
  <c r="Q1710" i="2" s="1"/>
  <c r="P1711" i="2"/>
  <c r="Q1711" i="2" s="1"/>
  <c r="P1712" i="2"/>
  <c r="Q1712" i="2" s="1"/>
  <c r="P1713" i="2"/>
  <c r="Q1713" i="2" s="1"/>
  <c r="P1714" i="2"/>
  <c r="Q1714" i="2" s="1"/>
  <c r="P1715" i="2"/>
  <c r="Q1715" i="2" s="1"/>
  <c r="P1716" i="2"/>
  <c r="Q1716" i="2" s="1"/>
  <c r="P1717" i="2"/>
  <c r="Q1717" i="2" s="1"/>
  <c r="P1718" i="2"/>
  <c r="Q1718" i="2" s="1"/>
  <c r="P1719" i="2"/>
  <c r="Q1719" i="2" s="1"/>
  <c r="P1720" i="2"/>
  <c r="Q1720" i="2" s="1"/>
  <c r="P1721" i="2"/>
  <c r="Q1721" i="2" s="1"/>
  <c r="P1722" i="2"/>
  <c r="Q1722" i="2" s="1"/>
  <c r="P1723" i="2"/>
  <c r="Q1723" i="2" s="1"/>
  <c r="P1724" i="2"/>
  <c r="Q1724" i="2" s="1"/>
  <c r="P1725" i="2"/>
  <c r="Q1725" i="2" s="1"/>
  <c r="P1726" i="2"/>
  <c r="Q1726" i="2" s="1"/>
  <c r="P1727" i="2"/>
  <c r="Q1727" i="2" s="1"/>
  <c r="P1728" i="2"/>
  <c r="Q1728" i="2" s="1"/>
  <c r="P1729" i="2"/>
  <c r="Q1729" i="2" s="1"/>
  <c r="P1730" i="2"/>
  <c r="Q1730" i="2" s="1"/>
  <c r="P1731" i="2"/>
  <c r="Q1731" i="2" s="1"/>
  <c r="P1732" i="2"/>
  <c r="Q1732" i="2" s="1"/>
  <c r="P1733" i="2"/>
  <c r="Q1733" i="2" s="1"/>
  <c r="P1734" i="2"/>
  <c r="Q1734" i="2" s="1"/>
  <c r="P1735" i="2"/>
  <c r="Q1735" i="2" s="1"/>
  <c r="P1736" i="2"/>
  <c r="Q1736" i="2" s="1"/>
  <c r="P1737" i="2"/>
  <c r="Q1737" i="2" s="1"/>
  <c r="P1738" i="2"/>
  <c r="Q1738" i="2" s="1"/>
  <c r="P1739" i="2"/>
  <c r="Q1739" i="2" s="1"/>
  <c r="P1740" i="2"/>
  <c r="Q1740" i="2" s="1"/>
  <c r="P1741" i="2"/>
  <c r="Q1741" i="2" s="1"/>
  <c r="P1742" i="2"/>
  <c r="Q1742" i="2" s="1"/>
  <c r="P1743" i="2"/>
  <c r="Q1743" i="2" s="1"/>
  <c r="P1744" i="2"/>
  <c r="Q1744" i="2" s="1"/>
  <c r="P1745" i="2"/>
  <c r="Q1745" i="2" s="1"/>
  <c r="P1746" i="2"/>
  <c r="Q1746" i="2" s="1"/>
  <c r="P1747" i="2"/>
  <c r="Q1747" i="2" s="1"/>
  <c r="P1748" i="2"/>
  <c r="Q1748" i="2" s="1"/>
  <c r="P1749" i="2"/>
  <c r="Q1749" i="2" s="1"/>
  <c r="P1750" i="2"/>
  <c r="Q1750" i="2" s="1"/>
  <c r="P1751" i="2"/>
  <c r="Q1751" i="2" s="1"/>
  <c r="P1752" i="2"/>
  <c r="Q1752" i="2" s="1"/>
  <c r="P1753" i="2"/>
  <c r="Q1753" i="2" s="1"/>
  <c r="P1754" i="2"/>
  <c r="Q1754" i="2" s="1"/>
  <c r="P1755" i="2"/>
  <c r="Q1755" i="2" s="1"/>
  <c r="P1756" i="2"/>
  <c r="Q1756" i="2" s="1"/>
  <c r="P1757" i="2"/>
  <c r="Q1757" i="2" s="1"/>
  <c r="P1758" i="2"/>
  <c r="Q1758" i="2" s="1"/>
  <c r="P1759" i="2"/>
  <c r="Q1759" i="2" s="1"/>
  <c r="P1760" i="2"/>
  <c r="Q1760" i="2" s="1"/>
  <c r="P1761" i="2"/>
  <c r="Q1761" i="2" s="1"/>
  <c r="P1762" i="2"/>
  <c r="Q1762" i="2" s="1"/>
  <c r="P1763" i="2"/>
  <c r="Q1763" i="2" s="1"/>
  <c r="P1764" i="2"/>
  <c r="Q1764" i="2" s="1"/>
  <c r="P1765" i="2"/>
  <c r="Q1765" i="2" s="1"/>
  <c r="P1766" i="2"/>
  <c r="Q1766" i="2" s="1"/>
  <c r="P1767" i="2"/>
  <c r="Q1767" i="2" s="1"/>
  <c r="P1768" i="2"/>
  <c r="Q1768" i="2" s="1"/>
  <c r="P1769" i="2"/>
  <c r="Q1769" i="2" s="1"/>
  <c r="P1770" i="2"/>
  <c r="Q1770" i="2" s="1"/>
  <c r="P1771" i="2"/>
  <c r="Q1771" i="2" s="1"/>
  <c r="P1772" i="2"/>
  <c r="Q1772" i="2" s="1"/>
  <c r="P1773" i="2"/>
  <c r="Q1773" i="2" s="1"/>
  <c r="P1774" i="2"/>
  <c r="Q1774" i="2" s="1"/>
  <c r="P1775" i="2"/>
  <c r="Q1775" i="2" s="1"/>
  <c r="P1776" i="2"/>
  <c r="Q1776" i="2" s="1"/>
  <c r="P1777" i="2"/>
  <c r="Q1777" i="2" s="1"/>
  <c r="P1778" i="2"/>
  <c r="Q1778" i="2" s="1"/>
  <c r="P1779" i="2"/>
  <c r="Q1779" i="2" s="1"/>
  <c r="P1780" i="2"/>
  <c r="Q1780" i="2" s="1"/>
  <c r="P1781" i="2"/>
  <c r="Q1781" i="2" s="1"/>
  <c r="P1782" i="2"/>
  <c r="Q1782" i="2" s="1"/>
  <c r="P1783" i="2"/>
  <c r="Q1783" i="2" s="1"/>
  <c r="P1784" i="2"/>
  <c r="Q1784" i="2" s="1"/>
  <c r="P1785" i="2"/>
  <c r="Q1785" i="2" s="1"/>
  <c r="P1786" i="2"/>
  <c r="Q1786" i="2" s="1"/>
  <c r="P1787" i="2"/>
  <c r="Q1787" i="2" s="1"/>
  <c r="P1788" i="2"/>
  <c r="Q1788" i="2" s="1"/>
  <c r="P1789" i="2"/>
  <c r="Q1789" i="2" s="1"/>
  <c r="P1790" i="2"/>
  <c r="Q1790" i="2" s="1"/>
  <c r="P1791" i="2"/>
  <c r="Q1791" i="2" s="1"/>
  <c r="P1792" i="2"/>
  <c r="Q1792" i="2" s="1"/>
  <c r="P1793" i="2"/>
  <c r="Q1793" i="2" s="1"/>
  <c r="P1794" i="2"/>
  <c r="Q1794" i="2" s="1"/>
  <c r="P1795" i="2"/>
  <c r="Q1795" i="2" s="1"/>
  <c r="P1796" i="2"/>
  <c r="Q1796" i="2" s="1"/>
  <c r="P1797" i="2"/>
  <c r="Q1797" i="2" s="1"/>
  <c r="P1798" i="2"/>
  <c r="Q1798" i="2" s="1"/>
  <c r="P1799" i="2"/>
  <c r="Q1799" i="2" s="1"/>
  <c r="P1800" i="2"/>
  <c r="Q1800" i="2" s="1"/>
  <c r="P1801" i="2"/>
  <c r="Q1801" i="2" s="1"/>
  <c r="P1802" i="2"/>
  <c r="Q1802" i="2" s="1"/>
  <c r="P1803" i="2"/>
  <c r="Q1803" i="2" s="1"/>
  <c r="P1804" i="2"/>
  <c r="Q1804" i="2" s="1"/>
  <c r="P1805" i="2"/>
  <c r="Q1805" i="2" s="1"/>
  <c r="P1806" i="2"/>
  <c r="Q1806" i="2" s="1"/>
  <c r="P1807" i="2"/>
  <c r="Q1807" i="2" s="1"/>
  <c r="P1808" i="2"/>
  <c r="Q1808" i="2" s="1"/>
  <c r="P1809" i="2"/>
  <c r="Q1809" i="2" s="1"/>
  <c r="P1810" i="2"/>
  <c r="Q1810" i="2" s="1"/>
  <c r="P1811" i="2"/>
  <c r="Q1811" i="2" s="1"/>
  <c r="P1812" i="2"/>
  <c r="Q1812" i="2" s="1"/>
  <c r="P1813" i="2"/>
  <c r="Q1813" i="2" s="1"/>
  <c r="P1814" i="2"/>
  <c r="Q1814" i="2" s="1"/>
  <c r="P1815" i="2"/>
  <c r="Q1815" i="2" s="1"/>
  <c r="P1816" i="2"/>
  <c r="Q1816" i="2" s="1"/>
  <c r="P1817" i="2"/>
  <c r="Q1817" i="2" s="1"/>
  <c r="P1818" i="2"/>
  <c r="Q1818" i="2" s="1"/>
  <c r="P1819" i="2"/>
  <c r="Q1819" i="2" s="1"/>
  <c r="P1820" i="2"/>
  <c r="Q1820" i="2" s="1"/>
  <c r="P1821" i="2"/>
  <c r="Q1821" i="2" s="1"/>
  <c r="P1822" i="2"/>
  <c r="Q1822" i="2" s="1"/>
  <c r="P1823" i="2"/>
  <c r="Q1823" i="2" s="1"/>
  <c r="P1824" i="2"/>
  <c r="Q1824" i="2" s="1"/>
  <c r="P1825" i="2"/>
  <c r="Q1825" i="2" s="1"/>
  <c r="P1826" i="2"/>
  <c r="Q1826" i="2" s="1"/>
  <c r="P1827" i="2"/>
  <c r="Q1827" i="2" s="1"/>
  <c r="P1828" i="2"/>
  <c r="Q1828" i="2" s="1"/>
  <c r="P1829" i="2"/>
  <c r="Q1829" i="2" s="1"/>
  <c r="P1830" i="2"/>
  <c r="Q1830" i="2" s="1"/>
  <c r="P1831" i="2"/>
  <c r="Q1831" i="2" s="1"/>
  <c r="P1832" i="2"/>
  <c r="Q1832" i="2" s="1"/>
  <c r="P1833" i="2"/>
  <c r="Q1833" i="2" s="1"/>
  <c r="P1834" i="2"/>
  <c r="Q1834" i="2" s="1"/>
  <c r="P1835" i="2"/>
  <c r="Q1835" i="2" s="1"/>
  <c r="P1836" i="2"/>
  <c r="Q1836" i="2" s="1"/>
  <c r="P1837" i="2"/>
  <c r="Q1837" i="2" s="1"/>
  <c r="P1838" i="2"/>
  <c r="Q1838" i="2" s="1"/>
  <c r="P1839" i="2"/>
  <c r="Q1839" i="2" s="1"/>
  <c r="P1840" i="2"/>
  <c r="Q1840" i="2" s="1"/>
  <c r="P1841" i="2"/>
  <c r="Q1841" i="2" s="1"/>
  <c r="P1842" i="2"/>
  <c r="Q1842" i="2" s="1"/>
  <c r="P1843" i="2"/>
  <c r="Q1843" i="2" s="1"/>
  <c r="P1844" i="2"/>
  <c r="Q1844" i="2" s="1"/>
  <c r="P1845" i="2"/>
  <c r="Q1845" i="2" s="1"/>
  <c r="P1846" i="2"/>
  <c r="Q1846" i="2" s="1"/>
  <c r="P1847" i="2"/>
  <c r="Q1847" i="2" s="1"/>
  <c r="P1848" i="2"/>
  <c r="Q1848" i="2" s="1"/>
  <c r="P1849" i="2"/>
  <c r="Q1849" i="2" s="1"/>
  <c r="P1850" i="2"/>
  <c r="Q1850" i="2" s="1"/>
  <c r="P1851" i="2"/>
  <c r="Q1851" i="2" s="1"/>
  <c r="P1852" i="2"/>
  <c r="Q1852" i="2" s="1"/>
  <c r="P1853" i="2"/>
  <c r="Q1853" i="2" s="1"/>
  <c r="P1854" i="2"/>
  <c r="Q1854" i="2" s="1"/>
  <c r="P1855" i="2"/>
  <c r="Q1855" i="2" s="1"/>
  <c r="P1856" i="2"/>
  <c r="Q1856" i="2" s="1"/>
  <c r="P1857" i="2"/>
  <c r="Q1857" i="2" s="1"/>
  <c r="P1858" i="2"/>
  <c r="Q1858" i="2" s="1"/>
  <c r="P1859" i="2"/>
  <c r="Q1859" i="2" s="1"/>
  <c r="P1860" i="2"/>
  <c r="Q1860" i="2" s="1"/>
  <c r="P1861" i="2"/>
  <c r="Q1861" i="2" s="1"/>
  <c r="P1862" i="2"/>
  <c r="Q1862" i="2" s="1"/>
  <c r="P1863" i="2"/>
  <c r="Q1863" i="2" s="1"/>
  <c r="P1864" i="2"/>
  <c r="Q1864" i="2" s="1"/>
  <c r="P1865" i="2"/>
  <c r="Q1865" i="2" s="1"/>
  <c r="P1866" i="2"/>
  <c r="Q1866" i="2" s="1"/>
  <c r="P1867" i="2"/>
  <c r="Q1867" i="2" s="1"/>
  <c r="P1868" i="2"/>
  <c r="Q1868" i="2" s="1"/>
  <c r="P1869" i="2"/>
  <c r="Q1869" i="2" s="1"/>
  <c r="P1870" i="2"/>
  <c r="Q1870" i="2" s="1"/>
  <c r="P1871" i="2"/>
  <c r="Q1871" i="2" s="1"/>
  <c r="P1872" i="2"/>
  <c r="Q1872" i="2" s="1"/>
  <c r="P1873" i="2"/>
  <c r="Q1873" i="2" s="1"/>
  <c r="P1874" i="2"/>
  <c r="Q1874" i="2" s="1"/>
  <c r="P1875" i="2"/>
  <c r="Q1875" i="2" s="1"/>
  <c r="P1876" i="2"/>
  <c r="Q1876" i="2" s="1"/>
  <c r="P1877" i="2"/>
  <c r="Q1877" i="2" s="1"/>
  <c r="P1878" i="2"/>
  <c r="Q1878" i="2" s="1"/>
  <c r="P1879" i="2"/>
  <c r="Q1879" i="2" s="1"/>
  <c r="P1880" i="2"/>
  <c r="Q1880" i="2" s="1"/>
  <c r="P1881" i="2"/>
  <c r="Q1881" i="2" s="1"/>
  <c r="P1882" i="2"/>
  <c r="Q1882" i="2" s="1"/>
  <c r="P1883" i="2"/>
  <c r="Q1883" i="2" s="1"/>
  <c r="P1884" i="2"/>
  <c r="Q1884" i="2" s="1"/>
  <c r="P1885" i="2"/>
  <c r="Q1885" i="2" s="1"/>
  <c r="P1886" i="2"/>
  <c r="Q1886" i="2" s="1"/>
  <c r="P1887" i="2"/>
  <c r="Q1887" i="2" s="1"/>
  <c r="P1888" i="2"/>
  <c r="Q1888" i="2" s="1"/>
  <c r="P1889" i="2"/>
  <c r="Q1889" i="2" s="1"/>
  <c r="P1890" i="2"/>
  <c r="Q1890" i="2" s="1"/>
  <c r="P1891" i="2"/>
  <c r="Q1891" i="2" s="1"/>
  <c r="P1892" i="2"/>
  <c r="Q1892" i="2" s="1"/>
  <c r="P1893" i="2"/>
  <c r="Q1893" i="2" s="1"/>
  <c r="P1894" i="2"/>
  <c r="Q1894" i="2" s="1"/>
  <c r="P1895" i="2"/>
  <c r="Q1895" i="2" s="1"/>
  <c r="P1896" i="2"/>
  <c r="Q1896" i="2" s="1"/>
  <c r="P1897" i="2"/>
  <c r="Q1897" i="2" s="1"/>
  <c r="P1898" i="2"/>
  <c r="Q1898" i="2" s="1"/>
  <c r="P1899" i="2"/>
  <c r="Q1899" i="2" s="1"/>
  <c r="P1900" i="2"/>
  <c r="Q1900" i="2" s="1"/>
  <c r="P1901" i="2"/>
  <c r="Q1901" i="2" s="1"/>
  <c r="P1902" i="2"/>
  <c r="Q1902" i="2" s="1"/>
  <c r="P1903" i="2"/>
  <c r="Q1903" i="2" s="1"/>
  <c r="P1904" i="2"/>
  <c r="Q1904" i="2" s="1"/>
  <c r="P1905" i="2"/>
  <c r="Q1905" i="2" s="1"/>
  <c r="P1906" i="2"/>
  <c r="Q1906" i="2" s="1"/>
  <c r="P1907" i="2"/>
  <c r="Q1907" i="2" s="1"/>
  <c r="P1908" i="2"/>
  <c r="Q1908" i="2" s="1"/>
  <c r="P1909" i="2"/>
  <c r="Q1909" i="2" s="1"/>
  <c r="P1910" i="2"/>
  <c r="Q1910" i="2" s="1"/>
  <c r="P1911" i="2"/>
  <c r="Q1911" i="2" s="1"/>
  <c r="P1912" i="2"/>
  <c r="Q1912" i="2" s="1"/>
  <c r="P1913" i="2"/>
  <c r="Q1913" i="2" s="1"/>
  <c r="P1914" i="2"/>
  <c r="Q1914" i="2" s="1"/>
  <c r="P1915" i="2"/>
  <c r="Q1915" i="2" s="1"/>
  <c r="P1916" i="2"/>
  <c r="Q1916" i="2" s="1"/>
  <c r="P1917" i="2"/>
  <c r="Q1917" i="2" s="1"/>
  <c r="P1918" i="2"/>
  <c r="Q1918" i="2" s="1"/>
  <c r="P1919" i="2"/>
  <c r="Q1919" i="2" s="1"/>
  <c r="P1920" i="2"/>
  <c r="Q1920" i="2" s="1"/>
  <c r="P1921" i="2"/>
  <c r="Q1921" i="2" s="1"/>
  <c r="P1922" i="2"/>
  <c r="Q1922" i="2" s="1"/>
  <c r="P1923" i="2"/>
  <c r="Q1923" i="2" s="1"/>
  <c r="P1924" i="2"/>
  <c r="Q1924" i="2" s="1"/>
  <c r="P1925" i="2"/>
  <c r="Q1925" i="2" s="1"/>
  <c r="P1926" i="2"/>
  <c r="Q1926" i="2" s="1"/>
  <c r="P1927" i="2"/>
  <c r="Q1927" i="2" s="1"/>
  <c r="P1928" i="2"/>
  <c r="Q1928" i="2" s="1"/>
  <c r="P1929" i="2"/>
  <c r="Q1929" i="2" s="1"/>
  <c r="P1930" i="2"/>
  <c r="Q1930" i="2" s="1"/>
  <c r="P1931" i="2"/>
  <c r="Q1931" i="2" s="1"/>
  <c r="P1932" i="2"/>
  <c r="Q1932" i="2" s="1"/>
  <c r="P1933" i="2"/>
  <c r="Q1933" i="2" s="1"/>
  <c r="P1934" i="2"/>
  <c r="Q1934" i="2" s="1"/>
  <c r="P1935" i="2"/>
  <c r="Q1935" i="2" s="1"/>
  <c r="P1936" i="2"/>
  <c r="Q1936" i="2" s="1"/>
  <c r="P1937" i="2"/>
  <c r="Q1937" i="2" s="1"/>
  <c r="P1938" i="2"/>
  <c r="Q1938" i="2" s="1"/>
  <c r="P1939" i="2"/>
  <c r="Q1939" i="2" s="1"/>
  <c r="P1940" i="2"/>
  <c r="Q1940" i="2" s="1"/>
  <c r="P1941" i="2"/>
  <c r="Q1941" i="2" s="1"/>
  <c r="P1942" i="2"/>
  <c r="Q1942" i="2" s="1"/>
  <c r="P1943" i="2"/>
  <c r="Q1943" i="2" s="1"/>
  <c r="P1944" i="2"/>
  <c r="Q1944" i="2" s="1"/>
  <c r="P1945" i="2"/>
  <c r="Q1945" i="2" s="1"/>
  <c r="P1946" i="2"/>
  <c r="Q1946" i="2" s="1"/>
  <c r="P1947" i="2"/>
  <c r="Q1947" i="2" s="1"/>
  <c r="P1948" i="2"/>
  <c r="Q1948" i="2" s="1"/>
  <c r="P1949" i="2"/>
  <c r="Q1949" i="2" s="1"/>
  <c r="P1950" i="2"/>
  <c r="Q1950" i="2" s="1"/>
  <c r="P1951" i="2"/>
  <c r="Q1951" i="2" s="1"/>
  <c r="P1952" i="2"/>
  <c r="Q1952" i="2" s="1"/>
  <c r="P1953" i="2"/>
  <c r="Q1953" i="2" s="1"/>
  <c r="P1954" i="2"/>
  <c r="Q1954" i="2" s="1"/>
  <c r="P1955" i="2"/>
  <c r="Q1955" i="2" s="1"/>
  <c r="P1956" i="2"/>
  <c r="Q1956" i="2" s="1"/>
  <c r="P1957" i="2"/>
  <c r="Q1957" i="2" s="1"/>
  <c r="P1958" i="2"/>
  <c r="Q1958" i="2" s="1"/>
  <c r="P1959" i="2"/>
  <c r="Q1959" i="2" s="1"/>
  <c r="P1960" i="2"/>
  <c r="Q1960" i="2" s="1"/>
  <c r="P1961" i="2"/>
  <c r="Q1961" i="2" s="1"/>
  <c r="P1962" i="2"/>
  <c r="Q1962" i="2" s="1"/>
  <c r="P1963" i="2"/>
  <c r="Q1963" i="2" s="1"/>
  <c r="P1964" i="2"/>
  <c r="Q1964" i="2" s="1"/>
  <c r="P1965" i="2"/>
  <c r="Q1965" i="2" s="1"/>
  <c r="P1966" i="2"/>
  <c r="Q1966" i="2" s="1"/>
  <c r="P1967" i="2"/>
  <c r="Q1967" i="2" s="1"/>
  <c r="P1968" i="2"/>
  <c r="Q1968" i="2" s="1"/>
  <c r="P1969" i="2"/>
  <c r="Q1969" i="2" s="1"/>
  <c r="P1970" i="2"/>
  <c r="Q1970" i="2" s="1"/>
  <c r="P1971" i="2"/>
  <c r="Q1971" i="2" s="1"/>
  <c r="P1972" i="2"/>
  <c r="Q1972" i="2" s="1"/>
  <c r="P1973" i="2"/>
  <c r="Q1973" i="2" s="1"/>
  <c r="P1974" i="2"/>
  <c r="Q1974" i="2" s="1"/>
  <c r="P1975" i="2"/>
  <c r="Q1975" i="2" s="1"/>
  <c r="P1976" i="2"/>
  <c r="Q1976" i="2" s="1"/>
  <c r="P1977" i="2"/>
  <c r="Q1977" i="2" s="1"/>
  <c r="P1978" i="2"/>
  <c r="Q1978" i="2" s="1"/>
  <c r="P1979" i="2"/>
  <c r="Q1979" i="2" s="1"/>
  <c r="P1980" i="2"/>
  <c r="Q1980" i="2" s="1"/>
  <c r="P1981" i="2"/>
  <c r="Q1981" i="2" s="1"/>
  <c r="P1982" i="2"/>
  <c r="Q1982" i="2" s="1"/>
  <c r="P1983" i="2"/>
  <c r="Q1983" i="2" s="1"/>
  <c r="P1984" i="2"/>
  <c r="Q1984" i="2" s="1"/>
  <c r="P1985" i="2"/>
  <c r="Q1985" i="2" s="1"/>
  <c r="P1986" i="2"/>
  <c r="Q1986" i="2" s="1"/>
  <c r="P1987" i="2"/>
  <c r="Q1987" i="2" s="1"/>
  <c r="P1988" i="2"/>
  <c r="Q1988" i="2" s="1"/>
  <c r="P1989" i="2"/>
  <c r="Q1989" i="2" s="1"/>
  <c r="P1990" i="2"/>
  <c r="Q1990" i="2" s="1"/>
  <c r="P1991" i="2"/>
  <c r="Q1991" i="2" s="1"/>
  <c r="P1992" i="2"/>
  <c r="Q1992" i="2" s="1"/>
  <c r="P1993" i="2"/>
  <c r="Q1993" i="2" s="1"/>
  <c r="P1994" i="2"/>
  <c r="Q1994" i="2" s="1"/>
  <c r="P1995" i="2"/>
  <c r="Q1995" i="2" s="1"/>
  <c r="P1996" i="2"/>
  <c r="Q1996" i="2" s="1"/>
  <c r="P1997" i="2"/>
  <c r="Q1997" i="2" s="1"/>
  <c r="P1998" i="2"/>
  <c r="Q1998" i="2" s="1"/>
  <c r="P1999" i="2"/>
  <c r="Q1999" i="2" s="1"/>
  <c r="P2000" i="2"/>
  <c r="Q2000" i="2" s="1"/>
  <c r="P2001" i="2"/>
  <c r="Q2001" i="2" s="1"/>
  <c r="P2002" i="2"/>
  <c r="Q2002" i="2" s="1"/>
  <c r="P2003" i="2"/>
  <c r="Q2003" i="2" s="1"/>
  <c r="P2004" i="2"/>
  <c r="Q2004" i="2" s="1"/>
  <c r="P2005" i="2"/>
  <c r="Q2005" i="2" s="1"/>
  <c r="P2006" i="2"/>
  <c r="Q2006" i="2" s="1"/>
  <c r="P2007" i="2"/>
  <c r="Q2007" i="2" s="1"/>
  <c r="P2008" i="2"/>
  <c r="Q2008" i="2" s="1"/>
  <c r="P2009" i="2"/>
  <c r="Q2009" i="2" s="1"/>
  <c r="P2010" i="2"/>
  <c r="Q2010" i="2" s="1"/>
  <c r="P2011" i="2"/>
  <c r="Q2011" i="2" s="1"/>
  <c r="P2012" i="2"/>
  <c r="Q2012" i="2" s="1"/>
  <c r="P2013" i="2"/>
  <c r="Q2013" i="2" s="1"/>
  <c r="P2014" i="2"/>
  <c r="Q2014" i="2" s="1"/>
  <c r="P2015" i="2"/>
  <c r="Q2015" i="2" s="1"/>
  <c r="P2016" i="2"/>
  <c r="Q2016" i="2" s="1"/>
  <c r="P2017" i="2"/>
  <c r="Q2017" i="2" s="1"/>
  <c r="P2018" i="2"/>
  <c r="Q2018" i="2" s="1"/>
  <c r="P2019" i="2"/>
  <c r="Q2019" i="2" s="1"/>
  <c r="P2020" i="2"/>
  <c r="Q2020" i="2" s="1"/>
  <c r="P2021" i="2"/>
  <c r="Q2021" i="2" s="1"/>
  <c r="P2022" i="2"/>
  <c r="Q2022" i="2" s="1"/>
  <c r="P2023" i="2"/>
  <c r="Q2023" i="2" s="1"/>
  <c r="P2024" i="2"/>
  <c r="Q2024" i="2" s="1"/>
  <c r="P2025" i="2"/>
  <c r="Q2025" i="2" s="1"/>
  <c r="P2026" i="2"/>
  <c r="Q2026" i="2" s="1"/>
  <c r="P2027" i="2"/>
  <c r="Q2027" i="2" s="1"/>
  <c r="P2028" i="2"/>
  <c r="Q2028" i="2" s="1"/>
  <c r="P2029" i="2"/>
  <c r="Q2029" i="2" s="1"/>
  <c r="P2030" i="2"/>
  <c r="Q2030" i="2" s="1"/>
  <c r="P2031" i="2"/>
  <c r="Q2031" i="2" s="1"/>
  <c r="P2032" i="2"/>
  <c r="Q2032" i="2" s="1"/>
  <c r="P2033" i="2"/>
  <c r="Q2033" i="2" s="1"/>
  <c r="P2034" i="2"/>
  <c r="Q2034" i="2" s="1"/>
  <c r="P2035" i="2"/>
  <c r="Q2035" i="2" s="1"/>
  <c r="P2036" i="2"/>
  <c r="Q2036" i="2" s="1"/>
  <c r="P2037" i="2"/>
  <c r="Q2037" i="2" s="1"/>
  <c r="P2038" i="2"/>
  <c r="Q2038" i="2" s="1"/>
  <c r="P2039" i="2"/>
  <c r="Q2039" i="2" s="1"/>
  <c r="P2040" i="2"/>
  <c r="Q2040" i="2" s="1"/>
  <c r="P2041" i="2"/>
  <c r="Q2041" i="2" s="1"/>
  <c r="P2042" i="2"/>
  <c r="Q2042" i="2" s="1"/>
  <c r="P2043" i="2"/>
  <c r="Q2043" i="2" s="1"/>
  <c r="P2044" i="2"/>
  <c r="Q2044" i="2" s="1"/>
  <c r="P2045" i="2"/>
  <c r="Q2045" i="2" s="1"/>
  <c r="P2046" i="2"/>
  <c r="Q2046" i="2" s="1"/>
  <c r="P2047" i="2"/>
  <c r="Q2047" i="2" s="1"/>
  <c r="P2048" i="2"/>
  <c r="Q2048" i="2" s="1"/>
  <c r="P2049" i="2"/>
  <c r="Q2049" i="2" s="1"/>
  <c r="P2050" i="2"/>
  <c r="Q2050" i="2" s="1"/>
  <c r="P2051" i="2"/>
  <c r="Q2051" i="2" s="1"/>
  <c r="P2052" i="2"/>
  <c r="Q2052" i="2" s="1"/>
  <c r="P2053" i="2"/>
  <c r="Q2053" i="2" s="1"/>
  <c r="P2054" i="2"/>
  <c r="Q2054" i="2" s="1"/>
  <c r="P2055" i="2"/>
  <c r="Q2055" i="2" s="1"/>
  <c r="P2056" i="2"/>
  <c r="Q2056" i="2" s="1"/>
  <c r="P2057" i="2"/>
  <c r="Q2057" i="2" s="1"/>
  <c r="P2058" i="2"/>
  <c r="Q2058" i="2" s="1"/>
  <c r="P2059" i="2"/>
  <c r="Q2059" i="2" s="1"/>
  <c r="P2060" i="2"/>
  <c r="Q2060" i="2" s="1"/>
  <c r="P2061" i="2"/>
  <c r="Q2061" i="2" s="1"/>
  <c r="P2062" i="2"/>
  <c r="Q2062" i="2" s="1"/>
  <c r="P2063" i="2"/>
  <c r="Q2063" i="2" s="1"/>
  <c r="P2064" i="2"/>
  <c r="Q2064" i="2" s="1"/>
  <c r="P2065" i="2"/>
  <c r="Q2065" i="2" s="1"/>
  <c r="P2066" i="2"/>
  <c r="Q2066" i="2" s="1"/>
  <c r="P2067" i="2"/>
  <c r="Q2067" i="2" s="1"/>
  <c r="P2068" i="2"/>
  <c r="Q2068" i="2" s="1"/>
  <c r="P2069" i="2"/>
  <c r="Q2069" i="2" s="1"/>
  <c r="P2070" i="2"/>
  <c r="Q2070" i="2" s="1"/>
  <c r="P2071" i="2"/>
  <c r="Q2071" i="2" s="1"/>
  <c r="P2072" i="2"/>
  <c r="Q2072" i="2" s="1"/>
  <c r="P2073" i="2"/>
  <c r="Q2073" i="2" s="1"/>
  <c r="P2074" i="2"/>
  <c r="Q2074" i="2" s="1"/>
  <c r="P2075" i="2"/>
  <c r="Q2075" i="2" s="1"/>
  <c r="P2076" i="2"/>
  <c r="Q2076" i="2" s="1"/>
  <c r="P2077" i="2"/>
  <c r="Q2077" i="2" s="1"/>
  <c r="P2078" i="2"/>
  <c r="Q2078" i="2" s="1"/>
  <c r="P2079" i="2"/>
  <c r="Q2079" i="2" s="1"/>
  <c r="P2080" i="2"/>
  <c r="Q2080" i="2" s="1"/>
  <c r="P2081" i="2"/>
  <c r="Q2081" i="2" s="1"/>
  <c r="P2082" i="2"/>
  <c r="Q2082" i="2" s="1"/>
  <c r="P2083" i="2"/>
  <c r="Q2083" i="2" s="1"/>
  <c r="P2084" i="2"/>
  <c r="Q2084" i="2" s="1"/>
  <c r="P2085" i="2"/>
  <c r="Q2085" i="2" s="1"/>
  <c r="P2086" i="2"/>
  <c r="Q2086" i="2" s="1"/>
  <c r="P2087" i="2"/>
  <c r="Q2087" i="2" s="1"/>
  <c r="P2088" i="2"/>
  <c r="Q2088" i="2" s="1"/>
  <c r="P2089" i="2"/>
  <c r="Q2089" i="2" s="1"/>
  <c r="P2090" i="2"/>
  <c r="Q2090" i="2" s="1"/>
  <c r="P2091" i="2"/>
  <c r="Q2091" i="2" s="1"/>
  <c r="P2092" i="2"/>
  <c r="Q2092" i="2" s="1"/>
  <c r="P2093" i="2"/>
  <c r="Q2093" i="2" s="1"/>
  <c r="P2094" i="2"/>
  <c r="Q2094" i="2" s="1"/>
  <c r="P2095" i="2"/>
  <c r="Q2095" i="2" s="1"/>
  <c r="P2096" i="2"/>
  <c r="Q2096" i="2" s="1"/>
  <c r="P2097" i="2"/>
  <c r="Q2097" i="2" s="1"/>
  <c r="P2098" i="2"/>
  <c r="Q2098" i="2" s="1"/>
  <c r="P2099" i="2"/>
  <c r="Q2099" i="2" s="1"/>
  <c r="P2100" i="2"/>
  <c r="Q2100" i="2" s="1"/>
  <c r="P2101" i="2"/>
  <c r="Q2101" i="2" s="1"/>
  <c r="P2102" i="2"/>
  <c r="Q2102" i="2" s="1"/>
  <c r="P2103" i="2"/>
  <c r="Q2103" i="2" s="1"/>
  <c r="P2104" i="2"/>
  <c r="Q2104" i="2" s="1"/>
  <c r="P2105" i="2"/>
  <c r="Q2105" i="2" s="1"/>
  <c r="P2106" i="2"/>
  <c r="Q2106" i="2" s="1"/>
  <c r="P2107" i="2"/>
  <c r="Q2107" i="2" s="1"/>
  <c r="P2108" i="2"/>
  <c r="Q2108" i="2" s="1"/>
  <c r="P2109" i="2"/>
  <c r="Q2109" i="2" s="1"/>
  <c r="P2110" i="2"/>
  <c r="Q2110" i="2" s="1"/>
  <c r="P2111" i="2"/>
  <c r="Q2111" i="2" s="1"/>
  <c r="P2112" i="2"/>
  <c r="Q2112" i="2" s="1"/>
  <c r="P2113" i="2"/>
  <c r="Q2113" i="2" s="1"/>
  <c r="P2114" i="2"/>
  <c r="Q2114" i="2" s="1"/>
  <c r="P2115" i="2"/>
  <c r="Q2115" i="2" s="1"/>
  <c r="P2116" i="2"/>
  <c r="Q2116" i="2" s="1"/>
  <c r="P2117" i="2"/>
  <c r="Q2117" i="2" s="1"/>
  <c r="P2118" i="2"/>
  <c r="Q2118" i="2" s="1"/>
  <c r="P2119" i="2"/>
  <c r="Q2119" i="2" s="1"/>
  <c r="P2120" i="2"/>
  <c r="Q2120" i="2" s="1"/>
  <c r="P2121" i="2"/>
  <c r="Q2121" i="2" s="1"/>
  <c r="P2122" i="2"/>
  <c r="Q2122" i="2" s="1"/>
  <c r="P2123" i="2"/>
  <c r="Q2123" i="2" s="1"/>
  <c r="P2124" i="2"/>
  <c r="Q2124" i="2" s="1"/>
  <c r="P2125" i="2"/>
  <c r="Q2125" i="2" s="1"/>
  <c r="P2126" i="2"/>
  <c r="Q2126" i="2" s="1"/>
  <c r="P2127" i="2"/>
  <c r="Q2127" i="2" s="1"/>
  <c r="P2128" i="2"/>
  <c r="Q2128" i="2" s="1"/>
  <c r="P2129" i="2"/>
  <c r="Q2129" i="2" s="1"/>
  <c r="P2130" i="2"/>
  <c r="Q2130" i="2" s="1"/>
  <c r="P2131" i="2"/>
  <c r="Q2131" i="2" s="1"/>
  <c r="P2132" i="2"/>
  <c r="Q2132" i="2" s="1"/>
  <c r="P2133" i="2"/>
  <c r="Q2133" i="2" s="1"/>
  <c r="P2134" i="2"/>
  <c r="Q2134" i="2" s="1"/>
  <c r="P2135" i="2"/>
  <c r="Q2135" i="2" s="1"/>
  <c r="P2136" i="2"/>
  <c r="Q2136" i="2" s="1"/>
  <c r="P2137" i="2"/>
  <c r="Q2137" i="2" s="1"/>
  <c r="P2138" i="2"/>
  <c r="Q2138" i="2" s="1"/>
  <c r="P2139" i="2"/>
  <c r="Q2139" i="2" s="1"/>
  <c r="P2140" i="2"/>
  <c r="Q2140" i="2" s="1"/>
  <c r="P2141" i="2"/>
  <c r="Q2141" i="2" s="1"/>
  <c r="P2142" i="2"/>
  <c r="Q2142" i="2" s="1"/>
  <c r="P2143" i="2"/>
  <c r="Q2143" i="2" s="1"/>
  <c r="P2144" i="2"/>
  <c r="Q2144" i="2" s="1"/>
  <c r="P2145" i="2"/>
  <c r="Q2145" i="2" s="1"/>
  <c r="P2146" i="2"/>
  <c r="Q2146" i="2" s="1"/>
  <c r="P2147" i="2"/>
  <c r="Q2147" i="2" s="1"/>
  <c r="P2148" i="2"/>
  <c r="Q2148" i="2" s="1"/>
  <c r="P2149" i="2"/>
  <c r="Q2149" i="2" s="1"/>
  <c r="P2150" i="2"/>
  <c r="Q2150" i="2" s="1"/>
  <c r="P2151" i="2"/>
  <c r="Q2151" i="2" s="1"/>
  <c r="P2152" i="2"/>
  <c r="Q2152" i="2" s="1"/>
  <c r="P2153" i="2"/>
  <c r="Q2153" i="2" s="1"/>
  <c r="P2154" i="2"/>
  <c r="Q2154" i="2" s="1"/>
  <c r="P2155" i="2"/>
  <c r="Q2155" i="2" s="1"/>
  <c r="P2156" i="2"/>
  <c r="Q2156" i="2" s="1"/>
  <c r="P2157" i="2"/>
  <c r="Q2157" i="2" s="1"/>
  <c r="P2158" i="2"/>
  <c r="Q2158" i="2" s="1"/>
  <c r="P2159" i="2"/>
  <c r="Q2159" i="2" s="1"/>
  <c r="P2160" i="2"/>
  <c r="Q2160" i="2" s="1"/>
  <c r="P2161" i="2"/>
  <c r="Q2161" i="2" s="1"/>
  <c r="P2162" i="2"/>
  <c r="Q2162" i="2" s="1"/>
  <c r="P2163" i="2"/>
  <c r="Q2163" i="2" s="1"/>
  <c r="P2164" i="2"/>
  <c r="Q2164" i="2" s="1"/>
  <c r="P2165" i="2"/>
  <c r="Q2165" i="2" s="1"/>
  <c r="P2166" i="2"/>
  <c r="Q2166" i="2" s="1"/>
  <c r="P2167" i="2"/>
  <c r="Q2167" i="2" s="1"/>
  <c r="P2168" i="2"/>
  <c r="Q2168" i="2" s="1"/>
  <c r="P2169" i="2"/>
  <c r="Q2169" i="2" s="1"/>
  <c r="P2170" i="2"/>
  <c r="Q2170" i="2" s="1"/>
  <c r="P2171" i="2"/>
  <c r="Q2171" i="2" s="1"/>
  <c r="P2172" i="2"/>
  <c r="Q2172" i="2" s="1"/>
  <c r="P2173" i="2"/>
  <c r="Q2173" i="2" s="1"/>
  <c r="P2174" i="2"/>
  <c r="Q2174" i="2" s="1"/>
  <c r="P2175" i="2"/>
  <c r="Q2175" i="2" s="1"/>
  <c r="P2176" i="2"/>
  <c r="Q2176" i="2" s="1"/>
  <c r="P2177" i="2"/>
  <c r="Q2177" i="2" s="1"/>
  <c r="P2178" i="2"/>
  <c r="Q2178" i="2" s="1"/>
  <c r="P2179" i="2"/>
  <c r="Q2179" i="2" s="1"/>
  <c r="P2180" i="2"/>
  <c r="Q2180" i="2" s="1"/>
  <c r="P2181" i="2"/>
  <c r="Q2181" i="2" s="1"/>
  <c r="P2182" i="2"/>
  <c r="Q2182" i="2" s="1"/>
  <c r="P2183" i="2"/>
  <c r="Q2183" i="2" s="1"/>
  <c r="P2184" i="2"/>
  <c r="Q2184" i="2" s="1"/>
  <c r="P2185" i="2"/>
  <c r="Q2185" i="2" s="1"/>
  <c r="P2186" i="2"/>
  <c r="Q2186" i="2" s="1"/>
  <c r="P2187" i="2"/>
  <c r="Q2187" i="2" s="1"/>
  <c r="P2188" i="2"/>
  <c r="Q2188" i="2" s="1"/>
  <c r="P2189" i="2"/>
  <c r="Q2189" i="2" s="1"/>
  <c r="P2190" i="2"/>
  <c r="Q2190" i="2" s="1"/>
  <c r="P2191" i="2"/>
  <c r="Q2191" i="2" s="1"/>
  <c r="P2192" i="2"/>
  <c r="Q2192" i="2" s="1"/>
  <c r="P2193" i="2"/>
  <c r="Q2193" i="2" s="1"/>
  <c r="P2194" i="2"/>
  <c r="Q2194" i="2" s="1"/>
  <c r="P2195" i="2"/>
  <c r="Q2195" i="2" s="1"/>
  <c r="P2196" i="2"/>
  <c r="Q2196" i="2" s="1"/>
  <c r="P2197" i="2"/>
  <c r="Q2197" i="2" s="1"/>
  <c r="P2198" i="2"/>
  <c r="Q2198" i="2" s="1"/>
  <c r="P2199" i="2"/>
  <c r="Q2199" i="2" s="1"/>
  <c r="P2200" i="2"/>
  <c r="Q2200" i="2" s="1"/>
  <c r="P2201" i="2"/>
  <c r="Q2201" i="2" s="1"/>
  <c r="P2202" i="2"/>
  <c r="Q2202" i="2" s="1"/>
  <c r="P2203" i="2"/>
  <c r="Q2203" i="2" s="1"/>
  <c r="P2204" i="2"/>
  <c r="Q2204" i="2" s="1"/>
  <c r="P2205" i="2"/>
  <c r="Q2205" i="2" s="1"/>
  <c r="P2206" i="2"/>
  <c r="Q2206" i="2" s="1"/>
  <c r="P2207" i="2"/>
  <c r="Q2207" i="2" s="1"/>
  <c r="P2208" i="2"/>
  <c r="Q2208" i="2" s="1"/>
  <c r="P2209" i="2"/>
  <c r="Q2209" i="2" s="1"/>
  <c r="P2210" i="2"/>
  <c r="Q2210" i="2" s="1"/>
  <c r="P2211" i="2"/>
  <c r="Q2211" i="2" s="1"/>
  <c r="P2212" i="2"/>
  <c r="Q2212" i="2" s="1"/>
  <c r="P2213" i="2"/>
  <c r="Q2213" i="2" s="1"/>
  <c r="P2214" i="2"/>
  <c r="Q2214" i="2" s="1"/>
  <c r="P2215" i="2"/>
  <c r="Q2215" i="2" s="1"/>
  <c r="P2216" i="2"/>
  <c r="Q2216" i="2" s="1"/>
  <c r="P2217" i="2"/>
  <c r="Q2217" i="2" s="1"/>
  <c r="P2218" i="2"/>
  <c r="Q2218" i="2" s="1"/>
  <c r="P2219" i="2"/>
  <c r="Q2219" i="2" s="1"/>
  <c r="P2220" i="2"/>
  <c r="Q2220" i="2" s="1"/>
  <c r="P2221" i="2"/>
  <c r="Q2221" i="2" s="1"/>
  <c r="P2222" i="2"/>
  <c r="Q2222" i="2" s="1"/>
  <c r="P2223" i="2"/>
  <c r="Q2223" i="2" s="1"/>
  <c r="P2224" i="2"/>
  <c r="Q2224" i="2" s="1"/>
  <c r="P2225" i="2"/>
  <c r="Q2225" i="2" s="1"/>
  <c r="P2226" i="2"/>
  <c r="Q2226" i="2" s="1"/>
  <c r="P2227" i="2"/>
  <c r="Q2227" i="2" s="1"/>
  <c r="P2228" i="2"/>
  <c r="Q2228" i="2" s="1"/>
  <c r="P2229" i="2"/>
  <c r="Q2229" i="2" s="1"/>
  <c r="P2230" i="2"/>
  <c r="Q2230" i="2" s="1"/>
  <c r="P2231" i="2"/>
  <c r="Q2231" i="2" s="1"/>
  <c r="P2232" i="2"/>
  <c r="Q2232" i="2" s="1"/>
  <c r="P2233" i="2"/>
  <c r="Q2233" i="2" s="1"/>
  <c r="P2234" i="2"/>
  <c r="Q2234" i="2" s="1"/>
  <c r="P2235" i="2"/>
  <c r="Q2235" i="2" s="1"/>
  <c r="P2236" i="2"/>
  <c r="Q2236" i="2" s="1"/>
  <c r="P2237" i="2"/>
  <c r="Q2237" i="2" s="1"/>
  <c r="P2238" i="2"/>
  <c r="Q2238" i="2" s="1"/>
  <c r="P2239" i="2"/>
  <c r="Q2239" i="2" s="1"/>
  <c r="P2240" i="2"/>
  <c r="Q2240" i="2" s="1"/>
  <c r="P2241" i="2"/>
  <c r="Q2241" i="2" s="1"/>
  <c r="P2242" i="2"/>
  <c r="Q2242" i="2" s="1"/>
  <c r="P2243" i="2"/>
  <c r="Q2243" i="2" s="1"/>
  <c r="P2244" i="2"/>
  <c r="Q2244" i="2" s="1"/>
  <c r="P2245" i="2"/>
  <c r="Q2245" i="2" s="1"/>
  <c r="P2246" i="2"/>
  <c r="Q2246" i="2" s="1"/>
  <c r="P2247" i="2"/>
  <c r="Q2247" i="2" s="1"/>
  <c r="P2248" i="2"/>
  <c r="Q2248" i="2" s="1"/>
  <c r="P2249" i="2"/>
  <c r="Q2249" i="2" s="1"/>
  <c r="P2250" i="2"/>
  <c r="Q2250" i="2" s="1"/>
  <c r="P2251" i="2"/>
  <c r="Q2251" i="2" s="1"/>
  <c r="P2252" i="2"/>
  <c r="Q2252" i="2" s="1"/>
  <c r="P2253" i="2"/>
  <c r="Q2253" i="2" s="1"/>
  <c r="P2254" i="2"/>
  <c r="Q2254" i="2" s="1"/>
  <c r="P2255" i="2"/>
  <c r="Q2255" i="2" s="1"/>
  <c r="P2256" i="2"/>
  <c r="Q2256" i="2" s="1"/>
  <c r="P2257" i="2"/>
  <c r="Q2257" i="2" s="1"/>
  <c r="P2258" i="2"/>
  <c r="Q2258" i="2" s="1"/>
  <c r="P2259" i="2"/>
  <c r="Q2259" i="2" s="1"/>
  <c r="P2260" i="2"/>
  <c r="Q2260" i="2" s="1"/>
  <c r="P2261" i="2"/>
  <c r="Q2261" i="2" s="1"/>
  <c r="P2262" i="2"/>
  <c r="Q2262" i="2" s="1"/>
  <c r="P2263" i="2"/>
  <c r="Q2263" i="2" s="1"/>
  <c r="P2264" i="2"/>
  <c r="Q2264" i="2" s="1"/>
  <c r="P2265" i="2"/>
  <c r="Q2265" i="2" s="1"/>
  <c r="P2266" i="2"/>
  <c r="Q2266" i="2" s="1"/>
  <c r="P2267" i="2"/>
  <c r="Q2267" i="2" s="1"/>
  <c r="P2268" i="2"/>
  <c r="Q2268" i="2" s="1"/>
  <c r="P2269" i="2"/>
  <c r="Q2269" i="2" s="1"/>
  <c r="P2270" i="2"/>
  <c r="Q2270" i="2" s="1"/>
  <c r="P2271" i="2"/>
  <c r="Q2271" i="2" s="1"/>
  <c r="P2272" i="2"/>
  <c r="Q2272" i="2" s="1"/>
  <c r="P2273" i="2"/>
  <c r="Q2273" i="2" s="1"/>
  <c r="P2274" i="2"/>
  <c r="Q2274" i="2" s="1"/>
  <c r="P2275" i="2"/>
  <c r="Q2275" i="2" s="1"/>
  <c r="P2276" i="2"/>
  <c r="Q2276" i="2" s="1"/>
  <c r="P2277" i="2"/>
  <c r="Q2277" i="2" s="1"/>
  <c r="P2278" i="2"/>
  <c r="Q2278" i="2" s="1"/>
  <c r="P2279" i="2"/>
  <c r="Q2279" i="2" s="1"/>
  <c r="P2280" i="2"/>
  <c r="Q2280" i="2" s="1"/>
  <c r="P2281" i="2"/>
  <c r="Q2281" i="2" s="1"/>
  <c r="P2282" i="2"/>
  <c r="Q2282" i="2" s="1"/>
  <c r="P2283" i="2"/>
  <c r="Q2283" i="2" s="1"/>
  <c r="P2284" i="2"/>
  <c r="Q2284" i="2" s="1"/>
  <c r="P2285" i="2"/>
  <c r="Q2285" i="2" s="1"/>
  <c r="P2286" i="2"/>
  <c r="Q2286" i="2" s="1"/>
  <c r="P2287" i="2"/>
  <c r="Q2287" i="2" s="1"/>
  <c r="P2288" i="2"/>
  <c r="Q2288" i="2" s="1"/>
  <c r="P2289" i="2"/>
  <c r="Q2289" i="2" s="1"/>
  <c r="P2290" i="2"/>
  <c r="Q2290" i="2" s="1"/>
  <c r="P2291" i="2"/>
  <c r="Q2291" i="2" s="1"/>
  <c r="P2292" i="2"/>
  <c r="Q2292" i="2" s="1"/>
  <c r="P2293" i="2"/>
  <c r="Q2293" i="2" s="1"/>
  <c r="P2294" i="2"/>
  <c r="Q2294" i="2" s="1"/>
  <c r="P2295" i="2"/>
  <c r="Q2295" i="2" s="1"/>
  <c r="P2296" i="2"/>
  <c r="Q2296" i="2" s="1"/>
  <c r="P2297" i="2"/>
  <c r="Q2297" i="2" s="1"/>
  <c r="P2298" i="2"/>
  <c r="Q2298" i="2" s="1"/>
  <c r="P2299" i="2"/>
  <c r="Q2299" i="2" s="1"/>
  <c r="P2300" i="2"/>
  <c r="Q2300" i="2" s="1"/>
  <c r="P2301" i="2"/>
  <c r="Q2301" i="2" s="1"/>
  <c r="P2302" i="2"/>
  <c r="Q2302" i="2" s="1"/>
  <c r="P2303" i="2"/>
  <c r="Q2303" i="2" s="1"/>
  <c r="P2304" i="2"/>
  <c r="Q2304" i="2" s="1"/>
  <c r="P2305" i="2"/>
  <c r="Q2305" i="2" s="1"/>
  <c r="P2306" i="2"/>
  <c r="Q2306" i="2" s="1"/>
  <c r="P2307" i="2"/>
  <c r="Q2307" i="2" s="1"/>
  <c r="P2308" i="2"/>
  <c r="Q2308" i="2" s="1"/>
  <c r="P2309" i="2"/>
  <c r="Q2309" i="2" s="1"/>
  <c r="P2310" i="2"/>
  <c r="Q2310" i="2" s="1"/>
  <c r="P2311" i="2"/>
  <c r="Q2311" i="2" s="1"/>
  <c r="P2312" i="2"/>
  <c r="Q2312" i="2" s="1"/>
  <c r="P2313" i="2"/>
  <c r="Q2313" i="2" s="1"/>
  <c r="P2314" i="2"/>
  <c r="Q2314" i="2" s="1"/>
  <c r="P2315" i="2"/>
  <c r="Q2315" i="2" s="1"/>
  <c r="P2316" i="2"/>
  <c r="Q2316" i="2" s="1"/>
  <c r="P2317" i="2"/>
  <c r="Q2317" i="2" s="1"/>
  <c r="P2318" i="2"/>
  <c r="Q2318" i="2" s="1"/>
  <c r="P2319" i="2"/>
  <c r="Q2319" i="2" s="1"/>
  <c r="P2320" i="2"/>
  <c r="Q2320" i="2" s="1"/>
  <c r="P2321" i="2"/>
  <c r="Q2321" i="2" s="1"/>
  <c r="P2322" i="2"/>
  <c r="Q2322" i="2" s="1"/>
  <c r="P2323" i="2"/>
  <c r="Q2323" i="2" s="1"/>
  <c r="P2324" i="2"/>
  <c r="Q2324" i="2" s="1"/>
  <c r="P2325" i="2"/>
  <c r="Q2325" i="2" s="1"/>
  <c r="P2326" i="2"/>
  <c r="Q2326" i="2" s="1"/>
  <c r="P2327" i="2"/>
  <c r="Q2327" i="2" s="1"/>
  <c r="P2328" i="2"/>
  <c r="Q2328" i="2" s="1"/>
  <c r="P2329" i="2"/>
  <c r="Q2329" i="2" s="1"/>
  <c r="P2330" i="2"/>
  <c r="Q2330" i="2" s="1"/>
  <c r="P2331" i="2"/>
  <c r="Q2331" i="2" s="1"/>
  <c r="P2332" i="2"/>
  <c r="Q2332" i="2" s="1"/>
  <c r="P2333" i="2"/>
  <c r="Q2333" i="2" s="1"/>
  <c r="P2334" i="2"/>
  <c r="Q2334" i="2" s="1"/>
  <c r="P2335" i="2"/>
  <c r="Q2335" i="2" s="1"/>
  <c r="P2336" i="2"/>
  <c r="Q2336" i="2" s="1"/>
  <c r="P2337" i="2"/>
  <c r="Q2337" i="2" s="1"/>
  <c r="P2338" i="2"/>
  <c r="Q2338" i="2" s="1"/>
  <c r="P2339" i="2"/>
  <c r="Q2339" i="2" s="1"/>
  <c r="P2340" i="2"/>
  <c r="Q2340" i="2" s="1"/>
  <c r="P2341" i="2"/>
  <c r="Q2341" i="2" s="1"/>
  <c r="P2342" i="2"/>
  <c r="Q2342" i="2" s="1"/>
  <c r="P2343" i="2"/>
  <c r="Q2343" i="2" s="1"/>
  <c r="P2344" i="2"/>
  <c r="Q2344" i="2" s="1"/>
  <c r="P2345" i="2"/>
  <c r="Q2345" i="2" s="1"/>
  <c r="P2346" i="2"/>
  <c r="Q2346" i="2" s="1"/>
  <c r="P2347" i="2"/>
  <c r="Q2347" i="2" s="1"/>
  <c r="P2348" i="2"/>
  <c r="Q2348" i="2" s="1"/>
  <c r="P2349" i="2"/>
  <c r="Q2349" i="2" s="1"/>
  <c r="P2350" i="2"/>
  <c r="Q2350" i="2" s="1"/>
  <c r="P2351" i="2"/>
  <c r="Q2351" i="2" s="1"/>
  <c r="P2352" i="2"/>
  <c r="Q2352" i="2" s="1"/>
  <c r="P2353" i="2"/>
  <c r="Q2353" i="2" s="1"/>
  <c r="P2354" i="2"/>
  <c r="Q2354" i="2" s="1"/>
  <c r="P2355" i="2"/>
  <c r="Q2355" i="2" s="1"/>
  <c r="P2356" i="2"/>
  <c r="Q2356" i="2" s="1"/>
  <c r="P2357" i="2"/>
  <c r="Q2357" i="2" s="1"/>
  <c r="P2358" i="2"/>
  <c r="Q2358" i="2" s="1"/>
  <c r="P2359" i="2"/>
  <c r="Q2359" i="2" s="1"/>
  <c r="P2360" i="2"/>
  <c r="Q2360" i="2" s="1"/>
  <c r="P2361" i="2"/>
  <c r="Q2361" i="2" s="1"/>
  <c r="P2362" i="2"/>
  <c r="Q2362" i="2" s="1"/>
  <c r="P2363" i="2"/>
  <c r="Q2363" i="2" s="1"/>
  <c r="P2364" i="2"/>
  <c r="Q2364" i="2" s="1"/>
  <c r="P2365" i="2"/>
  <c r="Q2365" i="2" s="1"/>
  <c r="P2366" i="2"/>
  <c r="Q2366" i="2" s="1"/>
  <c r="P2367" i="2"/>
  <c r="Q2367" i="2" s="1"/>
  <c r="P2368" i="2"/>
  <c r="Q2368" i="2" s="1"/>
  <c r="P2369" i="2"/>
  <c r="Q2369" i="2" s="1"/>
  <c r="P2370" i="2"/>
  <c r="Q2370" i="2" s="1"/>
  <c r="P2371" i="2"/>
  <c r="Q2371" i="2" s="1"/>
  <c r="P2372" i="2"/>
  <c r="Q2372" i="2" s="1"/>
  <c r="P2373" i="2"/>
  <c r="Q2373" i="2" s="1"/>
  <c r="P2374" i="2"/>
  <c r="Q2374" i="2" s="1"/>
  <c r="P2375" i="2"/>
  <c r="Q2375" i="2" s="1"/>
  <c r="P2376" i="2"/>
  <c r="Q2376" i="2" s="1"/>
  <c r="P2377" i="2"/>
  <c r="Q2377" i="2" s="1"/>
  <c r="P2378" i="2"/>
  <c r="Q2378" i="2" s="1"/>
  <c r="P2379" i="2"/>
  <c r="Q2379" i="2" s="1"/>
  <c r="P2380" i="2"/>
  <c r="Q2380" i="2" s="1"/>
  <c r="P2381" i="2"/>
  <c r="Q2381" i="2" s="1"/>
  <c r="P2382" i="2"/>
  <c r="Q2382" i="2" s="1"/>
  <c r="P2383" i="2"/>
  <c r="Q2383" i="2" s="1"/>
  <c r="P2384" i="2"/>
  <c r="Q2384" i="2" s="1"/>
  <c r="P2385" i="2"/>
  <c r="Q2385" i="2" s="1"/>
  <c r="P2386" i="2"/>
  <c r="Q2386" i="2" s="1"/>
  <c r="P2387" i="2"/>
  <c r="Q2387" i="2" s="1"/>
  <c r="P2388" i="2"/>
  <c r="Q2388" i="2" s="1"/>
  <c r="P2389" i="2"/>
  <c r="Q2389" i="2" s="1"/>
  <c r="P2390" i="2"/>
  <c r="Q2390" i="2" s="1"/>
  <c r="P2391" i="2"/>
  <c r="Q2391" i="2" s="1"/>
  <c r="P2392" i="2"/>
  <c r="Q2392" i="2" s="1"/>
  <c r="P2393" i="2"/>
  <c r="Q2393" i="2" s="1"/>
  <c r="P2394" i="2"/>
  <c r="Q2394" i="2" s="1"/>
  <c r="P2395" i="2"/>
  <c r="Q2395" i="2" s="1"/>
  <c r="P2396" i="2"/>
  <c r="Q2396" i="2" s="1"/>
  <c r="P2397" i="2"/>
  <c r="Q2397" i="2" s="1"/>
  <c r="P2398" i="2"/>
  <c r="Q2398" i="2" s="1"/>
  <c r="P2399" i="2"/>
  <c r="Q2399" i="2" s="1"/>
  <c r="P2400" i="2"/>
  <c r="Q2400" i="2" s="1"/>
  <c r="P2401" i="2"/>
  <c r="Q2401" i="2" s="1"/>
  <c r="P2402" i="2"/>
  <c r="Q2402" i="2" s="1"/>
  <c r="P2403" i="2"/>
  <c r="Q2403" i="2" s="1"/>
  <c r="P2404" i="2"/>
  <c r="Q2404" i="2" s="1"/>
  <c r="P2405" i="2"/>
  <c r="Q2405" i="2" s="1"/>
  <c r="P2406" i="2"/>
  <c r="Q2406" i="2" s="1"/>
  <c r="P2407" i="2"/>
  <c r="Q2407" i="2" s="1"/>
  <c r="P2408" i="2"/>
  <c r="Q2408" i="2" s="1"/>
  <c r="P2409" i="2"/>
  <c r="Q2409" i="2" s="1"/>
  <c r="P2410" i="2"/>
  <c r="Q2410" i="2" s="1"/>
  <c r="P2411" i="2"/>
  <c r="Q2411" i="2" s="1"/>
  <c r="P2412" i="2"/>
  <c r="Q2412" i="2" s="1"/>
  <c r="P2413" i="2"/>
  <c r="Q2413" i="2" s="1"/>
  <c r="P2414" i="2"/>
  <c r="Q2414" i="2" s="1"/>
  <c r="P2415" i="2"/>
  <c r="Q2415" i="2" s="1"/>
  <c r="P2416" i="2"/>
  <c r="Q2416" i="2" s="1"/>
  <c r="P2417" i="2"/>
  <c r="Q2417" i="2" s="1"/>
  <c r="P2418" i="2"/>
  <c r="Q2418" i="2" s="1"/>
  <c r="P2419" i="2"/>
  <c r="Q2419" i="2" s="1"/>
  <c r="P2420" i="2"/>
  <c r="Q2420" i="2" s="1"/>
  <c r="P2421" i="2"/>
  <c r="Q2421" i="2" s="1"/>
  <c r="P2422" i="2"/>
  <c r="Q2422" i="2" s="1"/>
  <c r="P2423" i="2"/>
  <c r="Q2423" i="2" s="1"/>
  <c r="P2424" i="2"/>
  <c r="Q2424" i="2" s="1"/>
  <c r="P2425" i="2"/>
  <c r="Q2425" i="2" s="1"/>
  <c r="P2426" i="2"/>
  <c r="Q2426" i="2" s="1"/>
  <c r="P2427" i="2"/>
  <c r="Q2427" i="2" s="1"/>
  <c r="P2428" i="2"/>
  <c r="Q2428" i="2" s="1"/>
  <c r="P2429" i="2"/>
  <c r="Q2429" i="2" s="1"/>
  <c r="P2430" i="2"/>
  <c r="Q2430" i="2" s="1"/>
  <c r="P2431" i="2"/>
  <c r="Q2431" i="2" s="1"/>
  <c r="P2432" i="2"/>
  <c r="Q2432" i="2" s="1"/>
  <c r="P2433" i="2"/>
  <c r="Q2433" i="2" s="1"/>
  <c r="P2434" i="2"/>
  <c r="Q2434" i="2" s="1"/>
  <c r="P2435" i="2"/>
  <c r="Q2435" i="2" s="1"/>
  <c r="P2436" i="2"/>
  <c r="Q2436" i="2" s="1"/>
  <c r="P2437" i="2"/>
  <c r="Q2437" i="2" s="1"/>
  <c r="P2438" i="2"/>
  <c r="Q2438" i="2" s="1"/>
  <c r="P2439" i="2"/>
  <c r="Q2439" i="2" s="1"/>
  <c r="P2440" i="2"/>
  <c r="Q2440" i="2" s="1"/>
  <c r="P2441" i="2"/>
  <c r="Q2441" i="2" s="1"/>
  <c r="P2442" i="2"/>
  <c r="Q2442" i="2" s="1"/>
  <c r="P2443" i="2"/>
  <c r="Q2443" i="2" s="1"/>
  <c r="P2444" i="2"/>
  <c r="Q2444" i="2" s="1"/>
  <c r="P2445" i="2"/>
  <c r="Q2445" i="2" s="1"/>
  <c r="P2446" i="2"/>
  <c r="Q2446" i="2" s="1"/>
  <c r="P2447" i="2"/>
  <c r="Q2447" i="2" s="1"/>
  <c r="P2448" i="2"/>
  <c r="Q2448" i="2" s="1"/>
  <c r="P2449" i="2"/>
  <c r="Q2449" i="2" s="1"/>
  <c r="P2450" i="2"/>
  <c r="Q2450" i="2" s="1"/>
  <c r="P2451" i="2"/>
  <c r="Q2451" i="2" s="1"/>
  <c r="P2452" i="2"/>
  <c r="Q2452" i="2" s="1"/>
  <c r="P2453" i="2"/>
  <c r="Q2453" i="2" s="1"/>
  <c r="P2454" i="2"/>
  <c r="Q2454" i="2" s="1"/>
  <c r="P2455" i="2"/>
  <c r="Q2455" i="2" s="1"/>
  <c r="P2456" i="2"/>
  <c r="Q2456" i="2" s="1"/>
  <c r="P2457" i="2"/>
  <c r="Q2457" i="2" s="1"/>
  <c r="P2458" i="2"/>
  <c r="Q2458" i="2" s="1"/>
  <c r="P2459" i="2"/>
  <c r="Q2459" i="2" s="1"/>
  <c r="P2460" i="2"/>
  <c r="Q2460" i="2" s="1"/>
  <c r="P2461" i="2"/>
  <c r="Q2461" i="2" s="1"/>
  <c r="P2462" i="2"/>
  <c r="Q2462" i="2" s="1"/>
  <c r="P2463" i="2"/>
  <c r="Q2463" i="2" s="1"/>
  <c r="P2464" i="2"/>
  <c r="Q2464" i="2" s="1"/>
  <c r="P2465" i="2"/>
  <c r="Q2465" i="2" s="1"/>
  <c r="P2466" i="2"/>
  <c r="Q2466" i="2" s="1"/>
  <c r="P2467" i="2"/>
  <c r="Q2467" i="2" s="1"/>
  <c r="P2468" i="2"/>
  <c r="Q2468" i="2" s="1"/>
  <c r="P2469" i="2"/>
  <c r="Q2469" i="2" s="1"/>
  <c r="P2470" i="2"/>
  <c r="Q2470" i="2" s="1"/>
  <c r="P2471" i="2"/>
  <c r="Q2471" i="2" s="1"/>
  <c r="P2472" i="2"/>
  <c r="Q2472" i="2" s="1"/>
  <c r="P2473" i="2"/>
  <c r="Q2473" i="2" s="1"/>
  <c r="P2474" i="2"/>
  <c r="Q2474" i="2" s="1"/>
  <c r="P2475" i="2"/>
  <c r="Q2475" i="2" s="1"/>
  <c r="P2476" i="2"/>
  <c r="Q2476" i="2" s="1"/>
  <c r="P2477" i="2"/>
  <c r="Q2477" i="2" s="1"/>
  <c r="P2478" i="2"/>
  <c r="Q2478" i="2" s="1"/>
  <c r="P2479" i="2"/>
  <c r="Q2479" i="2" s="1"/>
  <c r="P2480" i="2"/>
  <c r="Q2480" i="2" s="1"/>
  <c r="P2481" i="2"/>
  <c r="Q2481" i="2" s="1"/>
  <c r="P2482" i="2"/>
  <c r="Q2482" i="2" s="1"/>
  <c r="P2483" i="2"/>
  <c r="Q2483" i="2" s="1"/>
  <c r="P2484" i="2"/>
  <c r="Q2484" i="2" s="1"/>
  <c r="P2485" i="2"/>
  <c r="Q2485" i="2" s="1"/>
  <c r="P2486" i="2"/>
  <c r="Q2486" i="2" s="1"/>
  <c r="P2487" i="2"/>
  <c r="Q2487" i="2" s="1"/>
  <c r="P2488" i="2"/>
  <c r="Q2488" i="2" s="1"/>
  <c r="P2489" i="2"/>
  <c r="Q2489" i="2" s="1"/>
  <c r="P2490" i="2"/>
  <c r="Q2490" i="2" s="1"/>
  <c r="P2491" i="2"/>
  <c r="Q2491" i="2" s="1"/>
  <c r="P2492" i="2"/>
  <c r="Q2492" i="2" s="1"/>
  <c r="P2493" i="2"/>
  <c r="Q2493" i="2" s="1"/>
  <c r="P2494" i="2"/>
  <c r="Q2494" i="2" s="1"/>
  <c r="P2495" i="2"/>
  <c r="Q2495" i="2" s="1"/>
  <c r="P2496" i="2"/>
  <c r="Q2496" i="2" s="1"/>
  <c r="P2497" i="2"/>
  <c r="Q2497" i="2" s="1"/>
  <c r="P2498" i="2"/>
  <c r="Q2498" i="2" s="1"/>
  <c r="P2499" i="2"/>
  <c r="Q2499" i="2" s="1"/>
  <c r="P2500" i="2"/>
  <c r="Q2500" i="2" s="1"/>
  <c r="P2501" i="2"/>
  <c r="Q2501" i="2" s="1"/>
  <c r="P2502" i="2"/>
  <c r="Q2502" i="2" s="1"/>
  <c r="P2503" i="2"/>
  <c r="Q2503" i="2" s="1"/>
  <c r="P2504" i="2"/>
  <c r="Q2504" i="2" s="1"/>
  <c r="P2505" i="2"/>
  <c r="Q2505" i="2" s="1"/>
  <c r="P2506" i="2"/>
  <c r="Q2506" i="2" s="1"/>
  <c r="P2507" i="2"/>
  <c r="Q2507" i="2" s="1"/>
  <c r="P2508" i="2"/>
  <c r="Q2508" i="2" s="1"/>
  <c r="P2509" i="2"/>
  <c r="Q2509" i="2" s="1"/>
  <c r="P2510" i="2"/>
  <c r="Q2510" i="2" s="1"/>
  <c r="P2511" i="2"/>
  <c r="Q2511" i="2" s="1"/>
  <c r="P2512" i="2"/>
  <c r="Q2512" i="2" s="1"/>
  <c r="P2513" i="2"/>
  <c r="Q2513" i="2" s="1"/>
  <c r="P2514" i="2"/>
  <c r="Q2514" i="2" s="1"/>
  <c r="P2515" i="2"/>
  <c r="Q2515" i="2" s="1"/>
  <c r="P2516" i="2"/>
  <c r="Q2516" i="2" s="1"/>
  <c r="P2517" i="2"/>
  <c r="Q2517" i="2" s="1"/>
  <c r="P2518" i="2"/>
  <c r="Q2518" i="2" s="1"/>
  <c r="P2519" i="2"/>
  <c r="Q2519" i="2" s="1"/>
  <c r="P2520" i="2"/>
  <c r="Q2520" i="2" s="1"/>
  <c r="P2521" i="2"/>
  <c r="Q2521" i="2" s="1"/>
  <c r="P2522" i="2"/>
  <c r="Q2522" i="2" s="1"/>
  <c r="P2523" i="2"/>
  <c r="Q2523" i="2" s="1"/>
  <c r="P2524" i="2"/>
  <c r="Q2524" i="2" s="1"/>
  <c r="P2525" i="2"/>
  <c r="Q2525" i="2" s="1"/>
  <c r="P2526" i="2"/>
  <c r="Q2526" i="2" s="1"/>
  <c r="P2527" i="2"/>
  <c r="Q2527" i="2" s="1"/>
  <c r="P2528" i="2"/>
  <c r="Q2528" i="2" s="1"/>
  <c r="P2529" i="2"/>
  <c r="Q2529" i="2" s="1"/>
  <c r="P2530" i="2"/>
  <c r="Q2530" i="2" s="1"/>
  <c r="P2531" i="2"/>
  <c r="Q2531" i="2" s="1"/>
  <c r="P2532" i="2"/>
  <c r="Q2532" i="2" s="1"/>
  <c r="P2533" i="2"/>
  <c r="Q2533" i="2" s="1"/>
  <c r="P2534" i="2"/>
  <c r="Q2534" i="2" s="1"/>
  <c r="P2535" i="2"/>
  <c r="Q2535" i="2" s="1"/>
  <c r="P2536" i="2"/>
  <c r="Q2536" i="2" s="1"/>
  <c r="P2537" i="2"/>
  <c r="Q2537" i="2" s="1"/>
  <c r="P2538" i="2"/>
  <c r="Q2538" i="2" s="1"/>
  <c r="P2539" i="2"/>
  <c r="Q2539" i="2" s="1"/>
  <c r="P2540" i="2"/>
  <c r="Q2540" i="2" s="1"/>
  <c r="P2541" i="2"/>
  <c r="Q2541" i="2" s="1"/>
  <c r="P2542" i="2"/>
  <c r="Q2542" i="2" s="1"/>
  <c r="P2543" i="2"/>
  <c r="Q2543" i="2" s="1"/>
  <c r="P2544" i="2"/>
  <c r="Q2544" i="2" s="1"/>
  <c r="P2545" i="2"/>
  <c r="Q2545" i="2" s="1"/>
  <c r="P2546" i="2"/>
  <c r="Q2546" i="2" s="1"/>
  <c r="P2547" i="2"/>
  <c r="Q2547" i="2" s="1"/>
  <c r="P2548" i="2"/>
  <c r="Q2548" i="2" s="1"/>
  <c r="P2549" i="2"/>
  <c r="Q2549" i="2" s="1"/>
  <c r="P2550" i="2"/>
  <c r="Q2550" i="2" s="1"/>
  <c r="P2551" i="2"/>
  <c r="Q2551" i="2" s="1"/>
  <c r="P2552" i="2"/>
  <c r="Q2552" i="2" s="1"/>
  <c r="P2553" i="2"/>
  <c r="Q2553" i="2" s="1"/>
  <c r="P2554" i="2"/>
  <c r="Q2554" i="2" s="1"/>
  <c r="P2555" i="2"/>
  <c r="Q2555" i="2" s="1"/>
  <c r="P2556" i="2"/>
  <c r="Q2556" i="2" s="1"/>
  <c r="P2557" i="2"/>
  <c r="Q2557" i="2" s="1"/>
  <c r="P2558" i="2"/>
  <c r="Q2558" i="2" s="1"/>
  <c r="P2559" i="2"/>
  <c r="Q2559" i="2" s="1"/>
  <c r="P2560" i="2"/>
  <c r="Q2560" i="2" s="1"/>
  <c r="P2561" i="2"/>
  <c r="Q2561" i="2" s="1"/>
  <c r="P2562" i="2"/>
  <c r="Q2562" i="2" s="1"/>
  <c r="P2563" i="2"/>
  <c r="Q2563" i="2" s="1"/>
  <c r="P2564" i="2"/>
  <c r="Q2564" i="2" s="1"/>
  <c r="P2565" i="2"/>
  <c r="Q2565" i="2" s="1"/>
  <c r="P2566" i="2"/>
  <c r="Q2566" i="2" s="1"/>
  <c r="P2567" i="2"/>
  <c r="Q2567" i="2" s="1"/>
  <c r="P2568" i="2"/>
  <c r="Q2568" i="2" s="1"/>
  <c r="P2569" i="2"/>
  <c r="Q2569" i="2" s="1"/>
  <c r="P2570" i="2"/>
  <c r="Q2570" i="2" s="1"/>
  <c r="P2571" i="2"/>
  <c r="Q2571" i="2" s="1"/>
  <c r="P2572" i="2"/>
  <c r="Q2572" i="2" s="1"/>
  <c r="P2573" i="2"/>
  <c r="Q2573" i="2" s="1"/>
  <c r="P2574" i="2"/>
  <c r="Q2574" i="2" s="1"/>
  <c r="P2575" i="2"/>
  <c r="Q2575" i="2" s="1"/>
  <c r="P2576" i="2"/>
  <c r="Q2576" i="2" s="1"/>
  <c r="P2577" i="2"/>
  <c r="Q2577" i="2" s="1"/>
  <c r="P2578" i="2"/>
  <c r="Q2578" i="2" s="1"/>
  <c r="P2579" i="2"/>
  <c r="Q2579" i="2" s="1"/>
  <c r="P2580" i="2"/>
  <c r="Q2580" i="2" s="1"/>
  <c r="P2581" i="2"/>
  <c r="Q2581" i="2" s="1"/>
  <c r="P2582" i="2"/>
  <c r="Q2582" i="2" s="1"/>
  <c r="P2583" i="2"/>
  <c r="Q2583" i="2" s="1"/>
  <c r="P2584" i="2"/>
  <c r="Q2584" i="2" s="1"/>
  <c r="P2585" i="2"/>
  <c r="Q2585" i="2" s="1"/>
  <c r="P2586" i="2"/>
  <c r="Q2586" i="2" s="1"/>
  <c r="P2587" i="2"/>
  <c r="Q2587" i="2" s="1"/>
  <c r="P2588" i="2"/>
  <c r="Q2588" i="2" s="1"/>
  <c r="P2589" i="2"/>
  <c r="Q2589" i="2" s="1"/>
  <c r="P2590" i="2"/>
  <c r="Q2590" i="2" s="1"/>
  <c r="P2591" i="2"/>
  <c r="Q2591" i="2" s="1"/>
  <c r="P2592" i="2"/>
  <c r="Q2592" i="2" s="1"/>
  <c r="P2593" i="2"/>
  <c r="Q2593" i="2" s="1"/>
  <c r="P2594" i="2"/>
  <c r="Q2594" i="2" s="1"/>
  <c r="P2595" i="2"/>
  <c r="Q2595" i="2" s="1"/>
  <c r="P2596" i="2"/>
  <c r="Q2596" i="2" s="1"/>
  <c r="P2597" i="2"/>
  <c r="Q2597" i="2" s="1"/>
  <c r="P2598" i="2"/>
  <c r="Q2598" i="2" s="1"/>
  <c r="P2599" i="2"/>
  <c r="Q2599" i="2" s="1"/>
  <c r="P2600" i="2"/>
  <c r="Q2600" i="2" s="1"/>
  <c r="P2601" i="2"/>
  <c r="Q2601" i="2" s="1"/>
  <c r="P2602" i="2"/>
  <c r="Q2602" i="2" s="1"/>
  <c r="P2603" i="2"/>
  <c r="Q2603" i="2" s="1"/>
  <c r="P2604" i="2"/>
  <c r="Q2604" i="2" s="1"/>
  <c r="P2605" i="2"/>
  <c r="Q2605" i="2" s="1"/>
  <c r="P2606" i="2"/>
  <c r="Q2606" i="2" s="1"/>
  <c r="P2607" i="2"/>
  <c r="Q2607" i="2" s="1"/>
  <c r="P2608" i="2"/>
  <c r="Q2608" i="2" s="1"/>
  <c r="P2609" i="2"/>
  <c r="Q2609" i="2" s="1"/>
  <c r="P2610" i="2"/>
  <c r="Q2610" i="2" s="1"/>
  <c r="P2611" i="2"/>
  <c r="Q2611" i="2" s="1"/>
  <c r="P2612" i="2"/>
  <c r="Q2612" i="2" s="1"/>
  <c r="P2613" i="2"/>
  <c r="Q2613" i="2" s="1"/>
  <c r="P2614" i="2"/>
  <c r="Q2614" i="2" s="1"/>
  <c r="P2615" i="2"/>
  <c r="Q2615" i="2" s="1"/>
  <c r="P2616" i="2"/>
  <c r="Q2616" i="2" s="1"/>
  <c r="P2617" i="2"/>
  <c r="Q2617" i="2" s="1"/>
  <c r="P2618" i="2"/>
  <c r="Q2618" i="2" s="1"/>
  <c r="P2619" i="2"/>
  <c r="Q2619" i="2" s="1"/>
  <c r="P2620" i="2"/>
  <c r="Q2620" i="2" s="1"/>
  <c r="P2621" i="2"/>
  <c r="Q2621" i="2" s="1"/>
  <c r="P2622" i="2"/>
  <c r="Q2622" i="2" s="1"/>
  <c r="P2623" i="2"/>
  <c r="Q2623" i="2" s="1"/>
  <c r="P2624" i="2"/>
  <c r="Q2624" i="2" s="1"/>
  <c r="P2625" i="2"/>
  <c r="Q2625" i="2" s="1"/>
  <c r="P2626" i="2"/>
  <c r="Q2626" i="2" s="1"/>
  <c r="P2627" i="2"/>
  <c r="Q2627" i="2" s="1"/>
  <c r="P2628" i="2"/>
  <c r="Q2628" i="2" s="1"/>
  <c r="P2629" i="2"/>
  <c r="Q2629" i="2" s="1"/>
  <c r="P2630" i="2"/>
  <c r="Q2630" i="2" s="1"/>
  <c r="P2631" i="2"/>
  <c r="Q2631" i="2" s="1"/>
  <c r="P2632" i="2"/>
  <c r="Q2632" i="2" s="1"/>
  <c r="P2633" i="2"/>
  <c r="Q2633" i="2" s="1"/>
  <c r="P2634" i="2"/>
  <c r="Q2634" i="2" s="1"/>
  <c r="P2635" i="2"/>
  <c r="Q2635" i="2" s="1"/>
  <c r="P2636" i="2"/>
  <c r="Q2636" i="2" s="1"/>
  <c r="P2637" i="2"/>
  <c r="Q2637" i="2" s="1"/>
  <c r="P2638" i="2"/>
  <c r="Q2638" i="2" s="1"/>
  <c r="P2639" i="2"/>
  <c r="Q2639" i="2" s="1"/>
  <c r="P2640" i="2"/>
  <c r="Q2640" i="2" s="1"/>
  <c r="P2641" i="2"/>
  <c r="Q2641" i="2" s="1"/>
  <c r="P2642" i="2"/>
  <c r="Q2642" i="2" s="1"/>
  <c r="P2643" i="2"/>
  <c r="Q2643" i="2" s="1"/>
  <c r="P2644" i="2"/>
  <c r="Q2644" i="2" s="1"/>
  <c r="P2645" i="2"/>
  <c r="Q2645" i="2" s="1"/>
  <c r="P2646" i="2"/>
  <c r="Q2646" i="2" s="1"/>
  <c r="P2647" i="2"/>
  <c r="Q2647" i="2" s="1"/>
  <c r="P2648" i="2"/>
  <c r="Q2648" i="2" s="1"/>
  <c r="P2649" i="2"/>
  <c r="Q2649" i="2" s="1"/>
  <c r="P2650" i="2"/>
  <c r="Q2650" i="2" s="1"/>
  <c r="P2651" i="2"/>
  <c r="Q2651" i="2" s="1"/>
  <c r="P2652" i="2"/>
  <c r="Q2652" i="2" s="1"/>
  <c r="P2653" i="2"/>
  <c r="Q2653" i="2" s="1"/>
  <c r="P2654" i="2"/>
  <c r="Q2654" i="2" s="1"/>
  <c r="P2655" i="2"/>
  <c r="Q2655" i="2" s="1"/>
  <c r="P2656" i="2"/>
  <c r="Q2656" i="2" s="1"/>
  <c r="P2657" i="2"/>
  <c r="Q2657" i="2" s="1"/>
  <c r="P2658" i="2"/>
  <c r="Q2658" i="2" s="1"/>
  <c r="P2659" i="2"/>
  <c r="Q2659" i="2" s="1"/>
  <c r="P2660" i="2"/>
  <c r="Q2660" i="2" s="1"/>
  <c r="P2661" i="2"/>
  <c r="Q2661" i="2" s="1"/>
  <c r="P2662" i="2"/>
  <c r="Q2662" i="2" s="1"/>
  <c r="P2663" i="2"/>
  <c r="Q2663" i="2" s="1"/>
  <c r="P2664" i="2"/>
  <c r="Q2664" i="2" s="1"/>
  <c r="P2665" i="2"/>
  <c r="Q2665" i="2" s="1"/>
  <c r="P2666" i="2"/>
  <c r="Q2666" i="2" s="1"/>
  <c r="P2667" i="2"/>
  <c r="Q2667" i="2" s="1"/>
  <c r="P2668" i="2"/>
  <c r="Q2668" i="2" s="1"/>
  <c r="P2669" i="2"/>
  <c r="Q2669" i="2" s="1"/>
  <c r="P2670" i="2"/>
  <c r="Q2670" i="2" s="1"/>
  <c r="P2671" i="2"/>
  <c r="Q2671" i="2" s="1"/>
  <c r="P2672" i="2"/>
  <c r="Q2672" i="2" s="1"/>
  <c r="P2673" i="2"/>
  <c r="Q2673" i="2" s="1"/>
  <c r="P2674" i="2"/>
  <c r="Q2674" i="2" s="1"/>
  <c r="P2675" i="2"/>
  <c r="Q2675" i="2" s="1"/>
  <c r="P2676" i="2"/>
  <c r="Q2676" i="2" s="1"/>
  <c r="P2677" i="2"/>
  <c r="Q2677" i="2" s="1"/>
  <c r="P2678" i="2"/>
  <c r="Q2678" i="2" s="1"/>
  <c r="P2679" i="2"/>
  <c r="Q2679" i="2" s="1"/>
  <c r="P2680" i="2"/>
  <c r="Q2680" i="2" s="1"/>
  <c r="P2681" i="2"/>
  <c r="Q2681" i="2" s="1"/>
  <c r="P2682" i="2"/>
  <c r="Q2682" i="2" s="1"/>
  <c r="P2683" i="2"/>
  <c r="Q2683" i="2" s="1"/>
  <c r="P2684" i="2"/>
  <c r="Q2684" i="2" s="1"/>
  <c r="P2685" i="2"/>
  <c r="Q2685" i="2" s="1"/>
  <c r="P2686" i="2"/>
  <c r="Q2686" i="2" s="1"/>
  <c r="P2687" i="2"/>
  <c r="Q2687" i="2" s="1"/>
  <c r="P2688" i="2"/>
  <c r="Q2688" i="2" s="1"/>
  <c r="P2689" i="2"/>
  <c r="Q2689" i="2" s="1"/>
  <c r="P2690" i="2"/>
  <c r="Q2690" i="2" s="1"/>
  <c r="P2691" i="2"/>
  <c r="Q2691" i="2" s="1"/>
  <c r="P2692" i="2"/>
  <c r="Q2692" i="2" s="1"/>
  <c r="P2693" i="2"/>
  <c r="Q2693" i="2" s="1"/>
  <c r="P2694" i="2"/>
  <c r="Q2694" i="2" s="1"/>
  <c r="P2695" i="2"/>
  <c r="Q2695" i="2" s="1"/>
  <c r="P2696" i="2"/>
  <c r="Q2696" i="2" s="1"/>
  <c r="P2697" i="2"/>
  <c r="Q2697" i="2" s="1"/>
  <c r="P2698" i="2"/>
  <c r="Q2698" i="2" s="1"/>
  <c r="P2699" i="2"/>
  <c r="Q2699" i="2" s="1"/>
  <c r="P2700" i="2"/>
  <c r="Q2700" i="2" s="1"/>
  <c r="P2701" i="2"/>
  <c r="Q2701" i="2" s="1"/>
  <c r="P2702" i="2"/>
  <c r="Q2702" i="2" s="1"/>
  <c r="P2703" i="2"/>
  <c r="Q2703" i="2" s="1"/>
  <c r="P2704" i="2"/>
  <c r="Q2704" i="2" s="1"/>
  <c r="P2705" i="2"/>
  <c r="Q2705" i="2" s="1"/>
  <c r="P2706" i="2"/>
  <c r="Q2706" i="2" s="1"/>
  <c r="P2707" i="2"/>
  <c r="Q2707" i="2" s="1"/>
  <c r="P2708" i="2"/>
  <c r="Q2708" i="2" s="1"/>
  <c r="P2709" i="2"/>
  <c r="Q2709" i="2" s="1"/>
  <c r="P2710" i="2"/>
  <c r="Q2710" i="2" s="1"/>
  <c r="P2711" i="2"/>
  <c r="Q2711" i="2" s="1"/>
  <c r="P2712" i="2"/>
  <c r="Q2712" i="2" s="1"/>
  <c r="P2713" i="2"/>
  <c r="Q2713" i="2" s="1"/>
  <c r="P2714" i="2"/>
  <c r="Q2714" i="2" s="1"/>
  <c r="P2715" i="2"/>
  <c r="Q2715" i="2" s="1"/>
  <c r="P2716" i="2"/>
  <c r="Q2716" i="2" s="1"/>
  <c r="P2717" i="2"/>
  <c r="Q2717" i="2" s="1"/>
  <c r="P2719" i="2"/>
  <c r="Q2719" i="2" s="1"/>
  <c r="P2721" i="2"/>
  <c r="Q2721" i="2" s="1"/>
  <c r="P2722" i="2"/>
  <c r="Q2722" i="2" s="1"/>
  <c r="P2723" i="2"/>
  <c r="Q2723" i="2" s="1"/>
  <c r="P2724" i="2"/>
  <c r="Q2724" i="2" s="1"/>
  <c r="P2725" i="2"/>
  <c r="Q2725" i="2" s="1"/>
  <c r="P2726" i="2"/>
  <c r="Q2726" i="2" s="1"/>
  <c r="P2727" i="2"/>
  <c r="Q2727" i="2" s="1"/>
  <c r="P2728" i="2"/>
  <c r="Q2728" i="2" s="1"/>
  <c r="P2729" i="2"/>
  <c r="Q2729" i="2" s="1"/>
  <c r="P2730" i="2"/>
  <c r="Q2730" i="2" s="1"/>
  <c r="P2731" i="2"/>
  <c r="Q2731" i="2" s="1"/>
  <c r="P2732" i="2"/>
  <c r="Q2732" i="2" s="1"/>
  <c r="P2733" i="2"/>
  <c r="Q2733" i="2" s="1"/>
  <c r="P2734" i="2"/>
  <c r="Q2734" i="2" s="1"/>
  <c r="P2735" i="2"/>
  <c r="Q2735" i="2" s="1"/>
  <c r="P2736" i="2"/>
  <c r="Q2736" i="2" s="1"/>
  <c r="P2737" i="2"/>
  <c r="Q2737" i="2" s="1"/>
  <c r="P2738" i="2"/>
  <c r="Q2738" i="2" s="1"/>
  <c r="P2739" i="2"/>
  <c r="Q2739" i="2" s="1"/>
  <c r="P2740" i="2"/>
  <c r="Q2740" i="2" s="1"/>
  <c r="P2741" i="2"/>
  <c r="Q2741" i="2" s="1"/>
  <c r="P2742" i="2"/>
  <c r="Q2742" i="2" s="1"/>
  <c r="P2743" i="2"/>
  <c r="Q2743" i="2" s="1"/>
  <c r="P2744" i="2"/>
  <c r="Q2744" i="2" s="1"/>
  <c r="P2745" i="2"/>
  <c r="Q2745" i="2" s="1"/>
  <c r="P2746" i="2"/>
  <c r="Q2746" i="2" s="1"/>
  <c r="P2747" i="2"/>
  <c r="Q2747" i="2" s="1"/>
  <c r="P2748" i="2"/>
  <c r="Q2748" i="2" s="1"/>
  <c r="P2749" i="2"/>
  <c r="Q2749" i="2" s="1"/>
  <c r="P2750" i="2"/>
  <c r="Q2750" i="2" s="1"/>
  <c r="P2751" i="2"/>
  <c r="Q2751" i="2" s="1"/>
  <c r="P2752" i="2"/>
  <c r="Q2752" i="2" s="1"/>
  <c r="P2753" i="2"/>
  <c r="Q2753" i="2" s="1"/>
  <c r="P2754" i="2"/>
  <c r="Q2754" i="2" s="1"/>
  <c r="P2755" i="2"/>
  <c r="Q2755" i="2" s="1"/>
  <c r="P2756" i="2"/>
  <c r="Q2756" i="2" s="1"/>
  <c r="P2757" i="2"/>
  <c r="Q2757" i="2" s="1"/>
  <c r="P2758" i="2"/>
  <c r="Q2758" i="2" s="1"/>
  <c r="P2759" i="2"/>
  <c r="Q2759" i="2" s="1"/>
  <c r="P2760" i="2"/>
  <c r="Q2760" i="2" s="1"/>
  <c r="P2761" i="2"/>
  <c r="Q2761" i="2" s="1"/>
  <c r="P2762" i="2"/>
  <c r="Q2762" i="2" s="1"/>
  <c r="P2763" i="2"/>
  <c r="Q2763" i="2" s="1"/>
  <c r="P2764" i="2"/>
  <c r="Q2764" i="2" s="1"/>
  <c r="P2765" i="2"/>
  <c r="Q2765" i="2" s="1"/>
  <c r="P2766" i="2"/>
  <c r="Q2766" i="2" s="1"/>
  <c r="P2767" i="2"/>
  <c r="Q2767" i="2" s="1"/>
  <c r="P2768" i="2"/>
  <c r="Q2768" i="2" s="1"/>
  <c r="P2769" i="2"/>
  <c r="Q2769" i="2" s="1"/>
  <c r="P2770" i="2"/>
  <c r="Q2770" i="2" s="1"/>
  <c r="P2771" i="2"/>
  <c r="Q2771" i="2" s="1"/>
  <c r="P2772" i="2"/>
  <c r="Q2772" i="2" s="1"/>
  <c r="P2773" i="2"/>
  <c r="Q2773" i="2" s="1"/>
  <c r="P2774" i="2"/>
  <c r="Q2774" i="2" s="1"/>
  <c r="P2775" i="2"/>
  <c r="Q2775" i="2" s="1"/>
  <c r="P2776" i="2"/>
  <c r="Q2776" i="2" s="1"/>
  <c r="P2777" i="2"/>
  <c r="Q2777" i="2" s="1"/>
  <c r="P2778" i="2"/>
  <c r="Q2778" i="2" s="1"/>
  <c r="P2779" i="2"/>
  <c r="Q2779" i="2" s="1"/>
  <c r="P2780" i="2"/>
  <c r="Q2780" i="2" s="1"/>
  <c r="P2781" i="2"/>
  <c r="Q2781" i="2" s="1"/>
  <c r="P2782" i="2"/>
  <c r="Q2782" i="2" s="1"/>
  <c r="P2783" i="2"/>
  <c r="Q2783" i="2" s="1"/>
  <c r="P2784" i="2"/>
  <c r="Q2784" i="2" s="1"/>
  <c r="P2785" i="2"/>
  <c r="Q2785" i="2" s="1"/>
  <c r="P2786" i="2"/>
  <c r="Q2786" i="2" s="1"/>
  <c r="P2787" i="2"/>
  <c r="Q2787" i="2" s="1"/>
  <c r="P2788" i="2"/>
  <c r="Q2788" i="2" s="1"/>
  <c r="P2789" i="2"/>
  <c r="Q2789" i="2" s="1"/>
  <c r="P2790" i="2"/>
  <c r="Q2790" i="2" s="1"/>
  <c r="P2791" i="2"/>
  <c r="Q2791" i="2" s="1"/>
  <c r="P2792" i="2"/>
  <c r="Q2792" i="2" s="1"/>
  <c r="P2793" i="2"/>
  <c r="Q2793" i="2" s="1"/>
  <c r="P2794" i="2"/>
  <c r="Q2794" i="2" s="1"/>
  <c r="P2795" i="2"/>
  <c r="Q2795" i="2" s="1"/>
  <c r="P2796" i="2"/>
  <c r="Q2796" i="2" s="1"/>
  <c r="P2797" i="2"/>
  <c r="Q2797" i="2" s="1"/>
  <c r="P2798" i="2"/>
  <c r="Q2798" i="2" s="1"/>
  <c r="P2799" i="2"/>
  <c r="Q2799" i="2" s="1"/>
  <c r="P2800" i="2"/>
  <c r="Q2800" i="2" s="1"/>
  <c r="P2801" i="2"/>
  <c r="Q2801" i="2" s="1"/>
  <c r="P2802" i="2"/>
  <c r="Q2802" i="2" s="1"/>
  <c r="P2803" i="2"/>
  <c r="Q2803" i="2" s="1"/>
  <c r="P2804" i="2"/>
  <c r="Q2804" i="2" s="1"/>
  <c r="P2805" i="2"/>
  <c r="Q2805" i="2" s="1"/>
  <c r="P2806" i="2"/>
  <c r="Q2806" i="2" s="1"/>
  <c r="P2807" i="2"/>
  <c r="Q2807" i="2" s="1"/>
  <c r="P2808" i="2"/>
  <c r="Q2808" i="2" s="1"/>
  <c r="P2809" i="2"/>
  <c r="Q2809" i="2" s="1"/>
  <c r="P2810" i="2"/>
  <c r="Q2810" i="2" s="1"/>
  <c r="P2811" i="2"/>
  <c r="Q2811" i="2" s="1"/>
  <c r="P2812" i="2"/>
  <c r="Q2812" i="2" s="1"/>
  <c r="P2813" i="2"/>
  <c r="Q2813" i="2" s="1"/>
  <c r="P2814" i="2"/>
  <c r="Q2814" i="2" s="1"/>
  <c r="P2815" i="2"/>
  <c r="Q2815" i="2" s="1"/>
  <c r="P2816" i="2"/>
  <c r="Q2816" i="2" s="1"/>
  <c r="P2817" i="2"/>
  <c r="Q2817" i="2" s="1"/>
  <c r="P2818" i="2"/>
  <c r="Q2818" i="2" s="1"/>
  <c r="P2819" i="2"/>
  <c r="Q2819" i="2" s="1"/>
  <c r="P2820" i="2"/>
  <c r="Q2820" i="2" s="1"/>
  <c r="P2821" i="2"/>
  <c r="Q2821" i="2" s="1"/>
  <c r="P2822" i="2"/>
  <c r="Q2822" i="2" s="1"/>
  <c r="P2823" i="2"/>
  <c r="Q2823" i="2" s="1"/>
  <c r="P2824" i="2"/>
  <c r="Q2824" i="2" s="1"/>
  <c r="P2825" i="2"/>
  <c r="Q2825" i="2" s="1"/>
  <c r="P2826" i="2"/>
  <c r="Q2826" i="2" s="1"/>
  <c r="P2827" i="2"/>
  <c r="Q2827" i="2" s="1"/>
  <c r="P2828" i="2"/>
  <c r="Q2828" i="2" s="1"/>
  <c r="P2829" i="2"/>
  <c r="Q2829" i="2" s="1"/>
  <c r="P2830" i="2"/>
  <c r="Q2830" i="2" s="1"/>
  <c r="P2831" i="2"/>
  <c r="Q2831" i="2" s="1"/>
  <c r="P2832" i="2"/>
  <c r="Q2832" i="2" s="1"/>
  <c r="P2833" i="2"/>
  <c r="Q2833" i="2" s="1"/>
  <c r="P2834" i="2"/>
  <c r="Q2834" i="2" s="1"/>
  <c r="P2835" i="2"/>
  <c r="Q2835" i="2" s="1"/>
  <c r="P2836" i="2"/>
  <c r="Q2836" i="2" s="1"/>
  <c r="P2837" i="2"/>
  <c r="Q2837" i="2" s="1"/>
  <c r="P2838" i="2"/>
  <c r="Q2838" i="2" s="1"/>
  <c r="P2839" i="2"/>
  <c r="Q2839" i="2" s="1"/>
  <c r="P2840" i="2"/>
  <c r="Q2840" i="2" s="1"/>
  <c r="P2841" i="2"/>
  <c r="Q2841" i="2" s="1"/>
  <c r="P2842" i="2"/>
  <c r="Q2842" i="2" s="1"/>
  <c r="P2843" i="2"/>
  <c r="Q2843" i="2" s="1"/>
  <c r="P2844" i="2"/>
  <c r="Q2844" i="2" s="1"/>
  <c r="P2845" i="2"/>
  <c r="Q2845" i="2" s="1"/>
  <c r="P2846" i="2"/>
  <c r="Q2846" i="2" s="1"/>
  <c r="P2847" i="2"/>
  <c r="Q2847" i="2" s="1"/>
  <c r="P2848" i="2"/>
  <c r="Q2848" i="2" s="1"/>
  <c r="P2849" i="2"/>
  <c r="Q2849" i="2" s="1"/>
  <c r="P2850" i="2"/>
  <c r="Q2850" i="2" s="1"/>
  <c r="P2851" i="2"/>
  <c r="Q2851" i="2" s="1"/>
  <c r="P2852" i="2"/>
  <c r="Q2852" i="2" s="1"/>
  <c r="P2853" i="2"/>
  <c r="Q2853" i="2" s="1"/>
  <c r="P2854" i="2"/>
  <c r="Q2854" i="2" s="1"/>
  <c r="P2855" i="2"/>
  <c r="Q2855" i="2" s="1"/>
  <c r="P2856" i="2"/>
  <c r="Q2856" i="2" s="1"/>
  <c r="P2857" i="2"/>
  <c r="Q2857" i="2" s="1"/>
  <c r="P2858" i="2"/>
  <c r="Q2858" i="2" s="1"/>
  <c r="P2859" i="2"/>
  <c r="Q2859" i="2" s="1"/>
  <c r="P2860" i="2"/>
  <c r="Q2860" i="2" s="1"/>
  <c r="P2861" i="2"/>
  <c r="Q2861" i="2" s="1"/>
  <c r="P2862" i="2"/>
  <c r="Q2862" i="2" s="1"/>
  <c r="P2863" i="2"/>
  <c r="Q2863" i="2" s="1"/>
  <c r="P2864" i="2"/>
  <c r="Q2864" i="2" s="1"/>
  <c r="P2865" i="2"/>
  <c r="Q2865" i="2" s="1"/>
  <c r="P2866" i="2"/>
  <c r="Q2866" i="2" s="1"/>
  <c r="P2867" i="2"/>
  <c r="Q2867" i="2" s="1"/>
  <c r="P2868" i="2"/>
  <c r="Q2868" i="2" s="1"/>
  <c r="P2869" i="2"/>
  <c r="Q2869" i="2" s="1"/>
  <c r="P2870" i="2"/>
  <c r="Q2870" i="2" s="1"/>
  <c r="P2871" i="2"/>
  <c r="Q2871" i="2" s="1"/>
  <c r="P2872" i="2"/>
  <c r="Q2872" i="2" s="1"/>
  <c r="P2873" i="2"/>
  <c r="Q2873" i="2" s="1"/>
  <c r="P2874" i="2"/>
  <c r="Q2874" i="2" s="1"/>
  <c r="P2875" i="2"/>
  <c r="Q2875" i="2" s="1"/>
  <c r="P2876" i="2"/>
  <c r="Q2876" i="2" s="1"/>
  <c r="P2877" i="2"/>
  <c r="Q2877" i="2" s="1"/>
  <c r="P2878" i="2"/>
  <c r="Q2878" i="2" s="1"/>
  <c r="P2879" i="2"/>
  <c r="Q2879" i="2" s="1"/>
  <c r="P2880" i="2"/>
  <c r="Q2880" i="2" s="1"/>
  <c r="P2881" i="2"/>
  <c r="Q2881" i="2" s="1"/>
  <c r="P2882" i="2"/>
  <c r="Q2882" i="2" s="1"/>
  <c r="P2883" i="2"/>
  <c r="Q2883" i="2" s="1"/>
  <c r="P2884" i="2"/>
  <c r="Q2884" i="2" s="1"/>
  <c r="P2885" i="2"/>
  <c r="Q2885" i="2" s="1"/>
  <c r="P2886" i="2"/>
  <c r="Q2886" i="2" s="1"/>
  <c r="P2887" i="2"/>
  <c r="Q2887" i="2" s="1"/>
  <c r="P2888" i="2"/>
  <c r="Q2888" i="2" s="1"/>
  <c r="P2889" i="2"/>
  <c r="Q2889" i="2" s="1"/>
  <c r="P2890" i="2"/>
  <c r="Q2890" i="2" s="1"/>
  <c r="P2891" i="2"/>
  <c r="Q2891" i="2" s="1"/>
  <c r="P2892" i="2"/>
  <c r="Q2892" i="2" s="1"/>
  <c r="P2893" i="2"/>
  <c r="Q2893" i="2" s="1"/>
  <c r="P2894" i="2"/>
  <c r="Q2894" i="2" s="1"/>
  <c r="P2895" i="2"/>
  <c r="Q2895" i="2" s="1"/>
  <c r="P2896" i="2"/>
  <c r="Q2896" i="2" s="1"/>
  <c r="P2897" i="2"/>
  <c r="Q2897" i="2" s="1"/>
  <c r="P2898" i="2"/>
  <c r="Q2898" i="2" s="1"/>
  <c r="P2899" i="2"/>
  <c r="Q2899" i="2" s="1"/>
  <c r="P2900" i="2"/>
  <c r="Q2900" i="2" s="1"/>
  <c r="P2901" i="2"/>
  <c r="Q2901" i="2" s="1"/>
  <c r="P2902" i="2"/>
  <c r="Q2902" i="2" s="1"/>
  <c r="P2903" i="2"/>
  <c r="Q2903" i="2" s="1"/>
  <c r="P2904" i="2"/>
  <c r="Q2904" i="2" s="1"/>
  <c r="P2905" i="2"/>
  <c r="Q2905" i="2" s="1"/>
  <c r="P2906" i="2"/>
  <c r="Q2906" i="2" s="1"/>
  <c r="P2907" i="2"/>
  <c r="Q2907" i="2" s="1"/>
  <c r="P2908" i="2"/>
  <c r="Q2908" i="2" s="1"/>
  <c r="P2909" i="2"/>
  <c r="Q2909" i="2" s="1"/>
  <c r="P2910" i="2"/>
  <c r="Q2910" i="2" s="1"/>
  <c r="P2911" i="2"/>
  <c r="Q2911" i="2" s="1"/>
  <c r="P2912" i="2"/>
  <c r="Q2912" i="2" s="1"/>
  <c r="P2913" i="2"/>
  <c r="Q2913" i="2" s="1"/>
  <c r="P2914" i="2"/>
  <c r="Q2914" i="2" s="1"/>
  <c r="P2915" i="2"/>
  <c r="Q2915" i="2" s="1"/>
  <c r="P2916" i="2"/>
  <c r="Q2916" i="2" s="1"/>
  <c r="P2917" i="2"/>
  <c r="Q2917" i="2" s="1"/>
  <c r="P2918" i="2"/>
  <c r="Q2918" i="2" s="1"/>
  <c r="P2919" i="2"/>
  <c r="Q2919" i="2" s="1"/>
  <c r="P2920" i="2"/>
  <c r="Q2920" i="2" s="1"/>
  <c r="P2921" i="2"/>
  <c r="Q2921" i="2" s="1"/>
  <c r="P2922" i="2"/>
  <c r="Q2922" i="2" s="1"/>
  <c r="P2923" i="2"/>
  <c r="Q2923" i="2" s="1"/>
  <c r="P2924" i="2"/>
  <c r="Q2924" i="2" s="1"/>
  <c r="P2925" i="2"/>
  <c r="Q2925" i="2" s="1"/>
  <c r="P2926" i="2"/>
  <c r="Q2926" i="2" s="1"/>
  <c r="P2927" i="2"/>
  <c r="Q2927" i="2" s="1"/>
  <c r="P2928" i="2"/>
  <c r="Q2928" i="2" s="1"/>
  <c r="P2929" i="2"/>
  <c r="Q2929" i="2" s="1"/>
  <c r="P2930" i="2"/>
  <c r="Q2930" i="2" s="1"/>
  <c r="P2931" i="2"/>
  <c r="Q2931" i="2" s="1"/>
  <c r="P2932" i="2"/>
  <c r="Q2932" i="2" s="1"/>
  <c r="P2933" i="2"/>
  <c r="Q2933" i="2" s="1"/>
  <c r="P2934" i="2"/>
  <c r="Q2934" i="2" s="1"/>
  <c r="P2935" i="2"/>
  <c r="Q2935" i="2" s="1"/>
  <c r="P2936" i="2"/>
  <c r="Q2936" i="2" s="1"/>
  <c r="P2937" i="2"/>
  <c r="Q2937" i="2" s="1"/>
  <c r="P2938" i="2"/>
  <c r="Q2938" i="2" s="1"/>
  <c r="P2939" i="2"/>
  <c r="Q2939" i="2" s="1"/>
  <c r="P2940" i="2"/>
  <c r="Q2940" i="2" s="1"/>
  <c r="P2941" i="2"/>
  <c r="Q2941" i="2" s="1"/>
  <c r="P2942" i="2"/>
  <c r="Q2942" i="2" s="1"/>
  <c r="P2943" i="2"/>
  <c r="Q2943" i="2" s="1"/>
  <c r="P2944" i="2"/>
  <c r="Q2944" i="2" s="1"/>
  <c r="P2945" i="2"/>
  <c r="Q2945" i="2" s="1"/>
  <c r="P2946" i="2"/>
  <c r="Q2946" i="2" s="1"/>
  <c r="P2947" i="2"/>
  <c r="Q2947" i="2" s="1"/>
  <c r="P2948" i="2"/>
  <c r="Q2948" i="2" s="1"/>
  <c r="P2949" i="2"/>
  <c r="Q2949" i="2" s="1"/>
  <c r="P2950" i="2"/>
  <c r="Q2950" i="2" s="1"/>
  <c r="P2951" i="2"/>
  <c r="Q2951" i="2" s="1"/>
  <c r="P2952" i="2"/>
  <c r="Q2952" i="2" s="1"/>
  <c r="P2953" i="2"/>
  <c r="Q2953" i="2" s="1"/>
  <c r="P2954" i="2"/>
  <c r="Q2954" i="2" s="1"/>
  <c r="P2955" i="2"/>
  <c r="Q2955" i="2" s="1"/>
  <c r="P2956" i="2"/>
  <c r="Q2956" i="2" s="1"/>
  <c r="P2957" i="2"/>
  <c r="Q2957" i="2" s="1"/>
  <c r="P2958" i="2"/>
  <c r="Q2958" i="2" s="1"/>
  <c r="P2959" i="2"/>
  <c r="Q2959" i="2" s="1"/>
  <c r="P2960" i="2"/>
  <c r="Q2960" i="2" s="1"/>
  <c r="P2961" i="2"/>
  <c r="Q2961" i="2" s="1"/>
  <c r="P2962" i="2"/>
  <c r="Q2962" i="2" s="1"/>
  <c r="P2963" i="2"/>
  <c r="Q2963" i="2" s="1"/>
  <c r="P2964" i="2"/>
  <c r="Q2964" i="2" s="1"/>
  <c r="P2965" i="2"/>
  <c r="Q2965" i="2" s="1"/>
  <c r="P2966" i="2"/>
  <c r="Q2966" i="2" s="1"/>
  <c r="P2967" i="2"/>
  <c r="Q2967" i="2" s="1"/>
  <c r="P2968" i="2"/>
  <c r="Q2968" i="2" s="1"/>
  <c r="P2969" i="2"/>
  <c r="Q2969" i="2" s="1"/>
  <c r="P2970" i="2"/>
  <c r="Q2970" i="2" s="1"/>
  <c r="P2971" i="2"/>
  <c r="Q2971" i="2" s="1"/>
  <c r="P2972" i="2"/>
  <c r="Q2972" i="2" s="1"/>
  <c r="P2973" i="2"/>
  <c r="Q2973" i="2" s="1"/>
  <c r="P2974" i="2"/>
  <c r="Q2974" i="2" s="1"/>
  <c r="P2975" i="2"/>
  <c r="Q2975" i="2" s="1"/>
  <c r="P2976" i="2"/>
  <c r="Q2976" i="2" s="1"/>
  <c r="P2977" i="2"/>
  <c r="Q2977" i="2" s="1"/>
  <c r="P2978" i="2"/>
  <c r="Q2978" i="2" s="1"/>
  <c r="P2979" i="2"/>
  <c r="Q2979" i="2" s="1"/>
  <c r="P2980" i="2"/>
  <c r="Q2980" i="2" s="1"/>
  <c r="P2981" i="2"/>
  <c r="Q2981" i="2" s="1"/>
  <c r="P2982" i="2"/>
  <c r="Q2982" i="2" s="1"/>
  <c r="P2983" i="2"/>
  <c r="Q2983" i="2" s="1"/>
  <c r="P2984" i="2"/>
  <c r="Q2984" i="2" s="1"/>
  <c r="P2985" i="2"/>
  <c r="Q2985" i="2" s="1"/>
  <c r="P2986" i="2"/>
  <c r="Q2986" i="2" s="1"/>
  <c r="P2987" i="2"/>
  <c r="Q2987" i="2" s="1"/>
  <c r="P2988" i="2"/>
  <c r="Q2988" i="2" s="1"/>
  <c r="P2989" i="2"/>
  <c r="Q2989" i="2" s="1"/>
  <c r="P2990" i="2"/>
  <c r="Q2990" i="2" s="1"/>
  <c r="P2991" i="2"/>
  <c r="Q2991" i="2" s="1"/>
  <c r="P2992" i="2"/>
  <c r="Q2992" i="2" s="1"/>
  <c r="P2993" i="2"/>
  <c r="Q2993" i="2" s="1"/>
  <c r="P2994" i="2"/>
  <c r="Q2994" i="2" s="1"/>
  <c r="P2995" i="2"/>
  <c r="Q2995" i="2" s="1"/>
  <c r="P2996" i="2"/>
  <c r="Q2996" i="2" s="1"/>
  <c r="P2997" i="2"/>
  <c r="Q2997" i="2" s="1"/>
  <c r="P2998" i="2"/>
  <c r="Q2998" i="2" s="1"/>
  <c r="P2999" i="2"/>
  <c r="Q2999" i="2" s="1"/>
  <c r="P3000" i="2"/>
  <c r="Q3000" i="2" s="1"/>
  <c r="P3001" i="2"/>
  <c r="Q3001" i="2" s="1"/>
  <c r="P3002" i="2"/>
  <c r="Q3002" i="2" s="1"/>
  <c r="P3003" i="2"/>
  <c r="Q3003" i="2" s="1"/>
  <c r="P3004" i="2"/>
  <c r="Q3004" i="2" s="1"/>
  <c r="P3005" i="2"/>
  <c r="Q3005" i="2" s="1"/>
  <c r="P3006" i="2"/>
  <c r="Q3006" i="2" s="1"/>
  <c r="P3007" i="2"/>
  <c r="Q3007" i="2" s="1"/>
  <c r="P3008" i="2"/>
  <c r="Q3008" i="2" s="1"/>
  <c r="P3009" i="2"/>
  <c r="Q3009" i="2" s="1"/>
  <c r="P3010" i="2"/>
  <c r="Q3010" i="2" s="1"/>
  <c r="P3011" i="2"/>
  <c r="Q3011" i="2" s="1"/>
  <c r="P3012" i="2"/>
  <c r="Q3012" i="2" s="1"/>
  <c r="P3013" i="2"/>
  <c r="Q3013" i="2" s="1"/>
  <c r="P3014" i="2"/>
  <c r="Q3014" i="2" s="1"/>
  <c r="P3015" i="2"/>
  <c r="Q3015" i="2" s="1"/>
  <c r="P3016" i="2"/>
  <c r="Q3016" i="2" s="1"/>
  <c r="P3017" i="2"/>
  <c r="Q3017" i="2" s="1"/>
  <c r="P3018" i="2"/>
  <c r="Q3018" i="2" s="1"/>
  <c r="P3019" i="2"/>
  <c r="Q3019" i="2" s="1"/>
  <c r="P3020" i="2"/>
  <c r="Q3020" i="2" s="1"/>
  <c r="P3021" i="2"/>
  <c r="Q3021" i="2" s="1"/>
  <c r="P3022" i="2"/>
  <c r="Q3022" i="2" s="1"/>
  <c r="P3023" i="2"/>
  <c r="Q3023" i="2" s="1"/>
  <c r="P3024" i="2"/>
  <c r="Q3024" i="2" s="1"/>
  <c r="P3025" i="2"/>
  <c r="Q3025" i="2" s="1"/>
  <c r="P3026" i="2"/>
  <c r="Q3026" i="2" s="1"/>
  <c r="P3027" i="2"/>
  <c r="Q3027" i="2" s="1"/>
  <c r="P3028" i="2"/>
  <c r="Q3028" i="2" s="1"/>
  <c r="P3029" i="2"/>
  <c r="Q3029" i="2" s="1"/>
  <c r="P3030" i="2"/>
  <c r="Q3030" i="2" s="1"/>
  <c r="P3031" i="2"/>
  <c r="Q3031" i="2" s="1"/>
  <c r="P3032" i="2"/>
  <c r="Q3032" i="2" s="1"/>
  <c r="P3033" i="2"/>
  <c r="Q3033" i="2" s="1"/>
  <c r="P3034" i="2"/>
  <c r="Q3034" i="2" s="1"/>
  <c r="P3035" i="2"/>
  <c r="Q3035" i="2" s="1"/>
  <c r="P3036" i="2"/>
  <c r="Q3036" i="2" s="1"/>
  <c r="P3037" i="2"/>
  <c r="Q3037" i="2" s="1"/>
  <c r="P3038" i="2"/>
  <c r="Q3038" i="2" s="1"/>
  <c r="P3039" i="2"/>
  <c r="Q3039" i="2" s="1"/>
  <c r="P3040" i="2"/>
  <c r="Q3040" i="2" s="1"/>
  <c r="P3041" i="2"/>
  <c r="Q3041" i="2" s="1"/>
  <c r="P3042" i="2"/>
  <c r="Q3042" i="2" s="1"/>
  <c r="P3043" i="2"/>
  <c r="Q3043" i="2" s="1"/>
  <c r="P3044" i="2"/>
  <c r="Q3044" i="2" s="1"/>
  <c r="P3045" i="2"/>
  <c r="Q3045" i="2" s="1"/>
  <c r="P3046" i="2"/>
  <c r="Q3046" i="2" s="1"/>
  <c r="P3047" i="2"/>
  <c r="Q3047" i="2" s="1"/>
  <c r="P3048" i="2"/>
  <c r="Q3048" i="2" s="1"/>
  <c r="P3049" i="2"/>
  <c r="Q3049" i="2" s="1"/>
  <c r="P3050" i="2"/>
  <c r="Q3050" i="2" s="1"/>
  <c r="P3051" i="2"/>
  <c r="Q3051" i="2" s="1"/>
  <c r="P3052" i="2"/>
  <c r="Q3052" i="2" s="1"/>
  <c r="P3053" i="2"/>
  <c r="Q3053" i="2" s="1"/>
  <c r="P3054" i="2"/>
  <c r="Q3054" i="2" s="1"/>
  <c r="P3055" i="2"/>
  <c r="Q3055" i="2" s="1"/>
  <c r="P3056" i="2"/>
  <c r="Q3056" i="2" s="1"/>
  <c r="P3057" i="2"/>
  <c r="Q3057" i="2" s="1"/>
  <c r="P3058" i="2"/>
  <c r="Q3058" i="2" s="1"/>
  <c r="P3059" i="2"/>
  <c r="Q3059" i="2" s="1"/>
  <c r="P3060" i="2"/>
  <c r="Q3060" i="2" s="1"/>
  <c r="P3061" i="2"/>
  <c r="Q3061" i="2" s="1"/>
  <c r="P3062" i="2"/>
  <c r="Q3062" i="2" s="1"/>
  <c r="P3063" i="2"/>
  <c r="Q3063" i="2" s="1"/>
  <c r="P3064" i="2"/>
  <c r="Q3064" i="2" s="1"/>
  <c r="P3065" i="2"/>
  <c r="Q3065" i="2" s="1"/>
  <c r="P3066" i="2"/>
  <c r="Q3066" i="2" s="1"/>
  <c r="P3067" i="2"/>
  <c r="Q3067" i="2" s="1"/>
  <c r="P3068" i="2"/>
  <c r="Q3068" i="2" s="1"/>
  <c r="P3069" i="2"/>
  <c r="Q3069" i="2" s="1"/>
  <c r="P3070" i="2"/>
  <c r="Q3070" i="2" s="1"/>
  <c r="P3071" i="2"/>
  <c r="Q3071" i="2" s="1"/>
  <c r="P3072" i="2"/>
  <c r="Q3072" i="2" s="1"/>
  <c r="P3073" i="2"/>
  <c r="Q3073" i="2" s="1"/>
  <c r="P3074" i="2"/>
  <c r="Q3074" i="2" s="1"/>
  <c r="P3075" i="2"/>
  <c r="Q3075" i="2" s="1"/>
  <c r="P3076" i="2"/>
  <c r="Q3076" i="2" s="1"/>
  <c r="P3077" i="2"/>
  <c r="Q3077" i="2" s="1"/>
  <c r="P3078" i="2"/>
  <c r="Q3078" i="2" s="1"/>
  <c r="P3079" i="2"/>
  <c r="Q3079" i="2" s="1"/>
  <c r="P3080" i="2"/>
  <c r="Q3080" i="2" s="1"/>
  <c r="P3081" i="2"/>
  <c r="Q3081" i="2" s="1"/>
  <c r="P3082" i="2"/>
  <c r="Q3082" i="2" s="1"/>
  <c r="P3083" i="2"/>
  <c r="Q3083" i="2" s="1"/>
  <c r="P3084" i="2"/>
  <c r="Q3084" i="2" s="1"/>
  <c r="P3085" i="2"/>
  <c r="Q3085" i="2" s="1"/>
  <c r="P3086" i="2"/>
  <c r="Q3086" i="2" s="1"/>
  <c r="P3087" i="2"/>
  <c r="Q3087" i="2" s="1"/>
  <c r="P3088" i="2"/>
  <c r="Q3088" i="2" s="1"/>
  <c r="P3089" i="2"/>
  <c r="Q3089" i="2" s="1"/>
  <c r="P3090" i="2"/>
  <c r="Q3090" i="2" s="1"/>
  <c r="P3091" i="2"/>
  <c r="Q3091" i="2" s="1"/>
  <c r="P3092" i="2"/>
  <c r="Q3092" i="2" s="1"/>
  <c r="P3093" i="2"/>
  <c r="Q3093" i="2" s="1"/>
  <c r="P3094" i="2"/>
  <c r="Q3094" i="2" s="1"/>
  <c r="P3095" i="2"/>
  <c r="Q3095" i="2" s="1"/>
  <c r="P3096" i="2"/>
  <c r="Q3096" i="2" s="1"/>
  <c r="P3097" i="2"/>
  <c r="Q3097" i="2" s="1"/>
  <c r="P3098" i="2"/>
  <c r="Q3098" i="2" s="1"/>
  <c r="P3099" i="2"/>
  <c r="Q3099" i="2" s="1"/>
  <c r="P3100" i="2"/>
  <c r="Q3100" i="2" s="1"/>
  <c r="P3101" i="2"/>
  <c r="Q3101" i="2" s="1"/>
  <c r="P3102" i="2"/>
  <c r="Q3102" i="2" s="1"/>
  <c r="P3103" i="2"/>
  <c r="Q3103" i="2" s="1"/>
  <c r="P3104" i="2"/>
  <c r="Q3104" i="2" s="1"/>
  <c r="P3105" i="2"/>
  <c r="Q3105" i="2" s="1"/>
  <c r="P3106" i="2"/>
  <c r="Q3106" i="2" s="1"/>
  <c r="P3107" i="2"/>
  <c r="Q3107" i="2" s="1"/>
  <c r="P3108" i="2"/>
  <c r="Q3108" i="2" s="1"/>
  <c r="P3109" i="2"/>
  <c r="Q3109" i="2" s="1"/>
  <c r="P3110" i="2"/>
  <c r="Q3110" i="2" s="1"/>
  <c r="P3111" i="2"/>
  <c r="Q3111" i="2" s="1"/>
  <c r="P3112" i="2"/>
  <c r="Q3112" i="2" s="1"/>
  <c r="P3113" i="2"/>
  <c r="Q3113" i="2" s="1"/>
  <c r="P3114" i="2"/>
  <c r="Q3114" i="2" s="1"/>
  <c r="P3115" i="2"/>
  <c r="Q3115" i="2" s="1"/>
  <c r="P3116" i="2"/>
  <c r="Q3116" i="2" s="1"/>
  <c r="P3117" i="2"/>
  <c r="Q3117" i="2" s="1"/>
  <c r="P3118" i="2"/>
  <c r="Q3118" i="2" s="1"/>
  <c r="P3119" i="2"/>
  <c r="Q3119" i="2" s="1"/>
  <c r="P3120" i="2"/>
  <c r="Q3120" i="2" s="1"/>
  <c r="P3121" i="2"/>
  <c r="Q3121" i="2" s="1"/>
  <c r="P3122" i="2"/>
  <c r="Q3122" i="2" s="1"/>
  <c r="P3123" i="2"/>
  <c r="Q3123" i="2" s="1"/>
  <c r="P3124" i="2"/>
  <c r="Q3124" i="2" s="1"/>
  <c r="P3125" i="2"/>
  <c r="Q3125" i="2" s="1"/>
  <c r="P3126" i="2"/>
  <c r="Q3126" i="2" s="1"/>
  <c r="P3127" i="2"/>
  <c r="Q3127" i="2" s="1"/>
  <c r="P3128" i="2"/>
  <c r="Q3128" i="2" s="1"/>
  <c r="P3129" i="2"/>
  <c r="Q3129" i="2" s="1"/>
  <c r="P3130" i="2"/>
  <c r="Q3130" i="2" s="1"/>
  <c r="P3131" i="2"/>
  <c r="Q3131" i="2" s="1"/>
  <c r="P3132" i="2"/>
  <c r="Q3132" i="2" s="1"/>
  <c r="P3133" i="2"/>
  <c r="Q3133" i="2" s="1"/>
  <c r="P3134" i="2"/>
  <c r="Q3134" i="2" s="1"/>
  <c r="P3135" i="2"/>
  <c r="Q3135" i="2" s="1"/>
  <c r="P3136" i="2"/>
  <c r="Q3136" i="2" s="1"/>
  <c r="P3137" i="2"/>
  <c r="Q3137" i="2" s="1"/>
  <c r="P3138" i="2"/>
  <c r="Q3138" i="2" s="1"/>
  <c r="P3139" i="2"/>
  <c r="Q3139" i="2" s="1"/>
  <c r="P3140" i="2"/>
  <c r="Q3140" i="2" s="1"/>
  <c r="P3141" i="2"/>
  <c r="Q3141" i="2" s="1"/>
  <c r="P3142" i="2"/>
  <c r="Q3142" i="2" s="1"/>
  <c r="P3143" i="2"/>
  <c r="Q3143" i="2" s="1"/>
  <c r="P3144" i="2"/>
  <c r="Q3144" i="2" s="1"/>
  <c r="P3145" i="2"/>
  <c r="Q3145" i="2" s="1"/>
  <c r="P3146" i="2"/>
  <c r="Q3146" i="2" s="1"/>
  <c r="P3147" i="2"/>
  <c r="Q3147" i="2" s="1"/>
  <c r="P3148" i="2"/>
  <c r="Q3148" i="2" s="1"/>
  <c r="P3149" i="2"/>
  <c r="Q3149" i="2" s="1"/>
  <c r="P3150" i="2"/>
  <c r="Q3150" i="2" s="1"/>
  <c r="P3151" i="2"/>
  <c r="Q3151" i="2" s="1"/>
  <c r="P3152" i="2"/>
  <c r="Q3152" i="2" s="1"/>
  <c r="P3153" i="2"/>
  <c r="Q3153" i="2" s="1"/>
  <c r="P3154" i="2"/>
  <c r="Q3154" i="2" s="1"/>
  <c r="P3155" i="2"/>
  <c r="Q3155" i="2" s="1"/>
  <c r="P3156" i="2"/>
  <c r="Q3156" i="2" s="1"/>
  <c r="P3157" i="2"/>
  <c r="Q3157" i="2" s="1"/>
  <c r="P3158" i="2"/>
  <c r="Q3158" i="2" s="1"/>
  <c r="P3159" i="2"/>
  <c r="Q3159" i="2" s="1"/>
  <c r="P3160" i="2"/>
  <c r="Q3160" i="2" s="1"/>
  <c r="P3161" i="2"/>
  <c r="Q3161" i="2" s="1"/>
  <c r="P3162" i="2"/>
  <c r="Q3162" i="2" s="1"/>
  <c r="P3163" i="2"/>
  <c r="Q3163" i="2" s="1"/>
  <c r="P3164" i="2"/>
  <c r="Q3164" i="2" s="1"/>
  <c r="P3165" i="2"/>
  <c r="Q3165" i="2" s="1"/>
  <c r="P3166" i="2"/>
  <c r="Q3166" i="2" s="1"/>
  <c r="P3167" i="2"/>
  <c r="Q3167" i="2" s="1"/>
  <c r="P3168" i="2"/>
  <c r="Q3168" i="2" s="1"/>
  <c r="P3169" i="2"/>
  <c r="Q3169" i="2" s="1"/>
  <c r="P3170" i="2"/>
  <c r="Q3170" i="2" s="1"/>
  <c r="P3171" i="2"/>
  <c r="Q3171" i="2" s="1"/>
  <c r="P3172" i="2"/>
  <c r="Q3172" i="2" s="1"/>
  <c r="P3173" i="2"/>
  <c r="Q3173" i="2" s="1"/>
  <c r="P3174" i="2"/>
  <c r="Q3174" i="2" s="1"/>
  <c r="P3175" i="2"/>
  <c r="Q3175" i="2" s="1"/>
  <c r="P3176" i="2"/>
  <c r="Q3176" i="2" s="1"/>
  <c r="P3177" i="2"/>
  <c r="Q3177" i="2" s="1"/>
  <c r="P3178" i="2"/>
  <c r="Q3178" i="2" s="1"/>
  <c r="P3179" i="2"/>
  <c r="Q3179" i="2" s="1"/>
  <c r="P3180" i="2"/>
  <c r="Q3180" i="2" s="1"/>
  <c r="P3181" i="2"/>
  <c r="Q3181" i="2" s="1"/>
  <c r="P3182" i="2"/>
  <c r="Q3182" i="2" s="1"/>
  <c r="P3183" i="2"/>
  <c r="Q3183" i="2" s="1"/>
  <c r="P3184" i="2"/>
  <c r="Q3184" i="2" s="1"/>
  <c r="P3185" i="2"/>
  <c r="Q3185" i="2" s="1"/>
  <c r="P3186" i="2"/>
  <c r="Q3186" i="2" s="1"/>
  <c r="P3187" i="2"/>
  <c r="Q3187" i="2" s="1"/>
  <c r="P3188" i="2"/>
  <c r="Q3188" i="2" s="1"/>
  <c r="P3189" i="2"/>
  <c r="Q3189" i="2" s="1"/>
  <c r="P3190" i="2"/>
  <c r="Q3190" i="2" s="1"/>
  <c r="P3191" i="2"/>
  <c r="Q3191" i="2" s="1"/>
  <c r="P3192" i="2"/>
  <c r="Q3192" i="2" s="1"/>
  <c r="P3193" i="2"/>
  <c r="Q3193" i="2" s="1"/>
  <c r="P3194" i="2"/>
  <c r="Q3194" i="2" s="1"/>
  <c r="P3195" i="2"/>
  <c r="Q3195" i="2" s="1"/>
  <c r="P3196" i="2"/>
  <c r="Q3196" i="2" s="1"/>
  <c r="P3197" i="2"/>
  <c r="Q3197" i="2" s="1"/>
  <c r="P3198" i="2"/>
  <c r="Q3198" i="2" s="1"/>
  <c r="P3199" i="2"/>
  <c r="Q3199" i="2" s="1"/>
  <c r="P3200" i="2"/>
  <c r="Q3200" i="2" s="1"/>
  <c r="P3201" i="2"/>
  <c r="Q3201" i="2" s="1"/>
  <c r="P3202" i="2"/>
  <c r="Q3202" i="2" s="1"/>
  <c r="P3203" i="2"/>
  <c r="Q3203" i="2" s="1"/>
  <c r="P3204" i="2"/>
  <c r="Q3204" i="2" s="1"/>
  <c r="P3205" i="2"/>
  <c r="Q3205" i="2" s="1"/>
  <c r="P3206" i="2"/>
  <c r="Q3206" i="2" s="1"/>
  <c r="P3207" i="2"/>
  <c r="Q3207" i="2" s="1"/>
  <c r="P3208" i="2"/>
  <c r="Q3208" i="2" s="1"/>
  <c r="P3209" i="2"/>
  <c r="Q3209" i="2" s="1"/>
  <c r="P3210" i="2"/>
  <c r="Q3210" i="2" s="1"/>
  <c r="P3211" i="2"/>
  <c r="Q3211" i="2" s="1"/>
  <c r="P3212" i="2"/>
  <c r="Q3212" i="2" s="1"/>
  <c r="P3213" i="2"/>
  <c r="Q3213" i="2" s="1"/>
  <c r="P3214" i="2"/>
  <c r="Q3214" i="2" s="1"/>
  <c r="P3215" i="2"/>
  <c r="Q3215" i="2" s="1"/>
  <c r="P3216" i="2"/>
  <c r="Q3216" i="2" s="1"/>
  <c r="P3217" i="2"/>
  <c r="Q3217" i="2" s="1"/>
  <c r="P3218" i="2"/>
  <c r="Q3218" i="2" s="1"/>
  <c r="P3219" i="2"/>
  <c r="Q3219" i="2" s="1"/>
  <c r="P3220" i="2"/>
  <c r="Q3220" i="2" s="1"/>
  <c r="P3221" i="2"/>
  <c r="Q3221" i="2" s="1"/>
  <c r="P3222" i="2"/>
  <c r="Q3222" i="2" s="1"/>
  <c r="P3223" i="2"/>
  <c r="Q3223" i="2" s="1"/>
  <c r="P3224" i="2"/>
  <c r="Q3224" i="2" s="1"/>
  <c r="P3225" i="2"/>
  <c r="Q3225" i="2" s="1"/>
  <c r="P3226" i="2"/>
  <c r="Q3226" i="2" s="1"/>
  <c r="P3227" i="2"/>
  <c r="Q3227" i="2" s="1"/>
  <c r="P3228" i="2"/>
  <c r="Q3228" i="2" s="1"/>
  <c r="P3229" i="2"/>
  <c r="Q3229" i="2" s="1"/>
  <c r="P3230" i="2"/>
  <c r="Q3230" i="2" s="1"/>
  <c r="P3231" i="2"/>
  <c r="Q3231" i="2" s="1"/>
  <c r="P3232" i="2"/>
  <c r="Q3232" i="2" s="1"/>
  <c r="P3233" i="2"/>
  <c r="Q3233" i="2" s="1"/>
  <c r="P3234" i="2"/>
  <c r="Q3234" i="2" s="1"/>
  <c r="P3235" i="2"/>
  <c r="Q3235" i="2" s="1"/>
  <c r="P3236" i="2"/>
  <c r="Q3236" i="2" s="1"/>
  <c r="P3237" i="2"/>
  <c r="Q3237" i="2" s="1"/>
  <c r="P3238" i="2"/>
  <c r="Q3238" i="2" s="1"/>
  <c r="P3239" i="2"/>
  <c r="Q3239" i="2" s="1"/>
  <c r="P3240" i="2"/>
  <c r="Q3240" i="2" s="1"/>
  <c r="P3241" i="2"/>
  <c r="Q3241" i="2" s="1"/>
  <c r="P3242" i="2"/>
  <c r="Q3242" i="2" s="1"/>
  <c r="P3243" i="2"/>
  <c r="Q3243" i="2" s="1"/>
  <c r="P3244" i="2"/>
  <c r="Q3244" i="2" s="1"/>
  <c r="P3245" i="2"/>
  <c r="Q3245" i="2" s="1"/>
  <c r="P3246" i="2"/>
  <c r="Q3246" i="2" s="1"/>
  <c r="P3247" i="2"/>
  <c r="Q3247" i="2" s="1"/>
  <c r="P3248" i="2"/>
  <c r="Q3248" i="2" s="1"/>
  <c r="P3249" i="2"/>
  <c r="Q3249" i="2" s="1"/>
  <c r="P3250" i="2"/>
  <c r="Q3250" i="2" s="1"/>
  <c r="P3251" i="2"/>
  <c r="Q3251" i="2" s="1"/>
  <c r="P3252" i="2"/>
  <c r="Q3252" i="2" s="1"/>
  <c r="P3253" i="2"/>
  <c r="Q3253" i="2" s="1"/>
  <c r="P3254" i="2"/>
  <c r="Q3254" i="2" s="1"/>
  <c r="P3255" i="2"/>
  <c r="Q3255" i="2" s="1"/>
  <c r="P3256" i="2"/>
  <c r="Q3256" i="2" s="1"/>
  <c r="P3257" i="2"/>
  <c r="Q3257" i="2" s="1"/>
  <c r="P3258" i="2"/>
  <c r="Q3258" i="2" s="1"/>
  <c r="P3259" i="2"/>
  <c r="Q3259" i="2" s="1"/>
  <c r="P3260" i="2"/>
  <c r="Q3260" i="2" s="1"/>
  <c r="P3261" i="2"/>
  <c r="Q3261" i="2" s="1"/>
  <c r="P3262" i="2"/>
  <c r="Q3262" i="2" s="1"/>
  <c r="P3263" i="2"/>
  <c r="Q3263" i="2" s="1"/>
  <c r="P3264" i="2"/>
  <c r="Q3264" i="2" s="1"/>
  <c r="P3265" i="2"/>
  <c r="Q3265" i="2" s="1"/>
  <c r="P3266" i="2"/>
  <c r="Q3266" i="2" s="1"/>
  <c r="P3267" i="2"/>
  <c r="Q3267" i="2" s="1"/>
  <c r="P3268" i="2"/>
  <c r="Q3268" i="2" s="1"/>
  <c r="P3269" i="2"/>
  <c r="Q3269" i="2" s="1"/>
  <c r="P3270" i="2"/>
  <c r="Q3270" i="2" s="1"/>
  <c r="P3271" i="2"/>
  <c r="Q3271" i="2" s="1"/>
  <c r="P3272" i="2"/>
  <c r="Q3272" i="2" s="1"/>
  <c r="P3273" i="2"/>
  <c r="Q3273" i="2" s="1"/>
  <c r="P3274" i="2"/>
  <c r="Q3274" i="2" s="1"/>
  <c r="P3275" i="2"/>
  <c r="Q3275" i="2" s="1"/>
  <c r="P3276" i="2"/>
  <c r="Q3276" i="2" s="1"/>
  <c r="P3277" i="2"/>
  <c r="Q3277" i="2" s="1"/>
  <c r="P3278" i="2"/>
  <c r="Q3278" i="2" s="1"/>
  <c r="P3279" i="2"/>
  <c r="Q3279" i="2" s="1"/>
  <c r="P3280" i="2"/>
  <c r="Q3280" i="2" s="1"/>
  <c r="P3281" i="2"/>
  <c r="Q3281" i="2" s="1"/>
  <c r="P3282" i="2"/>
  <c r="Q3282" i="2" s="1"/>
  <c r="P3283" i="2"/>
  <c r="Q3283" i="2" s="1"/>
  <c r="P3284" i="2"/>
  <c r="Q3284" i="2" s="1"/>
  <c r="P3285" i="2"/>
  <c r="Q3285" i="2" s="1"/>
  <c r="P3286" i="2"/>
  <c r="Q3286" i="2" s="1"/>
  <c r="C2840" i="3"/>
  <c r="C2841" i="3"/>
  <c r="C2842" i="3"/>
  <c r="C2843" i="3"/>
  <c r="C2844" i="3"/>
  <c r="C2845" i="3"/>
  <c r="C2846" i="3"/>
  <c r="C2847" i="3"/>
  <c r="C2848" i="3"/>
  <c r="C2849" i="3"/>
  <c r="C2850" i="3"/>
  <c r="C2851" i="3"/>
  <c r="C2852" i="3"/>
  <c r="C2853" i="3"/>
  <c r="C2854" i="3"/>
  <c r="C2855" i="3"/>
  <c r="C2856" i="3"/>
  <c r="C2857" i="3"/>
  <c r="C2858" i="3"/>
  <c r="C2859" i="3"/>
  <c r="C2860" i="3"/>
  <c r="C2861" i="3"/>
  <c r="C2862" i="3"/>
  <c r="C2863" i="3"/>
  <c r="C2864" i="3"/>
  <c r="C2865" i="3"/>
  <c r="C2866" i="3"/>
  <c r="C2867" i="3"/>
  <c r="C2868" i="3"/>
  <c r="C2869" i="3"/>
  <c r="C2870" i="3"/>
  <c r="C2871" i="3"/>
  <c r="C2872" i="3"/>
  <c r="C2873" i="3"/>
  <c r="C2874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2901" i="3"/>
  <c r="C2902" i="3"/>
  <c r="C2903" i="3"/>
  <c r="C2904" i="3"/>
  <c r="C2905" i="3"/>
  <c r="C2906" i="3"/>
  <c r="C2907" i="3"/>
  <c r="C2839" i="3"/>
  <c r="C2838" i="3"/>
  <c r="C2837" i="3"/>
  <c r="C2836" i="3"/>
  <c r="C2835" i="3"/>
  <c r="C2834" i="3"/>
  <c r="C2833" i="3"/>
  <c r="C2832" i="3"/>
  <c r="C2831" i="3"/>
  <c r="C2830" i="3"/>
  <c r="C2829" i="3"/>
  <c r="C2828" i="3"/>
  <c r="C2827" i="3"/>
  <c r="C2826" i="3"/>
  <c r="C2825" i="3"/>
  <c r="C2824" i="3"/>
  <c r="C2823" i="3"/>
  <c r="C2822" i="3"/>
  <c r="C2821" i="3"/>
  <c r="C2820" i="3"/>
  <c r="C2819" i="3"/>
  <c r="C2818" i="3"/>
  <c r="C2817" i="3"/>
  <c r="C2816" i="3"/>
  <c r="C2815" i="3"/>
  <c r="C2814" i="3"/>
  <c r="C2813" i="3"/>
  <c r="C2812" i="3"/>
  <c r="C2811" i="3"/>
  <c r="C2810" i="3"/>
  <c r="C2809" i="3"/>
  <c r="C2808" i="3"/>
  <c r="C2807" i="3"/>
  <c r="C2806" i="3"/>
  <c r="C2805" i="3"/>
  <c r="C2804" i="3"/>
  <c r="C2803" i="3"/>
  <c r="C2802" i="3"/>
  <c r="C2801" i="3"/>
  <c r="C2800" i="3"/>
  <c r="C2799" i="3"/>
  <c r="C2798" i="3"/>
  <c r="C2797" i="3"/>
  <c r="C2796" i="3"/>
  <c r="C2795" i="3"/>
  <c r="C2794" i="3"/>
  <c r="C2793" i="3"/>
  <c r="C2792" i="3"/>
  <c r="C2791" i="3"/>
  <c r="C2790" i="3"/>
  <c r="C2789" i="3"/>
  <c r="C2788" i="3"/>
  <c r="C2787" i="3"/>
  <c r="C2786" i="3"/>
  <c r="C2785" i="3"/>
  <c r="C2784" i="3"/>
  <c r="C2783" i="3"/>
  <c r="C2782" i="3"/>
  <c r="C2781" i="3"/>
  <c r="C2780" i="3"/>
  <c r="C2779" i="3"/>
  <c r="C2778" i="3"/>
  <c r="C2777" i="3"/>
  <c r="C2776" i="3"/>
  <c r="C2775" i="3"/>
  <c r="C2774" i="3"/>
  <c r="C2773" i="3"/>
  <c r="C2772" i="3"/>
  <c r="C2771" i="3"/>
  <c r="C2770" i="3"/>
  <c r="C2769" i="3"/>
  <c r="C2768" i="3"/>
  <c r="C2767" i="3"/>
  <c r="C2766" i="3"/>
  <c r="C2765" i="3"/>
  <c r="C2764" i="3"/>
  <c r="C2763" i="3"/>
  <c r="C2762" i="3"/>
  <c r="C2761" i="3"/>
  <c r="C2760" i="3"/>
  <c r="C2759" i="3"/>
  <c r="C2758" i="3"/>
  <c r="C2757" i="3"/>
  <c r="C2756" i="3"/>
  <c r="C2755" i="3"/>
  <c r="C2754" i="3"/>
  <c r="C2753" i="3"/>
  <c r="C2752" i="3"/>
  <c r="C2751" i="3"/>
  <c r="C2750" i="3"/>
  <c r="C2749" i="3"/>
  <c r="C2748" i="3"/>
  <c r="C2747" i="3"/>
  <c r="C2746" i="3"/>
  <c r="C2745" i="3"/>
  <c r="C2744" i="3"/>
  <c r="C2743" i="3"/>
  <c r="C2742" i="3"/>
  <c r="C2741" i="3"/>
  <c r="C2740" i="3"/>
  <c r="C2739" i="3"/>
  <c r="C2738" i="3"/>
  <c r="C2737" i="3"/>
  <c r="C2736" i="3"/>
  <c r="C2735" i="3"/>
  <c r="C2734" i="3"/>
  <c r="C2733" i="3"/>
  <c r="C2732" i="3"/>
  <c r="C2731" i="3"/>
  <c r="C2730" i="3"/>
  <c r="C2729" i="3"/>
  <c r="C2728" i="3"/>
  <c r="C2727" i="3"/>
  <c r="C2726" i="3"/>
  <c r="C2725" i="3"/>
  <c r="C2724" i="3"/>
  <c r="C2723" i="3"/>
  <c r="C2722" i="3"/>
  <c r="C2721" i="3"/>
  <c r="C2720" i="3"/>
  <c r="C2719" i="3"/>
  <c r="C2718" i="3"/>
  <c r="C2717" i="3"/>
  <c r="C2716" i="3"/>
  <c r="C2715" i="3"/>
  <c r="C2714" i="3"/>
  <c r="C2713" i="3"/>
  <c r="C2712" i="3"/>
  <c r="C2711" i="3"/>
  <c r="C2710" i="3"/>
  <c r="C2709" i="3"/>
  <c r="C2708" i="3"/>
  <c r="C2707" i="3"/>
  <c r="C2706" i="3"/>
  <c r="C2705" i="3"/>
  <c r="C2704" i="3"/>
  <c r="C2703" i="3"/>
  <c r="C2702" i="3"/>
  <c r="C2701" i="3"/>
  <c r="C2700" i="3"/>
  <c r="C2699" i="3"/>
  <c r="C2698" i="3"/>
  <c r="C2697" i="3"/>
  <c r="C2696" i="3"/>
  <c r="C2695" i="3"/>
  <c r="C2694" i="3"/>
  <c r="C2693" i="3"/>
  <c r="C2692" i="3"/>
  <c r="C2691" i="3"/>
  <c r="C2690" i="3"/>
  <c r="C2689" i="3"/>
  <c r="C2688" i="3"/>
  <c r="C2687" i="3"/>
  <c r="C2686" i="3"/>
  <c r="C2685" i="3"/>
  <c r="C2684" i="3"/>
  <c r="C2683" i="3"/>
  <c r="C2682" i="3"/>
  <c r="C2681" i="3"/>
  <c r="C2680" i="3"/>
  <c r="C2679" i="3"/>
  <c r="C2678" i="3"/>
  <c r="C2677" i="3"/>
  <c r="C2676" i="3"/>
  <c r="C2675" i="3"/>
  <c r="C2674" i="3"/>
  <c r="C2673" i="3"/>
  <c r="C2672" i="3"/>
  <c r="C2671" i="3"/>
  <c r="C2670" i="3"/>
  <c r="C2669" i="3"/>
  <c r="C2668" i="3"/>
  <c r="C2667" i="3"/>
  <c r="C2666" i="3"/>
  <c r="C2665" i="3"/>
  <c r="C2664" i="3"/>
  <c r="C2663" i="3"/>
  <c r="C2662" i="3"/>
  <c r="C2661" i="3"/>
  <c r="C2660" i="3"/>
  <c r="C2659" i="3"/>
  <c r="C2658" i="3"/>
  <c r="C2657" i="3"/>
  <c r="C2656" i="3"/>
  <c r="C2655" i="3"/>
  <c r="C2654" i="3"/>
  <c r="C2653" i="3"/>
  <c r="C2652" i="3"/>
  <c r="C2651" i="3"/>
  <c r="C2650" i="3"/>
  <c r="C2649" i="3"/>
  <c r="C2648" i="3"/>
  <c r="C2647" i="3"/>
  <c r="C2646" i="3"/>
  <c r="C2645" i="3"/>
  <c r="C2644" i="3"/>
  <c r="C2643" i="3"/>
  <c r="C2642" i="3"/>
  <c r="C2641" i="3"/>
  <c r="C2640" i="3"/>
  <c r="C2639" i="3"/>
  <c r="C2638" i="3"/>
  <c r="C2637" i="3"/>
  <c r="C2636" i="3"/>
  <c r="C2635" i="3"/>
  <c r="C2634" i="3"/>
  <c r="C2633" i="3"/>
  <c r="C2632" i="3"/>
  <c r="C2631" i="3"/>
  <c r="C2630" i="3"/>
  <c r="C2629" i="3"/>
  <c r="C2628" i="3"/>
  <c r="C2627" i="3"/>
  <c r="C2626" i="3"/>
  <c r="C2625" i="3"/>
  <c r="C2624" i="3"/>
  <c r="C2623" i="3"/>
  <c r="C2622" i="3"/>
  <c r="C2621" i="3"/>
  <c r="C2620" i="3"/>
  <c r="C2619" i="3"/>
  <c r="C2618" i="3"/>
  <c r="C2617" i="3"/>
  <c r="C2616" i="3"/>
  <c r="C2615" i="3"/>
  <c r="C2614" i="3"/>
  <c r="C2613" i="3"/>
  <c r="C2612" i="3"/>
  <c r="C2611" i="3"/>
  <c r="C2610" i="3"/>
  <c r="C2609" i="3"/>
  <c r="C2608" i="3"/>
  <c r="C2607" i="3"/>
  <c r="C2606" i="3"/>
  <c r="C2605" i="3"/>
  <c r="C2604" i="3"/>
  <c r="C2603" i="3"/>
  <c r="C2602" i="3"/>
  <c r="C2601" i="3"/>
  <c r="C2600" i="3"/>
  <c r="C2599" i="3"/>
  <c r="C2598" i="3"/>
  <c r="C2597" i="3"/>
  <c r="C2596" i="3"/>
  <c r="C2595" i="3"/>
  <c r="C2594" i="3"/>
  <c r="C2593" i="3"/>
  <c r="C2592" i="3"/>
  <c r="C2591" i="3"/>
  <c r="C2590" i="3"/>
  <c r="C2589" i="3"/>
  <c r="C2588" i="3"/>
  <c r="C2587" i="3"/>
  <c r="C2586" i="3"/>
  <c r="C2585" i="3"/>
  <c r="C2584" i="3"/>
  <c r="C2583" i="3"/>
  <c r="C2582" i="3"/>
  <c r="C2581" i="3"/>
  <c r="C2580" i="3"/>
  <c r="C2579" i="3"/>
  <c r="C2578" i="3"/>
  <c r="C2577" i="3"/>
  <c r="C2576" i="3"/>
  <c r="C2575" i="3"/>
  <c r="C2574" i="3"/>
  <c r="C2573" i="3"/>
  <c r="C2572" i="3"/>
  <c r="C2571" i="3"/>
  <c r="C2570" i="3"/>
  <c r="C2569" i="3"/>
  <c r="C2568" i="3"/>
  <c r="C2567" i="3"/>
  <c r="C2566" i="3"/>
  <c r="C2565" i="3"/>
  <c r="C2564" i="3"/>
  <c r="C2563" i="3"/>
  <c r="C2562" i="3"/>
  <c r="C2561" i="3"/>
  <c r="C2560" i="3"/>
  <c r="C2559" i="3"/>
  <c r="C2558" i="3"/>
  <c r="C2557" i="3"/>
  <c r="C2556" i="3"/>
  <c r="C2555" i="3"/>
  <c r="C2554" i="3"/>
  <c r="C2553" i="3"/>
  <c r="C2552" i="3"/>
  <c r="C2551" i="3"/>
  <c r="C2550" i="3"/>
  <c r="C2549" i="3"/>
  <c r="C2548" i="3"/>
  <c r="C2547" i="3"/>
  <c r="C2546" i="3"/>
  <c r="C2545" i="3"/>
  <c r="C2544" i="3"/>
  <c r="C2543" i="3"/>
  <c r="C2542" i="3"/>
  <c r="C2541" i="3"/>
  <c r="C2540" i="3"/>
  <c r="C2539" i="3"/>
  <c r="C2538" i="3"/>
  <c r="C2537" i="3"/>
  <c r="C2536" i="3"/>
  <c r="C2535" i="3"/>
  <c r="C2534" i="3"/>
  <c r="C2533" i="3"/>
  <c r="C2532" i="3"/>
  <c r="C2531" i="3"/>
  <c r="C2530" i="3"/>
  <c r="C2529" i="3"/>
  <c r="C2528" i="3"/>
  <c r="C2527" i="3"/>
  <c r="C2526" i="3"/>
  <c r="C2525" i="3"/>
  <c r="C2524" i="3"/>
  <c r="C2523" i="3"/>
  <c r="C2522" i="3"/>
  <c r="C2521" i="3"/>
  <c r="C2520" i="3"/>
  <c r="C2519" i="3"/>
  <c r="C2518" i="3"/>
  <c r="C2517" i="3"/>
  <c r="C2516" i="3"/>
  <c r="C2515" i="3"/>
  <c r="C2514" i="3"/>
  <c r="C2513" i="3"/>
  <c r="C2512" i="3"/>
  <c r="C2511" i="3"/>
  <c r="C2510" i="3"/>
  <c r="C2509" i="3"/>
  <c r="C2508" i="3"/>
  <c r="C2507" i="3"/>
  <c r="C2506" i="3"/>
  <c r="C2505" i="3"/>
  <c r="C2504" i="3"/>
  <c r="C2503" i="3"/>
  <c r="C2502" i="3"/>
  <c r="C2501" i="3"/>
  <c r="C2500" i="3"/>
  <c r="C2499" i="3"/>
  <c r="C2498" i="3"/>
  <c r="C2497" i="3"/>
  <c r="C2496" i="3"/>
  <c r="C2495" i="3"/>
  <c r="C2494" i="3"/>
  <c r="C2493" i="3"/>
  <c r="C2492" i="3"/>
  <c r="C2491" i="3"/>
  <c r="C2490" i="3"/>
  <c r="C2489" i="3"/>
  <c r="C2488" i="3"/>
  <c r="C2487" i="3"/>
  <c r="C2486" i="3"/>
  <c r="C2485" i="3"/>
  <c r="C2484" i="3"/>
  <c r="C2483" i="3"/>
  <c r="C2482" i="3"/>
  <c r="C2481" i="3"/>
  <c r="C2480" i="3"/>
  <c r="C2479" i="3"/>
  <c r="C2478" i="3"/>
  <c r="C2477" i="3"/>
  <c r="C2476" i="3"/>
  <c r="C2475" i="3"/>
  <c r="C2474" i="3"/>
  <c r="C2473" i="3"/>
  <c r="C2472" i="3"/>
  <c r="C2471" i="3"/>
  <c r="C2470" i="3"/>
  <c r="C2469" i="3"/>
  <c r="C2468" i="3"/>
  <c r="C2467" i="3"/>
  <c r="C2466" i="3"/>
  <c r="C2465" i="3"/>
  <c r="C2464" i="3"/>
  <c r="C2463" i="3"/>
  <c r="C2462" i="3"/>
  <c r="C2461" i="3"/>
  <c r="C2460" i="3"/>
  <c r="C2459" i="3"/>
  <c r="C2458" i="3"/>
  <c r="C2457" i="3"/>
  <c r="C2456" i="3"/>
  <c r="C2455" i="3"/>
  <c r="C2454" i="3"/>
  <c r="C2453" i="3"/>
  <c r="C2452" i="3"/>
  <c r="C2451" i="3"/>
  <c r="C2450" i="3"/>
  <c r="C2449" i="3"/>
  <c r="C2448" i="3"/>
  <c r="C2447" i="3"/>
  <c r="C2446" i="3"/>
  <c r="C2445" i="3"/>
  <c r="C2444" i="3"/>
  <c r="C2443" i="3"/>
  <c r="C2442" i="3"/>
  <c r="C2441" i="3"/>
  <c r="C2440" i="3"/>
  <c r="C2439" i="3"/>
  <c r="C2438" i="3"/>
  <c r="C2437" i="3"/>
  <c r="C2436" i="3"/>
  <c r="C2435" i="3"/>
  <c r="C2434" i="3"/>
  <c r="C2433" i="3"/>
  <c r="C2432" i="3"/>
  <c r="C2431" i="3"/>
  <c r="C2430" i="3"/>
  <c r="C2429" i="3"/>
  <c r="C2428" i="3"/>
  <c r="C2427" i="3"/>
  <c r="C2426" i="3"/>
  <c r="C2425" i="3"/>
  <c r="C2424" i="3"/>
  <c r="C2423" i="3"/>
  <c r="C2422" i="3"/>
  <c r="C2421" i="3"/>
  <c r="C2420" i="3"/>
  <c r="C2419" i="3"/>
  <c r="C2418" i="3"/>
  <c r="C2417" i="3"/>
  <c r="C2416" i="3"/>
  <c r="C2415" i="3"/>
  <c r="C2414" i="3"/>
  <c r="C2413" i="3"/>
  <c r="C2412" i="3"/>
  <c r="C2411" i="3"/>
  <c r="C2410" i="3"/>
  <c r="C2409" i="3"/>
  <c r="C2408" i="3"/>
  <c r="C2407" i="3"/>
  <c r="C2406" i="3"/>
  <c r="C2405" i="3"/>
  <c r="C2404" i="3"/>
  <c r="C2403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2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5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5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P2" i="2" l="1"/>
  <c r="Q2" i="2" s="1"/>
</calcChain>
</file>

<file path=xl/sharedStrings.xml><?xml version="1.0" encoding="utf-8"?>
<sst xmlns="http://schemas.openxmlformats.org/spreadsheetml/2006/main" count="42743" uniqueCount="6741">
  <si>
    <t>Nombre</t>
  </si>
  <si>
    <t>M16879</t>
  </si>
  <si>
    <t>M15726</t>
  </si>
  <si>
    <t>CASTRO</t>
  </si>
  <si>
    <t>MOLINA</t>
  </si>
  <si>
    <t>CARTAGENA</t>
  </si>
  <si>
    <t>08</t>
  </si>
  <si>
    <t>014</t>
  </si>
  <si>
    <t>M11162</t>
  </si>
  <si>
    <t>M11431</t>
  </si>
  <si>
    <t>M11923</t>
  </si>
  <si>
    <t>M14107</t>
  </si>
  <si>
    <t>PINTO</t>
  </si>
  <si>
    <t>SAAVEDRA</t>
  </si>
  <si>
    <t>M11266</t>
  </si>
  <si>
    <t>M12064</t>
  </si>
  <si>
    <t>M10604</t>
  </si>
  <si>
    <t>VALDIVIA</t>
  </si>
  <si>
    <t>M10933</t>
  </si>
  <si>
    <t>M11574</t>
  </si>
  <si>
    <t>VICUÑA</t>
  </si>
  <si>
    <t>M11869</t>
  </si>
  <si>
    <t>M11946</t>
  </si>
  <si>
    <t>M11250</t>
  </si>
  <si>
    <t>OVALLE</t>
  </si>
  <si>
    <t>M10719</t>
  </si>
  <si>
    <t>M14685</t>
  </si>
  <si>
    <t>M10994</t>
  </si>
  <si>
    <t>M12989</t>
  </si>
  <si>
    <t>M11399</t>
  </si>
  <si>
    <t>M10529</t>
  </si>
  <si>
    <t>M13571</t>
  </si>
  <si>
    <t>M13957</t>
  </si>
  <si>
    <t>M12782</t>
  </si>
  <si>
    <t>CORONEL</t>
  </si>
  <si>
    <t>M14093</t>
  </si>
  <si>
    <t>M13449</t>
  </si>
  <si>
    <t>M12705</t>
  </si>
  <si>
    <t>M12410</t>
  </si>
  <si>
    <t>M13169</t>
  </si>
  <si>
    <t>M13577</t>
  </si>
  <si>
    <t>M16079</t>
  </si>
  <si>
    <t>M16092</t>
  </si>
  <si>
    <t>M14338</t>
  </si>
  <si>
    <t>M15409</t>
  </si>
  <si>
    <t>M15151</t>
  </si>
  <si>
    <t>M15188</t>
  </si>
  <si>
    <t>M14451</t>
  </si>
  <si>
    <t>M15796</t>
  </si>
  <si>
    <t>LAUTARO</t>
  </si>
  <si>
    <t>M14495</t>
  </si>
  <si>
    <t>M14919</t>
  </si>
  <si>
    <t>M14873</t>
  </si>
  <si>
    <t>M15477</t>
  </si>
  <si>
    <t>M15492</t>
  </si>
  <si>
    <t>M14992</t>
  </si>
  <si>
    <t>M15532</t>
  </si>
  <si>
    <t>M15569</t>
  </si>
  <si>
    <t>M15611</t>
  </si>
  <si>
    <t>M14365</t>
  </si>
  <si>
    <t>M15095</t>
  </si>
  <si>
    <t>M15856</t>
  </si>
  <si>
    <t>M15859</t>
  </si>
  <si>
    <t>M15083</t>
  </si>
  <si>
    <t>M14657</t>
  </si>
  <si>
    <t>M14947</t>
  </si>
  <si>
    <t>M14915</t>
  </si>
  <si>
    <t>M15115</t>
  </si>
  <si>
    <t>M15147</t>
  </si>
  <si>
    <t>M15259</t>
  </si>
  <si>
    <t>M15692</t>
  </si>
  <si>
    <t>M15714</t>
  </si>
  <si>
    <t>M15267</t>
  </si>
  <si>
    <t>M16968</t>
  </si>
  <si>
    <t>CALDERA</t>
  </si>
  <si>
    <t>M17413</t>
  </si>
  <si>
    <t>M16490</t>
  </si>
  <si>
    <t>M17314</t>
  </si>
  <si>
    <t>M16317</t>
  </si>
  <si>
    <t>M17004</t>
  </si>
  <si>
    <t>M16687</t>
  </si>
  <si>
    <t>M16358</t>
  </si>
  <si>
    <t>M16656</t>
  </si>
  <si>
    <t>M17144</t>
  </si>
  <si>
    <t>M17399</t>
  </si>
  <si>
    <t>M16633</t>
  </si>
  <si>
    <t>M17674</t>
  </si>
  <si>
    <t>M16356</t>
  </si>
  <si>
    <t>M17295</t>
  </si>
  <si>
    <t>Id. Cometido Nacional</t>
  </si>
  <si>
    <t>ID RH</t>
  </si>
  <si>
    <t>Rut Solicitante cometido</t>
  </si>
  <si>
    <t>Fecha Inicio</t>
  </si>
  <si>
    <t>Fecha Fin</t>
  </si>
  <si>
    <t>Región Origen</t>
  </si>
  <si>
    <t>Nombre Región</t>
  </si>
  <si>
    <t>Nombre Ciudad</t>
  </si>
  <si>
    <t>Jornada de Trabajo</t>
  </si>
  <si>
    <t>Monto Viático</t>
  </si>
  <si>
    <t>Fecha Resolución</t>
  </si>
  <si>
    <t>CONCEPCIÓN</t>
  </si>
  <si>
    <t>20</t>
  </si>
  <si>
    <t>167</t>
  </si>
  <si>
    <t>CHILLAN</t>
  </si>
  <si>
    <t>10</t>
  </si>
  <si>
    <t>M11151</t>
  </si>
  <si>
    <t>092</t>
  </si>
  <si>
    <t>10357272-K</t>
  </si>
  <si>
    <t>1002</t>
  </si>
  <si>
    <t>11</t>
  </si>
  <si>
    <t>126</t>
  </si>
  <si>
    <t>COIHAIQUE</t>
  </si>
  <si>
    <t>1003</t>
  </si>
  <si>
    <t>201</t>
  </si>
  <si>
    <t>9127167-2</t>
  </si>
  <si>
    <t>ARAUCO</t>
  </si>
  <si>
    <t>105</t>
  </si>
  <si>
    <t>LEBU</t>
  </si>
  <si>
    <t>410</t>
  </si>
  <si>
    <t>M11976</t>
  </si>
  <si>
    <t>12182413-2</t>
  </si>
  <si>
    <t>340</t>
  </si>
  <si>
    <t>459</t>
  </si>
  <si>
    <t>434</t>
  </si>
  <si>
    <t>203</t>
  </si>
  <si>
    <t>M11900</t>
  </si>
  <si>
    <t>12007150-5</t>
  </si>
  <si>
    <t>M17154</t>
  </si>
  <si>
    <t>146</t>
  </si>
  <si>
    <t>317</t>
  </si>
  <si>
    <t>335</t>
  </si>
  <si>
    <t>517</t>
  </si>
  <si>
    <t>358</t>
  </si>
  <si>
    <t>M12302</t>
  </si>
  <si>
    <t>12558033-5</t>
  </si>
  <si>
    <t>M14632</t>
  </si>
  <si>
    <t>460</t>
  </si>
  <si>
    <t>104</t>
  </si>
  <si>
    <t>CURANILAHUE</t>
  </si>
  <si>
    <t>406</t>
  </si>
  <si>
    <t>390</t>
  </si>
  <si>
    <t>168</t>
  </si>
  <si>
    <t>102</t>
  </si>
  <si>
    <t>YUMBEL</t>
  </si>
  <si>
    <t>16530265-6</t>
  </si>
  <si>
    <t>13313880-3</t>
  </si>
  <si>
    <t>175</t>
  </si>
  <si>
    <t>220</t>
  </si>
  <si>
    <t>242</t>
  </si>
  <si>
    <t>386</t>
  </si>
  <si>
    <t>338</t>
  </si>
  <si>
    <t>101</t>
  </si>
  <si>
    <t>TOME</t>
  </si>
  <si>
    <t>420</t>
  </si>
  <si>
    <t>368</t>
  </si>
  <si>
    <t>M12275</t>
  </si>
  <si>
    <t>12524264-2</t>
  </si>
  <si>
    <t>M11631</t>
  </si>
  <si>
    <t>495</t>
  </si>
  <si>
    <t>494</t>
  </si>
  <si>
    <t>493</t>
  </si>
  <si>
    <t>492</t>
  </si>
  <si>
    <t>129</t>
  </si>
  <si>
    <t>380</t>
  </si>
  <si>
    <t>095</t>
  </si>
  <si>
    <t>467</t>
  </si>
  <si>
    <t>431</t>
  </si>
  <si>
    <t>432</t>
  </si>
  <si>
    <t>441</t>
  </si>
  <si>
    <t>511</t>
  </si>
  <si>
    <t>189</t>
  </si>
  <si>
    <t>440</t>
  </si>
  <si>
    <t>357</t>
  </si>
  <si>
    <t>237</t>
  </si>
  <si>
    <t>M12701</t>
  </si>
  <si>
    <t>12925098-4</t>
  </si>
  <si>
    <t>235</t>
  </si>
  <si>
    <t>236</t>
  </si>
  <si>
    <t>171</t>
  </si>
  <si>
    <t>089</t>
  </si>
  <si>
    <t>118</t>
  </si>
  <si>
    <t>195</t>
  </si>
  <si>
    <t>194</t>
  </si>
  <si>
    <t>193</t>
  </si>
  <si>
    <t>192</t>
  </si>
  <si>
    <t>397</t>
  </si>
  <si>
    <t>314</t>
  </si>
  <si>
    <t>304</t>
  </si>
  <si>
    <t>356</t>
  </si>
  <si>
    <t>363</t>
  </si>
  <si>
    <t>474</t>
  </si>
  <si>
    <t>366</t>
  </si>
  <si>
    <t>365</t>
  </si>
  <si>
    <t>444</t>
  </si>
  <si>
    <t>490</t>
  </si>
  <si>
    <t>234</t>
  </si>
  <si>
    <t>313</t>
  </si>
  <si>
    <t>475</t>
  </si>
  <si>
    <t>513</t>
  </si>
  <si>
    <t>443</t>
  </si>
  <si>
    <t>442</t>
  </si>
  <si>
    <t>468</t>
  </si>
  <si>
    <t>497</t>
  </si>
  <si>
    <t>385</t>
  </si>
  <si>
    <t>116</t>
  </si>
  <si>
    <t>337</t>
  </si>
  <si>
    <t>421</t>
  </si>
  <si>
    <t>422</t>
  </si>
  <si>
    <t>127</t>
  </si>
  <si>
    <t>341</t>
  </si>
  <si>
    <t>202</t>
  </si>
  <si>
    <t>099</t>
  </si>
  <si>
    <t>458</t>
  </si>
  <si>
    <t>378</t>
  </si>
  <si>
    <t>403</t>
  </si>
  <si>
    <t>345</t>
  </si>
  <si>
    <t>336</t>
  </si>
  <si>
    <t>316</t>
  </si>
  <si>
    <t>334</t>
  </si>
  <si>
    <t>355</t>
  </si>
  <si>
    <t>M17521</t>
  </si>
  <si>
    <t>17036631-K</t>
  </si>
  <si>
    <t>098</t>
  </si>
  <si>
    <t>SANTA BARBARA</t>
  </si>
  <si>
    <t>225</t>
  </si>
  <si>
    <t>132</t>
  </si>
  <si>
    <t>091</t>
  </si>
  <si>
    <t>LOS ANGELES</t>
  </si>
  <si>
    <t>133</t>
  </si>
  <si>
    <t>M12873</t>
  </si>
  <si>
    <t>13103357-5</t>
  </si>
  <si>
    <t>379</t>
  </si>
  <si>
    <t>148</t>
  </si>
  <si>
    <t>430</t>
  </si>
  <si>
    <t>433</t>
  </si>
  <si>
    <t>435</t>
  </si>
  <si>
    <t>342</t>
  </si>
  <si>
    <t>343</t>
  </si>
  <si>
    <t>164</t>
  </si>
  <si>
    <t>115</t>
  </si>
  <si>
    <t>131</t>
  </si>
  <si>
    <t>360</t>
  </si>
  <si>
    <t>367</t>
  </si>
  <si>
    <t>479</t>
  </si>
  <si>
    <t>483</t>
  </si>
  <si>
    <t>482</t>
  </si>
  <si>
    <t>233</t>
  </si>
  <si>
    <t>456</t>
  </si>
  <si>
    <t>387</t>
  </si>
  <si>
    <t>512</t>
  </si>
  <si>
    <t>326</t>
  </si>
  <si>
    <t>359</t>
  </si>
  <si>
    <t>351</t>
  </si>
  <si>
    <t>154</t>
  </si>
  <si>
    <t>152</t>
  </si>
  <si>
    <t>156</t>
  </si>
  <si>
    <t>121</t>
  </si>
  <si>
    <t>153</t>
  </si>
  <si>
    <t>M17795</t>
  </si>
  <si>
    <t>238</t>
  </si>
  <si>
    <t>19</t>
  </si>
  <si>
    <t>ARICA</t>
  </si>
  <si>
    <t>463</t>
  </si>
  <si>
    <t>454</t>
  </si>
  <si>
    <t>14</t>
  </si>
  <si>
    <t>SANTIAGO</t>
  </si>
  <si>
    <t>310</t>
  </si>
  <si>
    <t>176</t>
  </si>
  <si>
    <t>1004</t>
  </si>
  <si>
    <t>17</t>
  </si>
  <si>
    <t>SANTIAGO CENTRO</t>
  </si>
  <si>
    <t>M10986</t>
  </si>
  <si>
    <t>265</t>
  </si>
  <si>
    <t>204</t>
  </si>
  <si>
    <t>504</t>
  </si>
  <si>
    <t>461</t>
  </si>
  <si>
    <t>155</t>
  </si>
  <si>
    <t>122</t>
  </si>
  <si>
    <t>185</t>
  </si>
  <si>
    <t>198</t>
  </si>
  <si>
    <t>405</t>
  </si>
  <si>
    <t>184</t>
  </si>
  <si>
    <t>519</t>
  </si>
  <si>
    <t>453</t>
  </si>
  <si>
    <t>09</t>
  </si>
  <si>
    <t>170</t>
  </si>
  <si>
    <t>PUCON</t>
  </si>
  <si>
    <t>183</t>
  </si>
  <si>
    <t>TEMUCO</t>
  </si>
  <si>
    <t>239</t>
  </si>
  <si>
    <t>103</t>
  </si>
  <si>
    <t>CAÑETE</t>
  </si>
  <si>
    <t>248</t>
  </si>
  <si>
    <t>344</t>
  </si>
  <si>
    <t>352</t>
  </si>
  <si>
    <t>197</t>
  </si>
  <si>
    <t>188</t>
  </si>
  <si>
    <t>222</t>
  </si>
  <si>
    <t>240</t>
  </si>
  <si>
    <t>515</t>
  </si>
  <si>
    <t>514</t>
  </si>
  <si>
    <t>100</t>
  </si>
  <si>
    <t>TALCAHUANO</t>
  </si>
  <si>
    <t>145</t>
  </si>
  <si>
    <t>CAMARONES</t>
  </si>
  <si>
    <t>13489104-1</t>
  </si>
  <si>
    <t>M12578</t>
  </si>
  <si>
    <t>M17821</t>
  </si>
  <si>
    <t>16465836-8</t>
  </si>
  <si>
    <t>M11896</t>
  </si>
  <si>
    <t>M12036</t>
  </si>
  <si>
    <t>12240061-1</t>
  </si>
  <si>
    <t>M14735</t>
  </si>
  <si>
    <t>15005190-8</t>
  </si>
  <si>
    <t>GENERAL LAGOS</t>
  </si>
  <si>
    <t>PUTRE</t>
  </si>
  <si>
    <t>M14841</t>
  </si>
  <si>
    <t>13411862-8</t>
  </si>
  <si>
    <t>M15536</t>
  </si>
  <si>
    <t>15005529-6</t>
  </si>
  <si>
    <t>M14675</t>
  </si>
  <si>
    <t>7729512-7</t>
  </si>
  <si>
    <t>093</t>
  </si>
  <si>
    <t>03</t>
  </si>
  <si>
    <t>COPIAPO</t>
  </si>
  <si>
    <t>01</t>
  </si>
  <si>
    <t>IQUIQUE</t>
  </si>
  <si>
    <t>094</t>
  </si>
  <si>
    <t>12834953-7</t>
  </si>
  <si>
    <t>18</t>
  </si>
  <si>
    <t>111</t>
  </si>
  <si>
    <t>M12823</t>
  </si>
  <si>
    <t>13056108-K</t>
  </si>
  <si>
    <t>106</t>
  </si>
  <si>
    <t>PUERTO MONTT</t>
  </si>
  <si>
    <t>LAS CONDES</t>
  </si>
  <si>
    <t>13</t>
  </si>
  <si>
    <t>172</t>
  </si>
  <si>
    <t>503</t>
  </si>
  <si>
    <t>QUINCHAO</t>
  </si>
  <si>
    <t>108</t>
  </si>
  <si>
    <t>M11015</t>
  </si>
  <si>
    <t>M12795</t>
  </si>
  <si>
    <t>15736936-9</t>
  </si>
  <si>
    <t>16</t>
  </si>
  <si>
    <t>TALAGANTE</t>
  </si>
  <si>
    <t>15</t>
  </si>
  <si>
    <t>321</t>
  </si>
  <si>
    <t>MELIPILLA</t>
  </si>
  <si>
    <t>347</t>
  </si>
  <si>
    <t>PUDAHUEL</t>
  </si>
  <si>
    <t>Capacitación</t>
  </si>
  <si>
    <t>07</t>
  </si>
  <si>
    <t>LINARES</t>
  </si>
  <si>
    <t>SAN JAVIER</t>
  </si>
  <si>
    <t>VILLA ALEGRE</t>
  </si>
  <si>
    <t>M12231</t>
  </si>
  <si>
    <t>M11027</t>
  </si>
  <si>
    <t>10126955-8</t>
  </si>
  <si>
    <t>TALCA</t>
  </si>
  <si>
    <t>M15140</t>
  </si>
  <si>
    <t>12483652-2</t>
  </si>
  <si>
    <t>8456468-0</t>
  </si>
  <si>
    <t>191</t>
  </si>
  <si>
    <t>166</t>
  </si>
  <si>
    <t>228</t>
  </si>
  <si>
    <t>15567818-6</t>
  </si>
  <si>
    <t>110</t>
  </si>
  <si>
    <t>CURICÓ</t>
  </si>
  <si>
    <t>319</t>
  </si>
  <si>
    <t>109</t>
  </si>
  <si>
    <t>17693240-6</t>
  </si>
  <si>
    <t>120</t>
  </si>
  <si>
    <t>SAN JOSÉ DE LA MARIQUINA</t>
  </si>
  <si>
    <t>PAILLACO</t>
  </si>
  <si>
    <t>M12467</t>
  </si>
  <si>
    <t>M10668</t>
  </si>
  <si>
    <t>8918868-7</t>
  </si>
  <si>
    <t>OSORNO</t>
  </si>
  <si>
    <t>LOS LAGOS</t>
  </si>
  <si>
    <t>04</t>
  </si>
  <si>
    <t>12715689-1</t>
  </si>
  <si>
    <t>12</t>
  </si>
  <si>
    <t>M12492</t>
  </si>
  <si>
    <t>12744682-2</t>
  </si>
  <si>
    <t>05</t>
  </si>
  <si>
    <t>06</t>
  </si>
  <si>
    <t>M10537</t>
  </si>
  <si>
    <t>SAN CARLOS</t>
  </si>
  <si>
    <t>M12749</t>
  </si>
  <si>
    <t>199</t>
  </si>
  <si>
    <t>12981108-0</t>
  </si>
  <si>
    <t>M12314</t>
  </si>
  <si>
    <t>128</t>
  </si>
  <si>
    <t>196</t>
  </si>
  <si>
    <t>COELEMU</t>
  </si>
  <si>
    <t>M11460</t>
  </si>
  <si>
    <t>10961575-7</t>
  </si>
  <si>
    <t>M11204</t>
  </si>
  <si>
    <t>415</t>
  </si>
  <si>
    <t>9940792-1</t>
  </si>
  <si>
    <t>M13702</t>
  </si>
  <si>
    <t>14501818-8</t>
  </si>
  <si>
    <t>457</t>
  </si>
  <si>
    <t>M15845</t>
  </si>
  <si>
    <t>163</t>
  </si>
  <si>
    <t>M13530</t>
  </si>
  <si>
    <t>14253405-3</t>
  </si>
  <si>
    <t>QUILLOTA</t>
  </si>
  <si>
    <t>LIMACHE</t>
  </si>
  <si>
    <t>VALPARAISO</t>
  </si>
  <si>
    <t>M14307</t>
  </si>
  <si>
    <t>M11912</t>
  </si>
  <si>
    <t>M10867</t>
  </si>
  <si>
    <t>773</t>
  </si>
  <si>
    <t>13426064-5</t>
  </si>
  <si>
    <t>695</t>
  </si>
  <si>
    <t>QUILPUE</t>
  </si>
  <si>
    <t>436</t>
  </si>
  <si>
    <t>917</t>
  </si>
  <si>
    <t>M15203</t>
  </si>
  <si>
    <t>16917266-8</t>
  </si>
  <si>
    <t>M12971</t>
  </si>
  <si>
    <t>1021</t>
  </si>
  <si>
    <t>M10540</t>
  </si>
  <si>
    <t>423</t>
  </si>
  <si>
    <t>1147</t>
  </si>
  <si>
    <t>539</t>
  </si>
  <si>
    <t>644</t>
  </si>
  <si>
    <t>645</t>
  </si>
  <si>
    <t>471</t>
  </si>
  <si>
    <t>556</t>
  </si>
  <si>
    <t>613</t>
  </si>
  <si>
    <t>1201</t>
  </si>
  <si>
    <t>13241614-1</t>
  </si>
  <si>
    <t>VIÑA DEL MAR</t>
  </si>
  <si>
    <t>926</t>
  </si>
  <si>
    <t>LA CALERA</t>
  </si>
  <si>
    <t>1022</t>
  </si>
  <si>
    <t>372</t>
  </si>
  <si>
    <t>683</t>
  </si>
  <si>
    <t>682</t>
  </si>
  <si>
    <t>VILLARRICA</t>
  </si>
  <si>
    <t>553</t>
  </si>
  <si>
    <t>588</t>
  </si>
  <si>
    <t>489</t>
  </si>
  <si>
    <t>M16444</t>
  </si>
  <si>
    <t>13961689-8</t>
  </si>
  <si>
    <t>M13555</t>
  </si>
  <si>
    <t>562</t>
  </si>
  <si>
    <t>537</t>
  </si>
  <si>
    <t>573</t>
  </si>
  <si>
    <t>M14434</t>
  </si>
  <si>
    <t>485</t>
  </si>
  <si>
    <t>524</t>
  </si>
  <si>
    <t>M12587</t>
  </si>
  <si>
    <t>158</t>
  </si>
  <si>
    <t>M11156</t>
  </si>
  <si>
    <t>M11012</t>
  </si>
  <si>
    <t>10071678-K</t>
  </si>
  <si>
    <t>254</t>
  </si>
  <si>
    <t>445</t>
  </si>
  <si>
    <t>407</t>
  </si>
  <si>
    <t>472</t>
  </si>
  <si>
    <t>554</t>
  </si>
  <si>
    <t>502</t>
  </si>
  <si>
    <t>LONCOCHE</t>
  </si>
  <si>
    <t>144</t>
  </si>
  <si>
    <t>180</t>
  </si>
  <si>
    <t>585</t>
  </si>
  <si>
    <t>600</t>
  </si>
  <si>
    <t>M12293</t>
  </si>
  <si>
    <t>12547397-0</t>
  </si>
  <si>
    <t>169</t>
  </si>
  <si>
    <t>VICTORIA</t>
  </si>
  <si>
    <t>112</t>
  </si>
  <si>
    <t>506</t>
  </si>
  <si>
    <t>15182474-9</t>
  </si>
  <si>
    <t>M15543</t>
  </si>
  <si>
    <t>M11534</t>
  </si>
  <si>
    <t>597</t>
  </si>
  <si>
    <t>M12702</t>
  </si>
  <si>
    <t>382</t>
  </si>
  <si>
    <t>438</t>
  </si>
  <si>
    <t>491</t>
  </si>
  <si>
    <t>PITRUFQUEN</t>
  </si>
  <si>
    <t>M12339</t>
  </si>
  <si>
    <t>M13365</t>
  </si>
  <si>
    <t>13816289-3</t>
  </si>
  <si>
    <t>348</t>
  </si>
  <si>
    <t>446</t>
  </si>
  <si>
    <t>M15369</t>
  </si>
  <si>
    <t>16238612-3</t>
  </si>
  <si>
    <t>COLLIPULLI</t>
  </si>
  <si>
    <t>M13470</t>
  </si>
  <si>
    <t>14072041-0</t>
  </si>
  <si>
    <t>418</t>
  </si>
  <si>
    <t>419</t>
  </si>
  <si>
    <t>596</t>
  </si>
  <si>
    <t>449</t>
  </si>
  <si>
    <t>572</t>
  </si>
  <si>
    <t>349</t>
  </si>
  <si>
    <t>528</t>
  </si>
  <si>
    <t>M16735</t>
  </si>
  <si>
    <t>16795217-8</t>
  </si>
  <si>
    <t>499</t>
  </si>
  <si>
    <t>568</t>
  </si>
  <si>
    <t>M15091</t>
  </si>
  <si>
    <t>18727132-0</t>
  </si>
  <si>
    <t>M13473</t>
  </si>
  <si>
    <t>200</t>
  </si>
  <si>
    <t>14360995-2</t>
  </si>
  <si>
    <t>CARAHUE</t>
  </si>
  <si>
    <t>552</t>
  </si>
  <si>
    <t>14083319-3</t>
  </si>
  <si>
    <t>496</t>
  </si>
  <si>
    <t>498</t>
  </si>
  <si>
    <t>190</t>
  </si>
  <si>
    <t>448</t>
  </si>
  <si>
    <t>226</t>
  </si>
  <si>
    <t>451</t>
  </si>
  <si>
    <t>571</t>
  </si>
  <si>
    <t>567</t>
  </si>
  <si>
    <t>535</t>
  </si>
  <si>
    <t>605</t>
  </si>
  <si>
    <t>520</t>
  </si>
  <si>
    <t>477</t>
  </si>
  <si>
    <t>114</t>
  </si>
  <si>
    <t>577</t>
  </si>
  <si>
    <t>578</t>
  </si>
  <si>
    <t>M10851</t>
  </si>
  <si>
    <t>9683482-9</t>
  </si>
  <si>
    <t>CHILE CHICO</t>
  </si>
  <si>
    <t>AISÉN</t>
  </si>
  <si>
    <t>M14127</t>
  </si>
  <si>
    <t>M14866</t>
  </si>
  <si>
    <t>16348934-1</t>
  </si>
  <si>
    <t>M10527</t>
  </si>
  <si>
    <t>174</t>
  </si>
  <si>
    <t>COCHRANE</t>
  </si>
  <si>
    <t>63</t>
  </si>
  <si>
    <t>350</t>
  </si>
  <si>
    <t>339</t>
  </si>
  <si>
    <t>392</t>
  </si>
  <si>
    <t>207</t>
  </si>
  <si>
    <t>391</t>
  </si>
  <si>
    <t>M14516</t>
  </si>
  <si>
    <t>12721909-5</t>
  </si>
  <si>
    <t>LOS VILOS</t>
  </si>
  <si>
    <t>369</t>
  </si>
  <si>
    <t>1138</t>
  </si>
  <si>
    <t>1091</t>
  </si>
  <si>
    <t>17452500-5</t>
  </si>
  <si>
    <t>1092</t>
  </si>
  <si>
    <t>161</t>
  </si>
  <si>
    <t>LA SERENA</t>
  </si>
  <si>
    <t>1028</t>
  </si>
  <si>
    <t>1027</t>
  </si>
  <si>
    <t>1090</t>
  </si>
  <si>
    <t>1074</t>
  </si>
  <si>
    <t>1181</t>
  </si>
  <si>
    <t>1063</t>
  </si>
  <si>
    <t>ILLAPEL</t>
  </si>
  <si>
    <t>1025</t>
  </si>
  <si>
    <t>1024</t>
  </si>
  <si>
    <t>1132</t>
  </si>
  <si>
    <t>1131</t>
  </si>
  <si>
    <t>162</t>
  </si>
  <si>
    <t>1145</t>
  </si>
  <si>
    <t>1056</t>
  </si>
  <si>
    <t>1068</t>
  </si>
  <si>
    <t>1043</t>
  </si>
  <si>
    <t>1036</t>
  </si>
  <si>
    <t>1086</t>
  </si>
  <si>
    <t>1041</t>
  </si>
  <si>
    <t>1035</t>
  </si>
  <si>
    <t>1051</t>
  </si>
  <si>
    <t>1130</t>
  </si>
  <si>
    <t>COQUIMBO</t>
  </si>
  <si>
    <t>1146</t>
  </si>
  <si>
    <t>1148</t>
  </si>
  <si>
    <t>M13266</t>
  </si>
  <si>
    <t>13649399-K</t>
  </si>
  <si>
    <t>383</t>
  </si>
  <si>
    <t>M14612</t>
  </si>
  <si>
    <t>1162</t>
  </si>
  <si>
    <t>M10996</t>
  </si>
  <si>
    <t>740</t>
  </si>
  <si>
    <t>M12567</t>
  </si>
  <si>
    <t>12821057-1</t>
  </si>
  <si>
    <t>595</t>
  </si>
  <si>
    <t>331</t>
  </si>
  <si>
    <t>330</t>
  </si>
  <si>
    <t>328</t>
  </si>
  <si>
    <t>327</t>
  </si>
  <si>
    <t>789</t>
  </si>
  <si>
    <t>M11294</t>
  </si>
  <si>
    <t>790</t>
  </si>
  <si>
    <t>735</t>
  </si>
  <si>
    <t>576</t>
  </si>
  <si>
    <t>739</t>
  </si>
  <si>
    <t>734</t>
  </si>
  <si>
    <t>738</t>
  </si>
  <si>
    <t>737</t>
  </si>
  <si>
    <t>736</t>
  </si>
  <si>
    <t>733</t>
  </si>
  <si>
    <t>579</t>
  </si>
  <si>
    <t>958</t>
  </si>
  <si>
    <t>1026</t>
  </si>
  <si>
    <t>1029</t>
  </si>
  <si>
    <t>1031</t>
  </si>
  <si>
    <t>M16091</t>
  </si>
  <si>
    <t>13223979-7</t>
  </si>
  <si>
    <t>PETORCA</t>
  </si>
  <si>
    <t>LA LIGUA</t>
  </si>
  <si>
    <t>684</t>
  </si>
  <si>
    <t>998</t>
  </si>
  <si>
    <t>VILLA ALEMANA</t>
  </si>
  <si>
    <t>575</t>
  </si>
  <si>
    <t>574</t>
  </si>
  <si>
    <t>526</t>
  </si>
  <si>
    <t>470</t>
  </si>
  <si>
    <t>M11724</t>
  </si>
  <si>
    <t>11691638-K</t>
  </si>
  <si>
    <t>999</t>
  </si>
  <si>
    <t>794</t>
  </si>
  <si>
    <t>810</t>
  </si>
  <si>
    <t>478</t>
  </si>
  <si>
    <t>648</t>
  </si>
  <si>
    <t>542</t>
  </si>
  <si>
    <t>417</t>
  </si>
  <si>
    <t>757</t>
  </si>
  <si>
    <t>255</t>
  </si>
  <si>
    <t>713</t>
  </si>
  <si>
    <t>1107</t>
  </si>
  <si>
    <t>686</t>
  </si>
  <si>
    <t>781</t>
  </si>
  <si>
    <t>950</t>
  </si>
  <si>
    <t>SAN ANTONIO</t>
  </si>
  <si>
    <t>938</t>
  </si>
  <si>
    <t>937</t>
  </si>
  <si>
    <t>1044</t>
  </si>
  <si>
    <t>M16874</t>
  </si>
  <si>
    <t>12953732-9</t>
  </si>
  <si>
    <t>621</t>
  </si>
  <si>
    <t>726</t>
  </si>
  <si>
    <t>601</t>
  </si>
  <si>
    <t>729</t>
  </si>
  <si>
    <t>1023</t>
  </si>
  <si>
    <t>646</t>
  </si>
  <si>
    <t>M17549</t>
  </si>
  <si>
    <t>17736507-6</t>
  </si>
  <si>
    <t>480</t>
  </si>
  <si>
    <t>10363681-7</t>
  </si>
  <si>
    <t>550</t>
  </si>
  <si>
    <t>15989493-2</t>
  </si>
  <si>
    <t>M12889</t>
  </si>
  <si>
    <t>13113610-2</t>
  </si>
  <si>
    <t>586</t>
  </si>
  <si>
    <t>M13062</t>
  </si>
  <si>
    <t>13320149-1</t>
  </si>
  <si>
    <t>589</t>
  </si>
  <si>
    <t>M14436</t>
  </si>
  <si>
    <t>173</t>
  </si>
  <si>
    <t>11322740-0</t>
  </si>
  <si>
    <t>241</t>
  </si>
  <si>
    <t>18148709-7</t>
  </si>
  <si>
    <t>186</t>
  </si>
  <si>
    <t>107</t>
  </si>
  <si>
    <t>12843338-4</t>
  </si>
  <si>
    <t>555</t>
  </si>
  <si>
    <t>591</t>
  </si>
  <si>
    <t>M16915</t>
  </si>
  <si>
    <t>17726507-1</t>
  </si>
  <si>
    <t>182</t>
  </si>
  <si>
    <t>M11008</t>
  </si>
  <si>
    <t>10061231-3</t>
  </si>
  <si>
    <t>M11223</t>
  </si>
  <si>
    <t>10502465-7</t>
  </si>
  <si>
    <t>M10982</t>
  </si>
  <si>
    <t>10026803-5</t>
  </si>
  <si>
    <t>M17246</t>
  </si>
  <si>
    <t>18645106-6</t>
  </si>
  <si>
    <t>M14500</t>
  </si>
  <si>
    <t>151</t>
  </si>
  <si>
    <t>160</t>
  </si>
  <si>
    <t>15589370-2</t>
  </si>
  <si>
    <t>117</t>
  </si>
  <si>
    <t>179</t>
  </si>
  <si>
    <t>598</t>
  </si>
  <si>
    <t>M11111</t>
  </si>
  <si>
    <t>487</t>
  </si>
  <si>
    <t>488</t>
  </si>
  <si>
    <t>614</t>
  </si>
  <si>
    <t>M15211</t>
  </si>
  <si>
    <t>15256634-4</t>
  </si>
  <si>
    <t>14285539-9</t>
  </si>
  <si>
    <t>M10903</t>
  </si>
  <si>
    <t>M10820</t>
  </si>
  <si>
    <t>9499377-6</t>
  </si>
  <si>
    <t>557</t>
  </si>
  <si>
    <t>615</t>
  </si>
  <si>
    <t>370</t>
  </si>
  <si>
    <t>530</t>
  </si>
  <si>
    <t>CURACAUTIN</t>
  </si>
  <si>
    <t>229</t>
  </si>
  <si>
    <t>426</t>
  </si>
  <si>
    <t>427</t>
  </si>
  <si>
    <t>501</t>
  </si>
  <si>
    <t>599</t>
  </si>
  <si>
    <t>583</t>
  </si>
  <si>
    <t>543</t>
  </si>
  <si>
    <t>371</t>
  </si>
  <si>
    <t>181</t>
  </si>
  <si>
    <t>533</t>
  </si>
  <si>
    <t>590</t>
  </si>
  <si>
    <t>123</t>
  </si>
  <si>
    <t>617</t>
  </si>
  <si>
    <t>PUREN</t>
  </si>
  <si>
    <t>113</t>
  </si>
  <si>
    <t>TRAIGUEN</t>
  </si>
  <si>
    <t>564</t>
  </si>
  <si>
    <t>402</t>
  </si>
  <si>
    <t>525</t>
  </si>
  <si>
    <t>ANGOL</t>
  </si>
  <si>
    <t>508</t>
  </si>
  <si>
    <t>505</t>
  </si>
  <si>
    <t>546</t>
  </si>
  <si>
    <t>452</t>
  </si>
  <si>
    <t>439</t>
  </si>
  <si>
    <t>12078412-9</t>
  </si>
  <si>
    <t>536</t>
  </si>
  <si>
    <t>NUEVA IMPERIAL</t>
  </si>
  <si>
    <t>M13686</t>
  </si>
  <si>
    <t>14481344-8</t>
  </si>
  <si>
    <t>559</t>
  </si>
  <si>
    <t>580</t>
  </si>
  <si>
    <t>523</t>
  </si>
  <si>
    <t>429</t>
  </si>
  <si>
    <t>522</t>
  </si>
  <si>
    <t>618</t>
  </si>
  <si>
    <t>544</t>
  </si>
  <si>
    <t>M13059</t>
  </si>
  <si>
    <t>13319036-8</t>
  </si>
  <si>
    <t>473</t>
  </si>
  <si>
    <t>M11984</t>
  </si>
  <si>
    <t>12194745-5</t>
  </si>
  <si>
    <t>M14172</t>
  </si>
  <si>
    <t>14121721-6</t>
  </si>
  <si>
    <t>M13361</t>
  </si>
  <si>
    <t>13807400-5</t>
  </si>
  <si>
    <t>549</t>
  </si>
  <si>
    <t>565</t>
  </si>
  <si>
    <t>437</t>
  </si>
  <si>
    <t>545</t>
  </si>
  <si>
    <t>416</t>
  </si>
  <si>
    <t>547</t>
  </si>
  <si>
    <t>608</t>
  </si>
  <si>
    <t>320</t>
  </si>
  <si>
    <t>388</t>
  </si>
  <si>
    <t>389</t>
  </si>
  <si>
    <t>425</t>
  </si>
  <si>
    <t>408</t>
  </si>
  <si>
    <t>581</t>
  </si>
  <si>
    <t>582</t>
  </si>
  <si>
    <t>119</t>
  </si>
  <si>
    <t>462</t>
  </si>
  <si>
    <t>603</t>
  </si>
  <si>
    <t>165</t>
  </si>
  <si>
    <t>221</t>
  </si>
  <si>
    <t>465</t>
  </si>
  <si>
    <t>518</t>
  </si>
  <si>
    <t>411</t>
  </si>
  <si>
    <t>177</t>
  </si>
  <si>
    <t>322</t>
  </si>
  <si>
    <t>413</t>
  </si>
  <si>
    <t>318</t>
  </si>
  <si>
    <t>414</t>
  </si>
  <si>
    <t>M12163</t>
  </si>
  <si>
    <t>M12110</t>
  </si>
  <si>
    <t>M16644</t>
  </si>
  <si>
    <t>10042617-K</t>
  </si>
  <si>
    <t>13028240-7</t>
  </si>
  <si>
    <t>8685121-0</t>
  </si>
  <si>
    <t>M17433</t>
  </si>
  <si>
    <t>15798130-7</t>
  </si>
  <si>
    <t>M13230</t>
  </si>
  <si>
    <t>10266612-7</t>
  </si>
  <si>
    <t>M13330</t>
  </si>
  <si>
    <t>13738209-1</t>
  </si>
  <si>
    <t>M16253</t>
  </si>
  <si>
    <t>13696227-2</t>
  </si>
  <si>
    <t>M13601</t>
  </si>
  <si>
    <t>M15434</t>
  </si>
  <si>
    <t>15280748-1</t>
  </si>
  <si>
    <t>M12521</t>
  </si>
  <si>
    <t>PALENA</t>
  </si>
  <si>
    <t>HUALAIHUE</t>
  </si>
  <si>
    <t>M14039</t>
  </si>
  <si>
    <t>12014837-0</t>
  </si>
  <si>
    <t>M13066</t>
  </si>
  <si>
    <t>14228166-K</t>
  </si>
  <si>
    <t>MAULLÍN</t>
  </si>
  <si>
    <t>LOS MUERMOS</t>
  </si>
  <si>
    <t>M14785</t>
  </si>
  <si>
    <t>14096516-2</t>
  </si>
  <si>
    <t>RÍO NEGRO</t>
  </si>
  <si>
    <t>M11543</t>
  </si>
  <si>
    <t>13321873-4</t>
  </si>
  <si>
    <t>M10745</t>
  </si>
  <si>
    <t>9229957-0</t>
  </si>
  <si>
    <t>M12171</t>
  </si>
  <si>
    <t>12430862-3</t>
  </si>
  <si>
    <t>16299300-3</t>
  </si>
  <si>
    <t>12343863-9</t>
  </si>
  <si>
    <t>M12283</t>
  </si>
  <si>
    <t>14332893-7</t>
  </si>
  <si>
    <t>M17315</t>
  </si>
  <si>
    <t>18471682-8</t>
  </si>
  <si>
    <t>ANCUD</t>
  </si>
  <si>
    <t>QUELLÓN</t>
  </si>
  <si>
    <t>M11237</t>
  </si>
  <si>
    <t>10531073-0</t>
  </si>
  <si>
    <t>CALBUCO</t>
  </si>
  <si>
    <t>CHAITÉN</t>
  </si>
  <si>
    <t>12534179-9</t>
  </si>
  <si>
    <t>M11301</t>
  </si>
  <si>
    <t>10661485-7</t>
  </si>
  <si>
    <t>PUERTO VARAS</t>
  </si>
  <si>
    <t>FUTALEUFU</t>
  </si>
  <si>
    <t>509</t>
  </si>
  <si>
    <t>M11409</t>
  </si>
  <si>
    <t>10861665-2</t>
  </si>
  <si>
    <t>12107932-1</t>
  </si>
  <si>
    <t>178</t>
  </si>
  <si>
    <t>PUNTA ARENAS</t>
  </si>
  <si>
    <t>M14820</t>
  </si>
  <si>
    <t>14448554-8</t>
  </si>
  <si>
    <t>M12190</t>
  </si>
  <si>
    <t>130</t>
  </si>
  <si>
    <t>CISNES</t>
  </si>
  <si>
    <t>9581525-1</t>
  </si>
  <si>
    <t>12644676-4</t>
  </si>
  <si>
    <t>14310198-3</t>
  </si>
  <si>
    <t>M17073</t>
  </si>
  <si>
    <t>17586299-4</t>
  </si>
  <si>
    <t>393</t>
  </si>
  <si>
    <t>14177459-K</t>
  </si>
  <si>
    <t>64</t>
  </si>
  <si>
    <t>M10990</t>
  </si>
  <si>
    <t>8409824-8</t>
  </si>
  <si>
    <t>227</t>
  </si>
  <si>
    <t>364</t>
  </si>
  <si>
    <t>M12738</t>
  </si>
  <si>
    <t>12971274-0</t>
  </si>
  <si>
    <t>223</t>
  </si>
  <si>
    <t>159</t>
  </si>
  <si>
    <t>224</t>
  </si>
  <si>
    <t>384</t>
  </si>
  <si>
    <t>323</t>
  </si>
  <si>
    <t>CABO DE HORNOS</t>
  </si>
  <si>
    <t>PORVENIR</t>
  </si>
  <si>
    <t>M17550</t>
  </si>
  <si>
    <t>15271243-K</t>
  </si>
  <si>
    <t>15880803-K</t>
  </si>
  <si>
    <t>M11486</t>
  </si>
  <si>
    <t>10979075-3</t>
  </si>
  <si>
    <t>13964966-4</t>
  </si>
  <si>
    <t>PUERTO NATALES</t>
  </si>
  <si>
    <t>M17434</t>
  </si>
  <si>
    <t>14097903-1</t>
  </si>
  <si>
    <t>M10837</t>
  </si>
  <si>
    <t>10607556-5</t>
  </si>
  <si>
    <t>M15577</t>
  </si>
  <si>
    <t>9638459-9</t>
  </si>
  <si>
    <t>M11701</t>
  </si>
  <si>
    <t>M11996</t>
  </si>
  <si>
    <t>12213407-5</t>
  </si>
  <si>
    <t>M10853</t>
  </si>
  <si>
    <t>M14160</t>
  </si>
  <si>
    <t>13765867-4</t>
  </si>
  <si>
    <t>M11894</t>
  </si>
  <si>
    <t>COLCHANE</t>
  </si>
  <si>
    <t>M10609</t>
  </si>
  <si>
    <t>M16069</t>
  </si>
  <si>
    <t>15008350-8</t>
  </si>
  <si>
    <t>M12758</t>
  </si>
  <si>
    <t>9689871-1</t>
  </si>
  <si>
    <t>11992535-5</t>
  </si>
  <si>
    <t>8704052-6</t>
  </si>
  <si>
    <t>M12993</t>
  </si>
  <si>
    <t>13247720-5</t>
  </si>
  <si>
    <t>13005181-2</t>
  </si>
  <si>
    <t>ALTO HOSPICIO</t>
  </si>
  <si>
    <t>POZO ALMONTE</t>
  </si>
  <si>
    <t>M12747</t>
  </si>
  <si>
    <t>12979319-8</t>
  </si>
  <si>
    <t>M11779</t>
  </si>
  <si>
    <t>11834686-6</t>
  </si>
  <si>
    <t>M12580</t>
  </si>
  <si>
    <t>02</t>
  </si>
  <si>
    <t>ANTOFAGASTA</t>
  </si>
  <si>
    <t>SAN PEDRO DE ATACAMA</t>
  </si>
  <si>
    <t>M11705</t>
  </si>
  <si>
    <t>M11998</t>
  </si>
  <si>
    <t>12216157-9</t>
  </si>
  <si>
    <t>11666295-7</t>
  </si>
  <si>
    <t>M12583</t>
  </si>
  <si>
    <t>37</t>
  </si>
  <si>
    <t>M12877</t>
  </si>
  <si>
    <t>13106744-5</t>
  </si>
  <si>
    <t>M17829</t>
  </si>
  <si>
    <t>36</t>
  </si>
  <si>
    <t>13015033-0</t>
  </si>
  <si>
    <t>HUASCO</t>
  </si>
  <si>
    <t>VALLENAR</t>
  </si>
  <si>
    <t>MEJILLONES</t>
  </si>
  <si>
    <t>13643117-K</t>
  </si>
  <si>
    <t>M16482</t>
  </si>
  <si>
    <t>13327918-0</t>
  </si>
  <si>
    <t>65</t>
  </si>
  <si>
    <t>187</t>
  </si>
  <si>
    <t>M11141</t>
  </si>
  <si>
    <t>10342472-0</t>
  </si>
  <si>
    <t>TALTAL</t>
  </si>
  <si>
    <t>TOCOPILLA</t>
  </si>
  <si>
    <t>CALAMA</t>
  </si>
  <si>
    <t>230</t>
  </si>
  <si>
    <t>M16263</t>
  </si>
  <si>
    <t>13197813-8</t>
  </si>
  <si>
    <t>35</t>
  </si>
  <si>
    <t>34</t>
  </si>
  <si>
    <t>M14294</t>
  </si>
  <si>
    <t>13420413-3</t>
  </si>
  <si>
    <t>M17536</t>
  </si>
  <si>
    <t>15686721-7</t>
  </si>
  <si>
    <t>M13565</t>
  </si>
  <si>
    <t>M11391</t>
  </si>
  <si>
    <t>M16623</t>
  </si>
  <si>
    <t>12423148-5</t>
  </si>
  <si>
    <t>MARÍA ELENA</t>
  </si>
  <si>
    <t>M14452</t>
  </si>
  <si>
    <t>10724461-1</t>
  </si>
  <si>
    <t>M17342</t>
  </si>
  <si>
    <t>16773664-5</t>
  </si>
  <si>
    <t>M14519</t>
  </si>
  <si>
    <t>15584841-3</t>
  </si>
  <si>
    <t>ALTO DEL CARMEN</t>
  </si>
  <si>
    <t>M11669</t>
  </si>
  <si>
    <t>11619507-0</t>
  </si>
  <si>
    <t>RANCAGUA</t>
  </si>
  <si>
    <t>M17523</t>
  </si>
  <si>
    <t>13052782-5</t>
  </si>
  <si>
    <t>M11554</t>
  </si>
  <si>
    <t>M10715</t>
  </si>
  <si>
    <t>M16661</t>
  </si>
  <si>
    <t>18464074-0</t>
  </si>
  <si>
    <t>M15282</t>
  </si>
  <si>
    <t>16052829-K</t>
  </si>
  <si>
    <t>CHAÑARAL</t>
  </si>
  <si>
    <t>17055400-0</t>
  </si>
  <si>
    <t>M10430</t>
  </si>
  <si>
    <t>7679571-1</t>
  </si>
  <si>
    <t>M12002</t>
  </si>
  <si>
    <t>12218684-9</t>
  </si>
  <si>
    <t>11365264-0</t>
  </si>
  <si>
    <t>FREIRINA</t>
  </si>
  <si>
    <t>M15564</t>
  </si>
  <si>
    <t>16248849-K</t>
  </si>
  <si>
    <t>M12784</t>
  </si>
  <si>
    <t>13015876-5</t>
  </si>
  <si>
    <t>10849910-9</t>
  </si>
  <si>
    <t>DIEGO DE ALMAGRO</t>
  </si>
  <si>
    <t>M11214</t>
  </si>
  <si>
    <t>10479519-6</t>
  </si>
  <si>
    <t>M16714</t>
  </si>
  <si>
    <t>17461202-1</t>
  </si>
  <si>
    <t>M16010</t>
  </si>
  <si>
    <t>15601078-2</t>
  </si>
  <si>
    <t>361</t>
  </si>
  <si>
    <t>M10763</t>
  </si>
  <si>
    <t>M16636</t>
  </si>
  <si>
    <t>17645071-1</t>
  </si>
  <si>
    <t>17755319-0</t>
  </si>
  <si>
    <t>M12003</t>
  </si>
  <si>
    <t>12219015-3</t>
  </si>
  <si>
    <t>M13382</t>
  </si>
  <si>
    <t>M10993</t>
  </si>
  <si>
    <t>10035499-3</t>
  </si>
  <si>
    <t>13874276-8</t>
  </si>
  <si>
    <t>18218688-0</t>
  </si>
  <si>
    <t>M13206</t>
  </si>
  <si>
    <t>13534806-6</t>
  </si>
  <si>
    <t>16526471-1</t>
  </si>
  <si>
    <t>M14805</t>
  </si>
  <si>
    <t>13200555-9</t>
  </si>
  <si>
    <t>12929896-0</t>
  </si>
  <si>
    <t>1018</t>
  </si>
  <si>
    <t>M15197</t>
  </si>
  <si>
    <t>12575709-K</t>
  </si>
  <si>
    <t>1103</t>
  </si>
  <si>
    <t>M12927</t>
  </si>
  <si>
    <t>1102</t>
  </si>
  <si>
    <t>M10415</t>
  </si>
  <si>
    <t>7576998-9</t>
  </si>
  <si>
    <t>1101</t>
  </si>
  <si>
    <t>M11028</t>
  </si>
  <si>
    <t>10130104-4</t>
  </si>
  <si>
    <t>1163</t>
  </si>
  <si>
    <t>1144</t>
  </si>
  <si>
    <t>1009</t>
  </si>
  <si>
    <t>1070</t>
  </si>
  <si>
    <t>12122763-0</t>
  </si>
  <si>
    <t>M11775</t>
  </si>
  <si>
    <t>1141</t>
  </si>
  <si>
    <t>1057</t>
  </si>
  <si>
    <t>1082</t>
  </si>
  <si>
    <t>1017</t>
  </si>
  <si>
    <t>M12006</t>
  </si>
  <si>
    <t>12219801-4</t>
  </si>
  <si>
    <t>1016</t>
  </si>
  <si>
    <t>1069</t>
  </si>
  <si>
    <t>11828249-3</t>
  </si>
  <si>
    <t>1134</t>
  </si>
  <si>
    <t>1047</t>
  </si>
  <si>
    <t>M14707</t>
  </si>
  <si>
    <t>1039</t>
  </si>
  <si>
    <t>1180</t>
  </si>
  <si>
    <t>M10610</t>
  </si>
  <si>
    <t>8705367-9</t>
  </si>
  <si>
    <t>COMBARBALÁ</t>
  </si>
  <si>
    <t>1124</t>
  </si>
  <si>
    <t>M16022</t>
  </si>
  <si>
    <t>17037125-9</t>
  </si>
  <si>
    <t>M12009</t>
  </si>
  <si>
    <t>12220438-3</t>
  </si>
  <si>
    <t>1125</t>
  </si>
  <si>
    <t>M12588</t>
  </si>
  <si>
    <t>12843565-4</t>
  </si>
  <si>
    <t>1127</t>
  </si>
  <si>
    <t>ANDACOLLO</t>
  </si>
  <si>
    <t>1077</t>
  </si>
  <si>
    <t>1045</t>
  </si>
  <si>
    <t>1078</t>
  </si>
  <si>
    <t>1046</t>
  </si>
  <si>
    <t>M12720</t>
  </si>
  <si>
    <t>12938552-9</t>
  </si>
  <si>
    <t>1115</t>
  </si>
  <si>
    <t>M13483</t>
  </si>
  <si>
    <t>M15195</t>
  </si>
  <si>
    <t>1157</t>
  </si>
  <si>
    <t>1080</t>
  </si>
  <si>
    <t>1081</t>
  </si>
  <si>
    <t>1164</t>
  </si>
  <si>
    <t>1062</t>
  </si>
  <si>
    <t>1153</t>
  </si>
  <si>
    <t>1116</t>
  </si>
  <si>
    <t>1001</t>
  </si>
  <si>
    <t>1110</t>
  </si>
  <si>
    <t>1109</t>
  </si>
  <si>
    <t>1040</t>
  </si>
  <si>
    <t>1089</t>
  </si>
  <si>
    <t>1050</t>
  </si>
  <si>
    <t>1108</t>
  </si>
  <si>
    <t>1121</t>
  </si>
  <si>
    <t>1088</t>
  </si>
  <si>
    <t>1005</t>
  </si>
  <si>
    <t>M13662</t>
  </si>
  <si>
    <t>14441802-6</t>
  </si>
  <si>
    <t>1084</t>
  </si>
  <si>
    <t>1037</t>
  </si>
  <si>
    <t>1071</t>
  </si>
  <si>
    <t>1093</t>
  </si>
  <si>
    <t>1106</t>
  </si>
  <si>
    <t>1012</t>
  </si>
  <si>
    <t>1083</t>
  </si>
  <si>
    <t>1113</t>
  </si>
  <si>
    <t>1126</t>
  </si>
  <si>
    <t>1135</t>
  </si>
  <si>
    <t>1112</t>
  </si>
  <si>
    <t>1111</t>
  </si>
  <si>
    <t>15272424-1</t>
  </si>
  <si>
    <t>1020</t>
  </si>
  <si>
    <t>M12479</t>
  </si>
  <si>
    <t>12722687-3</t>
  </si>
  <si>
    <t>1179</t>
  </si>
  <si>
    <t>1032</t>
  </si>
  <si>
    <t>M12192</t>
  </si>
  <si>
    <t>1117</t>
  </si>
  <si>
    <t>1118</t>
  </si>
  <si>
    <t>1178</t>
  </si>
  <si>
    <t>M11661</t>
  </si>
  <si>
    <t>11600196-9</t>
  </si>
  <si>
    <t>1174</t>
  </si>
  <si>
    <t>1000</t>
  </si>
  <si>
    <t>M14136</t>
  </si>
  <si>
    <t>10575088-9</t>
  </si>
  <si>
    <t>1122</t>
  </si>
  <si>
    <t>1052</t>
  </si>
  <si>
    <t>M16359</t>
  </si>
  <si>
    <t>18709063-6</t>
  </si>
  <si>
    <t>1073</t>
  </si>
  <si>
    <t>1053</t>
  </si>
  <si>
    <t>12637755-K</t>
  </si>
  <si>
    <t>1139</t>
  </si>
  <si>
    <t>1182</t>
  </si>
  <si>
    <t>M15452</t>
  </si>
  <si>
    <t>15017342-6</t>
  </si>
  <si>
    <t>1123</t>
  </si>
  <si>
    <t>1006</t>
  </si>
  <si>
    <t>1087</t>
  </si>
  <si>
    <t>1094</t>
  </si>
  <si>
    <t>1160</t>
  </si>
  <si>
    <t>1055</t>
  </si>
  <si>
    <t>1143</t>
  </si>
  <si>
    <t>1149</t>
  </si>
  <si>
    <t>1175</t>
  </si>
  <si>
    <t>1142</t>
  </si>
  <si>
    <t>1011</t>
  </si>
  <si>
    <t>1061</t>
  </si>
  <si>
    <t>1072</t>
  </si>
  <si>
    <t>1075</t>
  </si>
  <si>
    <t>M13844</t>
  </si>
  <si>
    <t>15573453-1</t>
  </si>
  <si>
    <t>M14936</t>
  </si>
  <si>
    <t>1013</t>
  </si>
  <si>
    <t>1133</t>
  </si>
  <si>
    <t>1015</t>
  </si>
  <si>
    <t>1095</t>
  </si>
  <si>
    <t>1034</t>
  </si>
  <si>
    <t>M12134</t>
  </si>
  <si>
    <t>12397124-8</t>
  </si>
  <si>
    <t>1065</t>
  </si>
  <si>
    <t>1014</t>
  </si>
  <si>
    <t>1185</t>
  </si>
  <si>
    <t>1064</t>
  </si>
  <si>
    <t>1150</t>
  </si>
  <si>
    <t>1066</t>
  </si>
  <si>
    <t>1151</t>
  </si>
  <si>
    <t>M14888</t>
  </si>
  <si>
    <t>12892907-K</t>
  </si>
  <si>
    <t>M12965</t>
  </si>
  <si>
    <t>1104</t>
  </si>
  <si>
    <t>13225036-7</t>
  </si>
  <si>
    <t>1060</t>
  </si>
  <si>
    <t>M16982</t>
  </si>
  <si>
    <t>12595722-6</t>
  </si>
  <si>
    <t>1054</t>
  </si>
  <si>
    <t>1038</t>
  </si>
  <si>
    <t>1120</t>
  </si>
  <si>
    <t>1119</t>
  </si>
  <si>
    <t>1007</t>
  </si>
  <si>
    <t>1156</t>
  </si>
  <si>
    <t>1114</t>
  </si>
  <si>
    <t>1128</t>
  </si>
  <si>
    <t>1129</t>
  </si>
  <si>
    <t>1033</t>
  </si>
  <si>
    <t>1158</t>
  </si>
  <si>
    <t>1159</t>
  </si>
  <si>
    <t>1161</t>
  </si>
  <si>
    <t>1058</t>
  </si>
  <si>
    <t>1140</t>
  </si>
  <si>
    <t>1096</t>
  </si>
  <si>
    <t>1010</t>
  </si>
  <si>
    <t>1137</t>
  </si>
  <si>
    <t>1136</t>
  </si>
  <si>
    <t>1049</t>
  </si>
  <si>
    <t>529</t>
  </si>
  <si>
    <t>M12119</t>
  </si>
  <si>
    <t>M13656</t>
  </si>
  <si>
    <t>14435186-K</t>
  </si>
  <si>
    <t>M12127</t>
  </si>
  <si>
    <t>12389033-7</t>
  </si>
  <si>
    <t>540</t>
  </si>
  <si>
    <t>11417877-2</t>
  </si>
  <si>
    <t>541</t>
  </si>
  <si>
    <t>M14821</t>
  </si>
  <si>
    <t>15512406-7</t>
  </si>
  <si>
    <t>12362496-3</t>
  </si>
  <si>
    <t>219</t>
  </si>
  <si>
    <t>510</t>
  </si>
  <si>
    <t>500</t>
  </si>
  <si>
    <t>M13093</t>
  </si>
  <si>
    <t>13392310-1</t>
  </si>
  <si>
    <t>516</t>
  </si>
  <si>
    <t>616</t>
  </si>
  <si>
    <t>604</t>
  </si>
  <si>
    <t>M14955</t>
  </si>
  <si>
    <t>12333445-0</t>
  </si>
  <si>
    <t>551</t>
  </si>
  <si>
    <t>507</t>
  </si>
  <si>
    <t>476</t>
  </si>
  <si>
    <t>464</t>
  </si>
  <si>
    <t>409</t>
  </si>
  <si>
    <t>561</t>
  </si>
  <si>
    <t>486</t>
  </si>
  <si>
    <t>558</t>
  </si>
  <si>
    <t>466</t>
  </si>
  <si>
    <t>521</t>
  </si>
  <si>
    <t>M10865</t>
  </si>
  <si>
    <t>9713954-7</t>
  </si>
  <si>
    <t>M12103</t>
  </si>
  <si>
    <t>12332115-4</t>
  </si>
  <si>
    <t>M11375</t>
  </si>
  <si>
    <t>10784932-7</t>
  </si>
  <si>
    <t>548</t>
  </si>
  <si>
    <t>570</t>
  </si>
  <si>
    <t>594</t>
  </si>
  <si>
    <t>566</t>
  </si>
  <si>
    <t>M12515</t>
  </si>
  <si>
    <t>12772967-0</t>
  </si>
  <si>
    <t>M12935</t>
  </si>
  <si>
    <t>455</t>
  </si>
  <si>
    <t>13185143-K</t>
  </si>
  <si>
    <t>534</t>
  </si>
  <si>
    <t>532</t>
  </si>
  <si>
    <t>531</t>
  </si>
  <si>
    <t>M17804</t>
  </si>
  <si>
    <t>10598535-5</t>
  </si>
  <si>
    <t>M12653</t>
  </si>
  <si>
    <t>12884925-4</t>
  </si>
  <si>
    <t>M17792</t>
  </si>
  <si>
    <t>8667131-K</t>
  </si>
  <si>
    <t>14303292-2</t>
  </si>
  <si>
    <t>M17553</t>
  </si>
  <si>
    <t>M10849</t>
  </si>
  <si>
    <t>14143379-2</t>
  </si>
  <si>
    <t>M17836</t>
  </si>
  <si>
    <t>17083401-1</t>
  </si>
  <si>
    <t>M17852</t>
  </si>
  <si>
    <t>11605340-3</t>
  </si>
  <si>
    <t>10560250-2</t>
  </si>
  <si>
    <t>M11064</t>
  </si>
  <si>
    <t>10228056-3</t>
  </si>
  <si>
    <t>M13014</t>
  </si>
  <si>
    <t>13265306-2</t>
  </si>
  <si>
    <t>15781871-6</t>
  </si>
  <si>
    <t>8712183-6</t>
  </si>
  <si>
    <t>M10348</t>
  </si>
  <si>
    <t>6499218-K</t>
  </si>
  <si>
    <t>M11522</t>
  </si>
  <si>
    <t>11242138-6</t>
  </si>
  <si>
    <t>M14938</t>
  </si>
  <si>
    <t>16376464-4</t>
  </si>
  <si>
    <t>M10451</t>
  </si>
  <si>
    <t>7848406-3</t>
  </si>
  <si>
    <t>M15649</t>
  </si>
  <si>
    <t>19070959-0</t>
  </si>
  <si>
    <t>13241754-7</t>
  </si>
  <si>
    <t>BULNES</t>
  </si>
  <si>
    <t>M15678</t>
  </si>
  <si>
    <t>12644481-8</t>
  </si>
  <si>
    <t>SAN BERNARDO</t>
  </si>
  <si>
    <t>M11544</t>
  </si>
  <si>
    <t>9678603-4</t>
  </si>
  <si>
    <t>M17840</t>
  </si>
  <si>
    <t>13858657-K</t>
  </si>
  <si>
    <t>M17610</t>
  </si>
  <si>
    <t>16532445-5</t>
  </si>
  <si>
    <t>M12321</t>
  </si>
  <si>
    <t>12575784-7</t>
  </si>
  <si>
    <t>M12992</t>
  </si>
  <si>
    <t>M15280</t>
  </si>
  <si>
    <t>15933369-8</t>
  </si>
  <si>
    <t>M12196</t>
  </si>
  <si>
    <t>12449909-7</t>
  </si>
  <si>
    <t>M12097</t>
  </si>
  <si>
    <t>M16897</t>
  </si>
  <si>
    <t>12337427-4</t>
  </si>
  <si>
    <t>M11945</t>
  </si>
  <si>
    <t>12117001-9</t>
  </si>
  <si>
    <t>MOSTAZAL</t>
  </si>
  <si>
    <t>M16504</t>
  </si>
  <si>
    <t>16275647-8</t>
  </si>
  <si>
    <t>14458378-7</t>
  </si>
  <si>
    <t>LAS CABRAS</t>
  </si>
  <si>
    <t>M16920</t>
  </si>
  <si>
    <t>18040538-0</t>
  </si>
  <si>
    <t>M12347</t>
  </si>
  <si>
    <t>M15381</t>
  </si>
  <si>
    <t>15992662-1</t>
  </si>
  <si>
    <t>M12533</t>
  </si>
  <si>
    <t>M11634</t>
  </si>
  <si>
    <t>11545992-9</t>
  </si>
  <si>
    <t>M16535</t>
  </si>
  <si>
    <t>16961645-0</t>
  </si>
  <si>
    <t>M12394</t>
  </si>
  <si>
    <t>M13386</t>
  </si>
  <si>
    <t>13882297-4</t>
  </si>
  <si>
    <t>PICHILEMU</t>
  </si>
  <si>
    <t>12318003-8</t>
  </si>
  <si>
    <t>M15193</t>
  </si>
  <si>
    <t>15806621-1</t>
  </si>
  <si>
    <t>13243733-5</t>
  </si>
  <si>
    <t>SANTA CRUZ</t>
  </si>
  <si>
    <t>M14538</t>
  </si>
  <si>
    <t>12185816-9</t>
  </si>
  <si>
    <t>M17319</t>
  </si>
  <si>
    <t>17839125-9</t>
  </si>
  <si>
    <t>M11167</t>
  </si>
  <si>
    <t>10378128-0</t>
  </si>
  <si>
    <t>SAN FERNANDO</t>
  </si>
  <si>
    <t>SAN VICENTE</t>
  </si>
  <si>
    <t>RENGO</t>
  </si>
  <si>
    <t>GRANEROS</t>
  </si>
  <si>
    <t>M13760</t>
  </si>
  <si>
    <t>15103240-0</t>
  </si>
  <si>
    <t>M13572</t>
  </si>
  <si>
    <t>14303450-K</t>
  </si>
  <si>
    <t>LA FLORIDA</t>
  </si>
  <si>
    <t>M13668</t>
  </si>
  <si>
    <t>17235014-3</t>
  </si>
  <si>
    <t>M12151</t>
  </si>
  <si>
    <t>12417415-5</t>
  </si>
  <si>
    <t>M13096</t>
  </si>
  <si>
    <t>13396250-6</t>
  </si>
  <si>
    <t>M12751</t>
  </si>
  <si>
    <t>12985182-1</t>
  </si>
  <si>
    <t>M10485</t>
  </si>
  <si>
    <t>M11338</t>
  </si>
  <si>
    <t>10710218-3</t>
  </si>
  <si>
    <t>M12309</t>
  </si>
  <si>
    <t>8453585-0</t>
  </si>
  <si>
    <t>M14488</t>
  </si>
  <si>
    <t>13818603-2</t>
  </si>
  <si>
    <t>PANGUIPULLI</t>
  </si>
  <si>
    <t>M13802</t>
  </si>
  <si>
    <t>M16360</t>
  </si>
  <si>
    <t>15548994-4</t>
  </si>
  <si>
    <t>M14284</t>
  </si>
  <si>
    <t>12772637-K</t>
  </si>
  <si>
    <t>M16454</t>
  </si>
  <si>
    <t>9876730-4</t>
  </si>
  <si>
    <t>M11992</t>
  </si>
  <si>
    <t>12205577-9</t>
  </si>
  <si>
    <t>32</t>
  </si>
  <si>
    <t>RÍO BUENO</t>
  </si>
  <si>
    <t>M11274</t>
  </si>
  <si>
    <t>10621906-0</t>
  </si>
  <si>
    <t>33</t>
  </si>
  <si>
    <t>LA UNIÓN</t>
  </si>
  <si>
    <t>M14268</t>
  </si>
  <si>
    <t>10416874-4</t>
  </si>
  <si>
    <t>M13551</t>
  </si>
  <si>
    <t>14281957-0</t>
  </si>
  <si>
    <t>31</t>
  </si>
  <si>
    <t>M11462</t>
  </si>
  <si>
    <t>10965345-4</t>
  </si>
  <si>
    <t>SAN MIGUEL</t>
  </si>
  <si>
    <t>M11903</t>
  </si>
  <si>
    <t>12012813-2</t>
  </si>
  <si>
    <t>M16532</t>
  </si>
  <si>
    <t>13478188-2</t>
  </si>
  <si>
    <t>M15258</t>
  </si>
  <si>
    <t>15334872-3</t>
  </si>
  <si>
    <t>M13216</t>
  </si>
  <si>
    <t>13562526-4</t>
  </si>
  <si>
    <t>M10979</t>
  </si>
  <si>
    <t>M12610</t>
  </si>
  <si>
    <t>12860670-K</t>
  </si>
  <si>
    <t>11682715-8</t>
  </si>
  <si>
    <t>M15428</t>
  </si>
  <si>
    <t>13248960-2</t>
  </si>
  <si>
    <t>CURACAVÍ</t>
  </si>
  <si>
    <t>M14241</t>
  </si>
  <si>
    <t>12846856-0</t>
  </si>
  <si>
    <t>MAIPÚ</t>
  </si>
  <si>
    <t>M11501</t>
  </si>
  <si>
    <t>10992331-1</t>
  </si>
  <si>
    <t>10038278-4</t>
  </si>
  <si>
    <t>M11070</t>
  </si>
  <si>
    <t>732</t>
  </si>
  <si>
    <t>787</t>
  </si>
  <si>
    <t>M17137</t>
  </si>
  <si>
    <t>10596478-1</t>
  </si>
  <si>
    <t>M16990</t>
  </si>
  <si>
    <t>13368334-8</t>
  </si>
  <si>
    <t>M14046</t>
  </si>
  <si>
    <t>M10934</t>
  </si>
  <si>
    <t>9945888-7</t>
  </si>
  <si>
    <t>M14504</t>
  </si>
  <si>
    <t>640</t>
  </si>
  <si>
    <t>670</t>
  </si>
  <si>
    <t>M11569</t>
  </si>
  <si>
    <t>11400723-4</t>
  </si>
  <si>
    <t>M10666</t>
  </si>
  <si>
    <t>9715319-1</t>
  </si>
  <si>
    <t>M12156</t>
  </si>
  <si>
    <t>12420108-K</t>
  </si>
  <si>
    <t>CASABLANCA</t>
  </si>
  <si>
    <t>M10418</t>
  </si>
  <si>
    <t>7585467-6</t>
  </si>
  <si>
    <t>795</t>
  </si>
  <si>
    <t>M12013</t>
  </si>
  <si>
    <t>12222704-9</t>
  </si>
  <si>
    <t>QUINTERO</t>
  </si>
  <si>
    <t>13515904-2</t>
  </si>
  <si>
    <t>M16694</t>
  </si>
  <si>
    <t>13545068-5</t>
  </si>
  <si>
    <t>M15851</t>
  </si>
  <si>
    <t>12822220-0</t>
  </si>
  <si>
    <t>M13968</t>
  </si>
  <si>
    <t>10363827-5</t>
  </si>
  <si>
    <t>1204</t>
  </si>
  <si>
    <t>M16282</t>
  </si>
  <si>
    <t>12226282-0</t>
  </si>
  <si>
    <t>M13202</t>
  </si>
  <si>
    <t>13529489-6</t>
  </si>
  <si>
    <t>688</t>
  </si>
  <si>
    <t>705</t>
  </si>
  <si>
    <t>651</t>
  </si>
  <si>
    <t>730</t>
  </si>
  <si>
    <t>M13579</t>
  </si>
  <si>
    <t>14316315-6</t>
  </si>
  <si>
    <t>689</t>
  </si>
  <si>
    <t>724</t>
  </si>
  <si>
    <t>918</t>
  </si>
  <si>
    <t>775</t>
  </si>
  <si>
    <t>796</t>
  </si>
  <si>
    <t>M11465</t>
  </si>
  <si>
    <t>10969669-2</t>
  </si>
  <si>
    <t>632</t>
  </si>
  <si>
    <t>LOS ANDES</t>
  </si>
  <si>
    <t>13227630-7</t>
  </si>
  <si>
    <t>777</t>
  </si>
  <si>
    <t>8905593-8</t>
  </si>
  <si>
    <t>955</t>
  </si>
  <si>
    <t>1067</t>
  </si>
  <si>
    <t>M12387</t>
  </si>
  <si>
    <t>12622240-8</t>
  </si>
  <si>
    <t>1190</t>
  </si>
  <si>
    <t>1191</t>
  </si>
  <si>
    <t>13426353-9</t>
  </si>
  <si>
    <t>1193</t>
  </si>
  <si>
    <t>908</t>
  </si>
  <si>
    <t>10135111-4</t>
  </si>
  <si>
    <t>M16143</t>
  </si>
  <si>
    <t>16968726-9</t>
  </si>
  <si>
    <t>1187</t>
  </si>
  <si>
    <t>M14718</t>
  </si>
  <si>
    <t>13998855-8</t>
  </si>
  <si>
    <t>784</t>
  </si>
  <si>
    <t>M16804</t>
  </si>
  <si>
    <t>10967684-5</t>
  </si>
  <si>
    <t>783</t>
  </si>
  <si>
    <t>905</t>
  </si>
  <si>
    <t>914</t>
  </si>
  <si>
    <t>981</t>
  </si>
  <si>
    <t>980</t>
  </si>
  <si>
    <t>916</t>
  </si>
  <si>
    <t>761</t>
  </si>
  <si>
    <t>809</t>
  </si>
  <si>
    <t>776</t>
  </si>
  <si>
    <t>792</t>
  </si>
  <si>
    <t>983</t>
  </si>
  <si>
    <t>786</t>
  </si>
  <si>
    <t>944</t>
  </si>
  <si>
    <t>785</t>
  </si>
  <si>
    <t>948</t>
  </si>
  <si>
    <t>947</t>
  </si>
  <si>
    <t>915</t>
  </si>
  <si>
    <t>941</t>
  </si>
  <si>
    <t>972</t>
  </si>
  <si>
    <t>967</t>
  </si>
  <si>
    <t>966</t>
  </si>
  <si>
    <t>946</t>
  </si>
  <si>
    <t>965</t>
  </si>
  <si>
    <t>SAN FELIPE</t>
  </si>
  <si>
    <t>954</t>
  </si>
  <si>
    <t>8466070-1</t>
  </si>
  <si>
    <t>977</t>
  </si>
  <si>
    <t>635</t>
  </si>
  <si>
    <t>925</t>
  </si>
  <si>
    <t>924</t>
  </si>
  <si>
    <t>748</t>
  </si>
  <si>
    <t>909</t>
  </si>
  <si>
    <t>912</t>
  </si>
  <si>
    <t>725</t>
  </si>
  <si>
    <t>913</t>
  </si>
  <si>
    <t>996</t>
  </si>
  <si>
    <t>M12012</t>
  </si>
  <si>
    <t>12222681-6</t>
  </si>
  <si>
    <t>988</t>
  </si>
  <si>
    <t>935</t>
  </si>
  <si>
    <t>778</t>
  </si>
  <si>
    <t>678</t>
  </si>
  <si>
    <t>677</t>
  </si>
  <si>
    <t>971</t>
  </si>
  <si>
    <t>970</t>
  </si>
  <si>
    <t>720</t>
  </si>
  <si>
    <t>719</t>
  </si>
  <si>
    <t>718</t>
  </si>
  <si>
    <t>717</t>
  </si>
  <si>
    <t>662</t>
  </si>
  <si>
    <t>661</t>
  </si>
  <si>
    <t>660</t>
  </si>
  <si>
    <t>659</t>
  </si>
  <si>
    <t>976</t>
  </si>
  <si>
    <t>975</t>
  </si>
  <si>
    <t>994</t>
  </si>
  <si>
    <t>694</t>
  </si>
  <si>
    <t>693</t>
  </si>
  <si>
    <t>692</t>
  </si>
  <si>
    <t>636</t>
  </si>
  <si>
    <t>728</t>
  </si>
  <si>
    <t>620</t>
  </si>
  <si>
    <t>642</t>
  </si>
  <si>
    <t>764</t>
  </si>
  <si>
    <t>766</t>
  </si>
  <si>
    <t>634</t>
  </si>
  <si>
    <t>969</t>
  </si>
  <si>
    <t>979</t>
  </si>
  <si>
    <t>978</t>
  </si>
  <si>
    <t>631</t>
  </si>
  <si>
    <t>676</t>
  </si>
  <si>
    <t>707</t>
  </si>
  <si>
    <t>982</t>
  </si>
  <si>
    <t>669</t>
  </si>
  <si>
    <t>M14566</t>
  </si>
  <si>
    <t>10846329-5</t>
  </si>
  <si>
    <t>M11142</t>
  </si>
  <si>
    <t>10343363-0</t>
  </si>
  <si>
    <t>M16479</t>
  </si>
  <si>
    <t>15660073-3</t>
  </si>
  <si>
    <t>M10708</t>
  </si>
  <si>
    <t>M11594</t>
  </si>
  <si>
    <t>751</t>
  </si>
  <si>
    <t>931</t>
  </si>
  <si>
    <t>626</t>
  </si>
  <si>
    <t>M13340</t>
  </si>
  <si>
    <t>13767284-7</t>
  </si>
  <si>
    <t>8418560-4</t>
  </si>
  <si>
    <t>782</t>
  </si>
  <si>
    <t>701</t>
  </si>
  <si>
    <t>929</t>
  </si>
  <si>
    <t>780</t>
  </si>
  <si>
    <t>943</t>
  </si>
  <si>
    <t>706</t>
  </si>
  <si>
    <t>942</t>
  </si>
  <si>
    <t>633</t>
  </si>
  <si>
    <t>691</t>
  </si>
  <si>
    <t>763</t>
  </si>
  <si>
    <t>M13758</t>
  </si>
  <si>
    <t>15090404-8</t>
  </si>
  <si>
    <t>M10767</t>
  </si>
  <si>
    <t>9301098-1</t>
  </si>
  <si>
    <t>960</t>
  </si>
  <si>
    <t>M11770</t>
  </si>
  <si>
    <t>11827422-9</t>
  </si>
  <si>
    <t>M11303</t>
  </si>
  <si>
    <t>973</t>
  </si>
  <si>
    <t>758</t>
  </si>
  <si>
    <t>700</t>
  </si>
  <si>
    <t>10662040-7</t>
  </si>
  <si>
    <t>770</t>
  </si>
  <si>
    <t>747</t>
  </si>
  <si>
    <t>M12530</t>
  </si>
  <si>
    <t>650</t>
  </si>
  <si>
    <t>962</t>
  </si>
  <si>
    <t>M15559</t>
  </si>
  <si>
    <t>15154657-9</t>
  </si>
  <si>
    <t>961</t>
  </si>
  <si>
    <t>702</t>
  </si>
  <si>
    <t>675</t>
  </si>
  <si>
    <t>756</t>
  </si>
  <si>
    <t>M12936</t>
  </si>
  <si>
    <t>13185145-6</t>
  </si>
  <si>
    <t>681</t>
  </si>
  <si>
    <t>687</t>
  </si>
  <si>
    <t>1188</t>
  </si>
  <si>
    <t>974</t>
  </si>
  <si>
    <t>639</t>
  </si>
  <si>
    <t>703</t>
  </si>
  <si>
    <t>788</t>
  </si>
  <si>
    <t>16071130-2</t>
  </si>
  <si>
    <t>ALGARROBO</t>
  </si>
  <si>
    <t>655</t>
  </si>
  <si>
    <t>M11857</t>
  </si>
  <si>
    <t>11931539-5</t>
  </si>
  <si>
    <t>949</t>
  </si>
  <si>
    <t>M11128</t>
  </si>
  <si>
    <t>10329468-1</t>
  </si>
  <si>
    <t>715</t>
  </si>
  <si>
    <t>M11672</t>
  </si>
  <si>
    <t>11620074-0</t>
  </si>
  <si>
    <t>711</t>
  </si>
  <si>
    <t>657</t>
  </si>
  <si>
    <t>698</t>
  </si>
  <si>
    <t>699</t>
  </si>
  <si>
    <t>716</t>
  </si>
  <si>
    <t>731</t>
  </si>
  <si>
    <t>779</t>
  </si>
  <si>
    <t>649</t>
  </si>
  <si>
    <t>704</t>
  </si>
  <si>
    <t>1205</t>
  </si>
  <si>
    <t>959</t>
  </si>
  <si>
    <t>696</t>
  </si>
  <si>
    <t>927</t>
  </si>
  <si>
    <t>793</t>
  </si>
  <si>
    <t>697</t>
  </si>
  <si>
    <t>712</t>
  </si>
  <si>
    <t>M12940</t>
  </si>
  <si>
    <t>13190858-K</t>
  </si>
  <si>
    <t>768</t>
  </si>
  <si>
    <t>M10877</t>
  </si>
  <si>
    <t>9750584-5</t>
  </si>
  <si>
    <t>815</t>
  </si>
  <si>
    <t>630</t>
  </si>
  <si>
    <t>714</t>
  </si>
  <si>
    <t>767</t>
  </si>
  <si>
    <t>668</t>
  </si>
  <si>
    <t>638</t>
  </si>
  <si>
    <t>M16730</t>
  </si>
  <si>
    <t>12847114-6</t>
  </si>
  <si>
    <t>791</t>
  </si>
  <si>
    <t>CATEMU</t>
  </si>
  <si>
    <t>M10607</t>
  </si>
  <si>
    <t>M13201</t>
  </si>
  <si>
    <t>13527440-2</t>
  </si>
  <si>
    <t>8700093-1</t>
  </si>
  <si>
    <t>708</t>
  </si>
  <si>
    <t>769</t>
  </si>
  <si>
    <t>957</t>
  </si>
  <si>
    <t>M11400</t>
  </si>
  <si>
    <t>10850935-K</t>
  </si>
  <si>
    <t>956</t>
  </si>
  <si>
    <t>656</t>
  </si>
  <si>
    <t>690</t>
  </si>
  <si>
    <t>M13889</t>
  </si>
  <si>
    <t>15963865-0</t>
  </si>
  <si>
    <t>M11096</t>
  </si>
  <si>
    <t>10286928-1</t>
  </si>
  <si>
    <t>899</t>
  </si>
  <si>
    <t>M11046</t>
  </si>
  <si>
    <t>10193389-K</t>
  </si>
  <si>
    <t>898</t>
  </si>
  <si>
    <t>M11490</t>
  </si>
  <si>
    <t>10982399-6</t>
  </si>
  <si>
    <t>M14824</t>
  </si>
  <si>
    <t>8921866-7</t>
  </si>
  <si>
    <t>723</t>
  </si>
  <si>
    <t>M16488</t>
  </si>
  <si>
    <t>16400463-5</t>
  </si>
  <si>
    <t>771</t>
  </si>
  <si>
    <t>M14016</t>
  </si>
  <si>
    <t>15366853-1</t>
  </si>
  <si>
    <t>664</t>
  </si>
  <si>
    <t>989</t>
  </si>
  <si>
    <t>817</t>
  </si>
  <si>
    <t>722</t>
  </si>
  <si>
    <t>801</t>
  </si>
  <si>
    <t>800</t>
  </si>
  <si>
    <t>671</t>
  </si>
  <si>
    <t>710</t>
  </si>
  <si>
    <t>952</t>
  </si>
  <si>
    <t>799</t>
  </si>
  <si>
    <t>673</t>
  </si>
  <si>
    <t>672</t>
  </si>
  <si>
    <t>953</t>
  </si>
  <si>
    <t>709</t>
  </si>
  <si>
    <t>995</t>
  </si>
  <si>
    <t>674</t>
  </si>
  <si>
    <t>M11929</t>
  </si>
  <si>
    <t>12075762-8</t>
  </si>
  <si>
    <t>M10616</t>
  </si>
  <si>
    <t>753</t>
  </si>
  <si>
    <t>8730235-0</t>
  </si>
  <si>
    <t>772</t>
  </si>
  <si>
    <t>685</t>
  </si>
  <si>
    <t>997</t>
  </si>
  <si>
    <t>1192</t>
  </si>
  <si>
    <t>M12385</t>
  </si>
  <si>
    <t>12621602-5</t>
  </si>
  <si>
    <t>1203</t>
  </si>
  <si>
    <t>933</t>
  </si>
  <si>
    <t>749</t>
  </si>
  <si>
    <t>679</t>
  </si>
  <si>
    <t>797</t>
  </si>
  <si>
    <t>M16711</t>
  </si>
  <si>
    <t>17148735-8</t>
  </si>
  <si>
    <t>680</t>
  </si>
  <si>
    <t>M12517</t>
  </si>
  <si>
    <t>12776077-2</t>
  </si>
  <si>
    <t>M15506</t>
  </si>
  <si>
    <t>13778566-8</t>
  </si>
  <si>
    <t>M14138</t>
  </si>
  <si>
    <t>13200471-4</t>
  </si>
  <si>
    <t>14454354-8</t>
  </si>
  <si>
    <t>M13675</t>
  </si>
  <si>
    <t>14466841-3</t>
  </si>
  <si>
    <t>M13321</t>
  </si>
  <si>
    <t>13721358-3</t>
  </si>
  <si>
    <t>M12482</t>
  </si>
  <si>
    <t>M12757</t>
  </si>
  <si>
    <t>13004067-5</t>
  </si>
  <si>
    <t>M13514</t>
  </si>
  <si>
    <t>14205380-2</t>
  </si>
  <si>
    <t>M14847</t>
  </si>
  <si>
    <t>13320993-K</t>
  </si>
  <si>
    <t>M11943</t>
  </si>
  <si>
    <t>M12263</t>
  </si>
  <si>
    <t>12516797-7</t>
  </si>
  <si>
    <t>M11376</t>
  </si>
  <si>
    <t>10785988-8</t>
  </si>
  <si>
    <t>12110002-9</t>
  </si>
  <si>
    <t>11321350-7</t>
  </si>
  <si>
    <t>TENO</t>
  </si>
  <si>
    <t>M17891</t>
  </si>
  <si>
    <t>9659080-6</t>
  </si>
  <si>
    <t>M10520</t>
  </si>
  <si>
    <t>8386040-5</t>
  </si>
  <si>
    <t>10927798-3</t>
  </si>
  <si>
    <t>M11924</t>
  </si>
  <si>
    <t>M10861</t>
  </si>
  <si>
    <t>9702014-0</t>
  </si>
  <si>
    <t>LICANTÉN</t>
  </si>
  <si>
    <t>M14593</t>
  </si>
  <si>
    <t>9437054-K</t>
  </si>
  <si>
    <t>M17862</t>
  </si>
  <si>
    <t>14226543-5</t>
  </si>
  <si>
    <t>M13598</t>
  </si>
  <si>
    <t>M12685</t>
  </si>
  <si>
    <t>12916681-9</t>
  </si>
  <si>
    <t>M11417</t>
  </si>
  <si>
    <t>10889929-8</t>
  </si>
  <si>
    <t>M11585</t>
  </si>
  <si>
    <t>11439179-4</t>
  </si>
  <si>
    <t>14330856-1</t>
  </si>
  <si>
    <t>PARRAL</t>
  </si>
  <si>
    <t>M13225</t>
  </si>
  <si>
    <t>13576961-4</t>
  </si>
  <si>
    <t>M13178</t>
  </si>
  <si>
    <t>13504860-7</t>
  </si>
  <si>
    <t>16482118-8</t>
  </si>
  <si>
    <t>M12300</t>
  </si>
  <si>
    <t>12554289-1</t>
  </si>
  <si>
    <t>M11279</t>
  </si>
  <si>
    <t>10687811-0</t>
  </si>
  <si>
    <t>M15199</t>
  </si>
  <si>
    <t>10594077-7</t>
  </si>
  <si>
    <t>M12646</t>
  </si>
  <si>
    <t>12881623-2</t>
  </si>
  <si>
    <t>M11277</t>
  </si>
  <si>
    <t>10627145-3</t>
  </si>
  <si>
    <t>11964540-9</t>
  </si>
  <si>
    <t>M14542</t>
  </si>
  <si>
    <t>9820443-1</t>
  </si>
  <si>
    <t>M14043</t>
  </si>
  <si>
    <t>13505038-5</t>
  </si>
  <si>
    <t>M14816</t>
  </si>
  <si>
    <t>15772763-K</t>
  </si>
  <si>
    <t>M13609</t>
  </si>
  <si>
    <t>14345983-7</t>
  </si>
  <si>
    <t>CAUQUENES</t>
  </si>
  <si>
    <t>10036294-5</t>
  </si>
  <si>
    <t>M13089</t>
  </si>
  <si>
    <t>M12083</t>
  </si>
  <si>
    <t>12295993-7</t>
  </si>
  <si>
    <t>CONSTITUCIÓN</t>
  </si>
  <si>
    <t>M15763</t>
  </si>
  <si>
    <t>15773056-8</t>
  </si>
  <si>
    <t>M15940</t>
  </si>
  <si>
    <t>13432708-1</t>
  </si>
  <si>
    <t>PELLUHUE</t>
  </si>
  <si>
    <t>12522285-4</t>
  </si>
  <si>
    <t>M12141</t>
  </si>
  <si>
    <t>12401389-5</t>
  </si>
  <si>
    <t>M10701</t>
  </si>
  <si>
    <t>9040138-6</t>
  </si>
  <si>
    <t>M13351</t>
  </si>
  <si>
    <t>M14993</t>
  </si>
  <si>
    <t>13207365-1</t>
  </si>
  <si>
    <t>M11854</t>
  </si>
  <si>
    <t>M13559</t>
  </si>
  <si>
    <t>11927041-3</t>
  </si>
  <si>
    <t>M13173</t>
  </si>
  <si>
    <t>13493874-9</t>
  </si>
  <si>
    <t>M13695</t>
  </si>
  <si>
    <t>14495380-0</t>
  </si>
  <si>
    <t>M17134</t>
  </si>
  <si>
    <t>19718767-0</t>
  </si>
  <si>
    <t>M14817</t>
  </si>
  <si>
    <t>15137500-6</t>
  </si>
  <si>
    <t>M16132</t>
  </si>
  <si>
    <t>17392210-8</t>
  </si>
  <si>
    <t>M14392</t>
  </si>
  <si>
    <t>14522302-4</t>
  </si>
  <si>
    <t>M11477</t>
  </si>
  <si>
    <t>M14756</t>
  </si>
  <si>
    <t>14289798-9</t>
  </si>
  <si>
    <t>10973593-0</t>
  </si>
  <si>
    <t>M13711</t>
  </si>
  <si>
    <t>M11930</t>
  </si>
  <si>
    <t>12079080-3</t>
  </si>
  <si>
    <t>14515158-9</t>
  </si>
  <si>
    <t>M12157</t>
  </si>
  <si>
    <t>12420862-9</t>
  </si>
  <si>
    <t>M11753</t>
  </si>
  <si>
    <t>11787264-5</t>
  </si>
  <si>
    <t>M16324</t>
  </si>
  <si>
    <t>17539352-8</t>
  </si>
  <si>
    <t>M14533</t>
  </si>
  <si>
    <t>14071609-K</t>
  </si>
  <si>
    <t>M12056</t>
  </si>
  <si>
    <t>12253312-3</t>
  </si>
  <si>
    <t>M11381</t>
  </si>
  <si>
    <t>12053911-6</t>
  </si>
  <si>
    <t>M12857</t>
  </si>
  <si>
    <t>13089328-7</t>
  </si>
  <si>
    <t>M16980</t>
  </si>
  <si>
    <t>18559682-6</t>
  </si>
  <si>
    <t>YUNGAY</t>
  </si>
  <si>
    <t>15984626-1</t>
  </si>
  <si>
    <t>M16612</t>
  </si>
  <si>
    <t>15216038-0</t>
  </si>
  <si>
    <t>M12966</t>
  </si>
  <si>
    <t>QUIRIHUE</t>
  </si>
  <si>
    <t>13225847-3</t>
  </si>
  <si>
    <t>M11402</t>
  </si>
  <si>
    <t>10852574-6</t>
  </si>
  <si>
    <t>M10702</t>
  </si>
  <si>
    <t>14359587-0</t>
  </si>
  <si>
    <t>M12447</t>
  </si>
  <si>
    <t>12698158-9</t>
  </si>
  <si>
    <t>10796172-0</t>
  </si>
  <si>
    <t>M16464</t>
  </si>
  <si>
    <t>14059015-0</t>
  </si>
  <si>
    <t>M12304</t>
  </si>
  <si>
    <t>12559640-1</t>
  </si>
  <si>
    <t>10436998-7</t>
  </si>
  <si>
    <t>M11721</t>
  </si>
  <si>
    <t>11688835-1</t>
  </si>
  <si>
    <t>M15573</t>
  </si>
  <si>
    <t>15597806-6</t>
  </si>
  <si>
    <t>M10585</t>
  </si>
  <si>
    <t>M17585</t>
  </si>
  <si>
    <t>M17103</t>
  </si>
  <si>
    <t>18143662-K</t>
  </si>
  <si>
    <t>M12737</t>
  </si>
  <si>
    <t>12967939-5</t>
  </si>
  <si>
    <t>16765913-6</t>
  </si>
  <si>
    <t>M10919</t>
  </si>
  <si>
    <t>9905439-5</t>
  </si>
  <si>
    <t>M11453</t>
  </si>
  <si>
    <t>M13049</t>
  </si>
  <si>
    <t>13311164-6</t>
  </si>
  <si>
    <t>M15951</t>
  </si>
  <si>
    <t>M11002</t>
  </si>
  <si>
    <t>10051567-9</t>
  </si>
  <si>
    <t>M12122</t>
  </si>
  <si>
    <t>12375806-4</t>
  </si>
  <si>
    <t>16605084-7</t>
  </si>
  <si>
    <t>M10750</t>
  </si>
  <si>
    <t>18944719-1</t>
  </si>
  <si>
    <t>M14303</t>
  </si>
  <si>
    <t>M16811</t>
  </si>
  <si>
    <t>16632538-2</t>
  </si>
  <si>
    <t>M13993</t>
  </si>
  <si>
    <t>M10860</t>
  </si>
  <si>
    <t>9697751-4</t>
  </si>
  <si>
    <t>M15227</t>
  </si>
  <si>
    <t>10081855-8</t>
  </si>
  <si>
    <t>M15799</t>
  </si>
  <si>
    <t>15847546-4</t>
  </si>
  <si>
    <t>M12094</t>
  </si>
  <si>
    <t>12309255-4</t>
  </si>
  <si>
    <t>M10907</t>
  </si>
  <si>
    <t>M11733</t>
  </si>
  <si>
    <t>11716786-0</t>
  </si>
  <si>
    <t>M11523</t>
  </si>
  <si>
    <t>11251832-0</t>
  </si>
  <si>
    <t>M15222</t>
  </si>
  <si>
    <t>M12911</t>
  </si>
  <si>
    <t>13131291-1</t>
  </si>
  <si>
    <t>FUTRONO</t>
  </si>
  <si>
    <t>16098033-8</t>
  </si>
  <si>
    <t>M17095</t>
  </si>
  <si>
    <t>15189993-5</t>
  </si>
  <si>
    <t>M16303</t>
  </si>
  <si>
    <t>M13688</t>
  </si>
  <si>
    <t>14486700-9</t>
  </si>
  <si>
    <t>15318457-7</t>
  </si>
  <si>
    <t>M11235</t>
  </si>
  <si>
    <t>10527429-7</t>
  </si>
  <si>
    <t>M11278</t>
  </si>
  <si>
    <t>10627982-9</t>
  </si>
  <si>
    <t>M12899</t>
  </si>
  <si>
    <t>13117840-9</t>
  </si>
  <si>
    <t>13317562-8</t>
  </si>
  <si>
    <t>M13651</t>
  </si>
  <si>
    <t>11347775-K</t>
  </si>
  <si>
    <t>14422327-6</t>
  </si>
  <si>
    <t>M13114</t>
  </si>
  <si>
    <t>13435343-0</t>
  </si>
  <si>
    <t>M12716</t>
  </si>
  <si>
    <t>12935604-9</t>
  </si>
  <si>
    <t>M11426</t>
  </si>
  <si>
    <t>M17621</t>
  </si>
  <si>
    <t>10920584-2</t>
  </si>
  <si>
    <t>17585570-K</t>
  </si>
  <si>
    <t>M12553</t>
  </si>
  <si>
    <t>12802829-3</t>
  </si>
  <si>
    <t>M14468</t>
  </si>
  <si>
    <t>14280898-6</t>
  </si>
  <si>
    <t>9868957-5</t>
  </si>
  <si>
    <t>M12865</t>
  </si>
  <si>
    <t>13099743-0</t>
  </si>
  <si>
    <t>M15378</t>
  </si>
  <si>
    <t>9953749-3</t>
  </si>
  <si>
    <t>M12457</t>
  </si>
  <si>
    <t>12705499-1</t>
  </si>
  <si>
    <t>15662200-1</t>
  </si>
  <si>
    <t>17114741-7</t>
  </si>
  <si>
    <t>M13071</t>
  </si>
  <si>
    <t>13324664-9</t>
  </si>
  <si>
    <t>M12389</t>
  </si>
  <si>
    <t>12627017-8</t>
  </si>
  <si>
    <t>13666656-8</t>
  </si>
  <si>
    <t>M11299</t>
  </si>
  <si>
    <t>727</t>
  </si>
  <si>
    <t>Comuna de Destino</t>
  </si>
  <si>
    <t>DESCRIPCION</t>
  </si>
  <si>
    <t>Medio de Transporte</t>
  </si>
  <si>
    <t>Resolución</t>
  </si>
  <si>
    <t>Región de La Araucanía</t>
  </si>
  <si>
    <t>Región del Biobío</t>
  </si>
  <si>
    <t>SAN PEDRO DE LA PAZ</t>
  </si>
  <si>
    <t>1714</t>
  </si>
  <si>
    <t>Región de Valparaíso</t>
  </si>
  <si>
    <t>18659493-2</t>
  </si>
  <si>
    <t>M16667</t>
  </si>
  <si>
    <t>Región de Antofagasta</t>
  </si>
  <si>
    <t>Región Metropolitana Oriente</t>
  </si>
  <si>
    <t>1853</t>
  </si>
  <si>
    <t>OLMUE</t>
  </si>
  <si>
    <t>Región de Ñuble</t>
  </si>
  <si>
    <t>Región de O´Higgins</t>
  </si>
  <si>
    <t>MACHALI</t>
  </si>
  <si>
    <t>Fiscalía Nacional</t>
  </si>
  <si>
    <t>M16219</t>
  </si>
  <si>
    <t>Región de Coquimbo</t>
  </si>
  <si>
    <t>MONTE PATRIA</t>
  </si>
  <si>
    <t>17988418-6</t>
  </si>
  <si>
    <t>M17933</t>
  </si>
  <si>
    <t>Región del Maule</t>
  </si>
  <si>
    <t>15780486-3</t>
  </si>
  <si>
    <t>Región de Los Lagos</t>
  </si>
  <si>
    <t>8628650-5</t>
  </si>
  <si>
    <t>Región Metropolitana Centro Norte</t>
  </si>
  <si>
    <t>11610174-2</t>
  </si>
  <si>
    <t>M11663</t>
  </si>
  <si>
    <t>12570221-K</t>
  </si>
  <si>
    <t>YERBAS BUENAS</t>
  </si>
  <si>
    <t>641</t>
  </si>
  <si>
    <t>SAGRADA FAMILIA</t>
  </si>
  <si>
    <t>PELARCO</t>
  </si>
  <si>
    <t>RETIRO</t>
  </si>
  <si>
    <t>741</t>
  </si>
  <si>
    <t>RIO CLARO</t>
  </si>
  <si>
    <t>HUALAÑE</t>
  </si>
  <si>
    <t>1200</t>
  </si>
  <si>
    <t>EMPEDRADO</t>
  </si>
  <si>
    <t>1224</t>
  </si>
  <si>
    <t>VICHUQUEN</t>
  </si>
  <si>
    <t>LONGAVI</t>
  </si>
  <si>
    <t>RAUCO</t>
  </si>
  <si>
    <t>ROMERAL</t>
  </si>
  <si>
    <t>CHANCO</t>
  </si>
  <si>
    <t>985</t>
  </si>
  <si>
    <t>653</t>
  </si>
  <si>
    <t>M11326</t>
  </si>
  <si>
    <t>10628786-4</t>
  </si>
  <si>
    <t>1263</t>
  </si>
  <si>
    <t>12785235-9</t>
  </si>
  <si>
    <t>M16557</t>
  </si>
  <si>
    <t>10694156-4</t>
  </si>
  <si>
    <t>11285294-8</t>
  </si>
  <si>
    <t>M11530</t>
  </si>
  <si>
    <t>721</t>
  </si>
  <si>
    <t>993</t>
  </si>
  <si>
    <t>1019</t>
  </si>
  <si>
    <t>992</t>
  </si>
  <si>
    <t>1208</t>
  </si>
  <si>
    <t>1223</t>
  </si>
  <si>
    <t>1252</t>
  </si>
  <si>
    <t>665</t>
  </si>
  <si>
    <t>986</t>
  </si>
  <si>
    <t>667</t>
  </si>
  <si>
    <t>936</t>
  </si>
  <si>
    <t>12056996-1</t>
  </si>
  <si>
    <t>984</t>
  </si>
  <si>
    <t>1212</t>
  </si>
  <si>
    <t>1880</t>
  </si>
  <si>
    <t>1419</t>
  </si>
  <si>
    <t>1421</t>
  </si>
  <si>
    <t>1414</t>
  </si>
  <si>
    <t>1440</t>
  </si>
  <si>
    <t>12226402-5</t>
  </si>
  <si>
    <t>M17882</t>
  </si>
  <si>
    <t>1207</t>
  </si>
  <si>
    <t>1469</t>
  </si>
  <si>
    <t>1801</t>
  </si>
  <si>
    <t>20176543-9</t>
  </si>
  <si>
    <t>M18092</t>
  </si>
  <si>
    <t>1800</t>
  </si>
  <si>
    <t>1651</t>
  </si>
  <si>
    <t>1730</t>
  </si>
  <si>
    <t>1725</t>
  </si>
  <si>
    <t>1726</t>
  </si>
  <si>
    <t>1676</t>
  </si>
  <si>
    <t>1699</t>
  </si>
  <si>
    <t>1805</t>
  </si>
  <si>
    <t>1802</t>
  </si>
  <si>
    <t>1844</t>
  </si>
  <si>
    <t>1843</t>
  </si>
  <si>
    <t>1652</t>
  </si>
  <si>
    <t>1735</t>
  </si>
  <si>
    <t>1945</t>
  </si>
  <si>
    <t>1624</t>
  </si>
  <si>
    <t>1472</t>
  </si>
  <si>
    <t>1217</t>
  </si>
  <si>
    <t>1219</t>
  </si>
  <si>
    <t>1636</t>
  </si>
  <si>
    <t>1868</t>
  </si>
  <si>
    <t>1698</t>
  </si>
  <si>
    <t>1471</t>
  </si>
  <si>
    <t>1758</t>
  </si>
  <si>
    <t>1605</t>
  </si>
  <si>
    <t>1783</t>
  </si>
  <si>
    <t>1782</t>
  </si>
  <si>
    <t>1589</t>
  </si>
  <si>
    <t>1930</t>
  </si>
  <si>
    <t>1943</t>
  </si>
  <si>
    <t>1886</t>
  </si>
  <si>
    <t>1887</t>
  </si>
  <si>
    <t>1569</t>
  </si>
  <si>
    <t>1568</t>
  </si>
  <si>
    <t>1567</t>
  </si>
  <si>
    <t>1523</t>
  </si>
  <si>
    <t>1566</t>
  </si>
  <si>
    <t>10242775-0</t>
  </si>
  <si>
    <t>1640</t>
  </si>
  <si>
    <t>1635</t>
  </si>
  <si>
    <t>1614</t>
  </si>
  <si>
    <t>1664</t>
  </si>
  <si>
    <t>1697</t>
  </si>
  <si>
    <t>1929</t>
  </si>
  <si>
    <t>1944</t>
  </si>
  <si>
    <t>1966</t>
  </si>
  <si>
    <t>1904</t>
  </si>
  <si>
    <t>1931</t>
  </si>
  <si>
    <t>1942</t>
  </si>
  <si>
    <t>1588</t>
  </si>
  <si>
    <t>1439</t>
  </si>
  <si>
    <t>1815</t>
  </si>
  <si>
    <t>1807</t>
  </si>
  <si>
    <t>1804</t>
  </si>
  <si>
    <t>1565</t>
  </si>
  <si>
    <t>1602</t>
  </si>
  <si>
    <t>1601</t>
  </si>
  <si>
    <t>1600</t>
  </si>
  <si>
    <t>1564</t>
  </si>
  <si>
    <t>1586</t>
  </si>
  <si>
    <t>1809</t>
  </si>
  <si>
    <t>12463182-3</t>
  </si>
  <si>
    <t>M12207</t>
  </si>
  <si>
    <t>14115192-4</t>
  </si>
  <si>
    <t>1951</t>
  </si>
  <si>
    <t>1935</t>
  </si>
  <si>
    <t>1903</t>
  </si>
  <si>
    <t>1910</t>
  </si>
  <si>
    <t>1947</t>
  </si>
  <si>
    <t>1934</t>
  </si>
  <si>
    <t>1563</t>
  </si>
  <si>
    <t>1407</t>
  </si>
  <si>
    <t>1874</t>
  </si>
  <si>
    <t>1724</t>
  </si>
  <si>
    <t>1522</t>
  </si>
  <si>
    <t>1562</t>
  </si>
  <si>
    <t>1787</t>
  </si>
  <si>
    <t>1764</t>
  </si>
  <si>
    <t>1872</t>
  </si>
  <si>
    <t>1561</t>
  </si>
  <si>
    <t>1873</t>
  </si>
  <si>
    <t>1789</t>
  </si>
  <si>
    <t>1560</t>
  </si>
  <si>
    <t>1696</t>
  </si>
  <si>
    <t>1695</t>
  </si>
  <si>
    <t>1694</t>
  </si>
  <si>
    <t>1678</t>
  </si>
  <si>
    <t>1559</t>
  </si>
  <si>
    <t>1693</t>
  </si>
  <si>
    <t>1761</t>
  </si>
  <si>
    <t>1863</t>
  </si>
  <si>
    <t>1847</t>
  </si>
  <si>
    <t>1558</t>
  </si>
  <si>
    <t>1946</t>
  </si>
  <si>
    <t>13544124-4</t>
  </si>
  <si>
    <t>M16272</t>
  </si>
  <si>
    <t>1912</t>
  </si>
  <si>
    <t>1557</t>
  </si>
  <si>
    <t>1734</t>
  </si>
  <si>
    <t>1852</t>
  </si>
  <si>
    <t>1692</t>
  </si>
  <si>
    <t>1691</t>
  </si>
  <si>
    <t>1677</t>
  </si>
  <si>
    <t>1438</t>
  </si>
  <si>
    <t>1437</t>
  </si>
  <si>
    <t>1616</t>
  </si>
  <si>
    <t>1584</t>
  </si>
  <si>
    <t>1436</t>
  </si>
  <si>
    <t>1435</t>
  </si>
  <si>
    <t>1521</t>
  </si>
  <si>
    <t>1556</t>
  </si>
  <si>
    <t>1864</t>
  </si>
  <si>
    <t>1870</t>
  </si>
  <si>
    <t>1869</t>
  </si>
  <si>
    <t>1470</t>
  </si>
  <si>
    <t>1781</t>
  </si>
  <si>
    <t>1631</t>
  </si>
  <si>
    <t>1813</t>
  </si>
  <si>
    <t>1604</t>
  </si>
  <si>
    <t>1785</t>
  </si>
  <si>
    <t>1784</t>
  </si>
  <si>
    <t>1865</t>
  </si>
  <si>
    <t>1814</t>
  </si>
  <si>
    <t>Región Metropolitana Occidente</t>
  </si>
  <si>
    <t>9914128-K</t>
  </si>
  <si>
    <t>M10924</t>
  </si>
  <si>
    <t>1795</t>
  </si>
  <si>
    <t>1908</t>
  </si>
  <si>
    <t>1896</t>
  </si>
  <si>
    <t>1881</t>
  </si>
  <si>
    <t>1882</t>
  </si>
  <si>
    <t>16483188-4</t>
  </si>
  <si>
    <t>M15712</t>
  </si>
  <si>
    <t>1840</t>
  </si>
  <si>
    <t>1963</t>
  </si>
  <si>
    <t>1962</t>
  </si>
  <si>
    <t>1961</t>
  </si>
  <si>
    <t>1555</t>
  </si>
  <si>
    <t>1879</t>
  </si>
  <si>
    <t>1690</t>
  </si>
  <si>
    <t>1642</t>
  </si>
  <si>
    <t>1554</t>
  </si>
  <si>
    <t>1553</t>
  </si>
  <si>
    <t>1183</t>
  </si>
  <si>
    <t>1520</t>
  </si>
  <si>
    <t>1434</t>
  </si>
  <si>
    <t>1808</t>
  </si>
  <si>
    <t>1842</t>
  </si>
  <si>
    <t>1841</t>
  </si>
  <si>
    <t>1824</t>
  </si>
  <si>
    <t>1818</t>
  </si>
  <si>
    <t>1817</t>
  </si>
  <si>
    <t>1816</t>
  </si>
  <si>
    <t>1878</t>
  </si>
  <si>
    <t>1877</t>
  </si>
  <si>
    <t>1810</t>
  </si>
  <si>
    <t>1689</t>
  </si>
  <si>
    <t>1688</t>
  </si>
  <si>
    <t>1687</t>
  </si>
  <si>
    <t>1759</t>
  </si>
  <si>
    <t>1760</t>
  </si>
  <si>
    <t>1757</t>
  </si>
  <si>
    <t>1788</t>
  </si>
  <si>
    <t>1753</t>
  </si>
  <si>
    <t>1756</t>
  </si>
  <si>
    <t>1755</t>
  </si>
  <si>
    <t>1729</t>
  </si>
  <si>
    <t>1754</t>
  </si>
  <si>
    <t>1827</t>
  </si>
  <si>
    <t>1846</t>
  </si>
  <si>
    <t>9480020-K</t>
  </si>
  <si>
    <t>M10812</t>
  </si>
  <si>
    <t>1855</t>
  </si>
  <si>
    <t>1871</t>
  </si>
  <si>
    <t>1686</t>
  </si>
  <si>
    <t>1845</t>
  </si>
  <si>
    <t>1837</t>
  </si>
  <si>
    <t>M11222</t>
  </si>
  <si>
    <t>12611243-2</t>
  </si>
  <si>
    <t>M12363</t>
  </si>
  <si>
    <t>M15724</t>
  </si>
  <si>
    <t>13177333-1</t>
  </si>
  <si>
    <t>1839</t>
  </si>
  <si>
    <t>1928</t>
  </si>
  <si>
    <t>Región de Tarapacá</t>
  </si>
  <si>
    <t>M12773</t>
  </si>
  <si>
    <t>M13240</t>
  </si>
  <si>
    <t>Región de Aysén</t>
  </si>
  <si>
    <t>14044927-K</t>
  </si>
  <si>
    <t>M16648</t>
  </si>
  <si>
    <t>15053111-K</t>
  </si>
  <si>
    <t>M15127</t>
  </si>
  <si>
    <t>12159093-K</t>
  </si>
  <si>
    <t>M15196</t>
  </si>
  <si>
    <t>12803331-9</t>
  </si>
  <si>
    <t>M12554</t>
  </si>
  <si>
    <t>1909</t>
  </si>
  <si>
    <t>10497525-9</t>
  </si>
  <si>
    <t>1900</t>
  </si>
  <si>
    <t>13602154-0</t>
  </si>
  <si>
    <t>1924</t>
  </si>
  <si>
    <t>11880415-5</t>
  </si>
  <si>
    <t>M15268</t>
  </si>
  <si>
    <t>M11679</t>
  </si>
  <si>
    <t>10252352-0</t>
  </si>
  <si>
    <t>M11073</t>
  </si>
  <si>
    <t>10316075-8</t>
  </si>
  <si>
    <t>M16686</t>
  </si>
  <si>
    <t>1927</t>
  </si>
  <si>
    <t>11625520-0</t>
  </si>
  <si>
    <t>1936</t>
  </si>
  <si>
    <t>1937</t>
  </si>
  <si>
    <t>1938</t>
  </si>
  <si>
    <t>1939</t>
  </si>
  <si>
    <t>1925</t>
  </si>
  <si>
    <t>1941</t>
  </si>
  <si>
    <t>1921</t>
  </si>
  <si>
    <t>1952</t>
  </si>
  <si>
    <t>1957</t>
  </si>
  <si>
    <t>Región de Atacama</t>
  </si>
  <si>
    <t>17799568-1</t>
  </si>
  <si>
    <t>M18051</t>
  </si>
  <si>
    <t>21870769-6</t>
  </si>
  <si>
    <t>M15314</t>
  </si>
  <si>
    <t>M14048</t>
  </si>
  <si>
    <t>Región de Arica y Parinacota</t>
  </si>
  <si>
    <t>M15946</t>
  </si>
  <si>
    <t>17934183-2</t>
  </si>
  <si>
    <t>16688579-5</t>
  </si>
  <si>
    <t>M15890</t>
  </si>
  <si>
    <t>8068657-9</t>
  </si>
  <si>
    <t>M13967</t>
  </si>
  <si>
    <t>M12337</t>
  </si>
  <si>
    <t>13290163-5</t>
  </si>
  <si>
    <t>M13031</t>
  </si>
  <si>
    <t>12589109-8</t>
  </si>
  <si>
    <t>PICA</t>
  </si>
  <si>
    <t>M16928</t>
  </si>
  <si>
    <t>M13478</t>
  </si>
  <si>
    <t>HUARA</t>
  </si>
  <si>
    <t>M11917</t>
  </si>
  <si>
    <t>13454958-0</t>
  </si>
  <si>
    <t>M13140</t>
  </si>
  <si>
    <t>13639958-6</t>
  </si>
  <si>
    <t>M17905</t>
  </si>
  <si>
    <t>13455316-2</t>
  </si>
  <si>
    <t>13415203-6</t>
  </si>
  <si>
    <t>M13104</t>
  </si>
  <si>
    <t>13252905-1</t>
  </si>
  <si>
    <t>M14575</t>
  </si>
  <si>
    <t>12610385-9</t>
  </si>
  <si>
    <t>M12360</t>
  </si>
  <si>
    <t>11998634-6</t>
  </si>
  <si>
    <t>12047113-9</t>
  </si>
  <si>
    <t>9017818-0</t>
  </si>
  <si>
    <t>M10698</t>
  </si>
  <si>
    <t>Región de Magallanes y de La Antártica</t>
  </si>
  <si>
    <t>M14182</t>
  </si>
  <si>
    <t>10660515-7</t>
  </si>
  <si>
    <t>19141328-8</t>
  </si>
  <si>
    <t>M17830</t>
  </si>
  <si>
    <t>M15988</t>
  </si>
  <si>
    <t>16353906-3</t>
  </si>
  <si>
    <t>M16867</t>
  </si>
  <si>
    <t>16741250-5</t>
  </si>
  <si>
    <t>14060162-4</t>
  </si>
  <si>
    <t>13020971-8</t>
  </si>
  <si>
    <t>M15412</t>
  </si>
  <si>
    <t>07-08-2024</t>
  </si>
  <si>
    <t>11657493-4</t>
  </si>
  <si>
    <t>16102441-4</t>
  </si>
  <si>
    <t>M15977</t>
  </si>
  <si>
    <t>560</t>
  </si>
  <si>
    <t>527</t>
  </si>
  <si>
    <t>563</t>
  </si>
  <si>
    <t>12446311-4</t>
  </si>
  <si>
    <t>10032303-6</t>
  </si>
  <si>
    <t>16449752-6</t>
  </si>
  <si>
    <t>M15246</t>
  </si>
  <si>
    <t>M15674</t>
  </si>
  <si>
    <t>19207808-3</t>
  </si>
  <si>
    <t>M16833</t>
  </si>
  <si>
    <t>M14497</t>
  </si>
  <si>
    <t>13738703-4</t>
  </si>
  <si>
    <t>18205678-2</t>
  </si>
  <si>
    <t>M16318</t>
  </si>
  <si>
    <t>M16183</t>
  </si>
  <si>
    <t>PURRANQUE</t>
  </si>
  <si>
    <t>Región de Los Ríos</t>
  </si>
  <si>
    <t>10269737-5</t>
  </si>
  <si>
    <t>M11084</t>
  </si>
  <si>
    <t>M17941</t>
  </si>
  <si>
    <t>59</t>
  </si>
  <si>
    <t>62</t>
  </si>
  <si>
    <t>58</t>
  </si>
  <si>
    <t>57</t>
  </si>
  <si>
    <t>61</t>
  </si>
  <si>
    <t>56</t>
  </si>
  <si>
    <t>60</t>
  </si>
  <si>
    <t>49</t>
  </si>
  <si>
    <t>M12711</t>
  </si>
  <si>
    <t>12422892-1</t>
  </si>
  <si>
    <t>17726838-0</t>
  </si>
  <si>
    <t>15655973-3</t>
  </si>
  <si>
    <t>M14949</t>
  </si>
  <si>
    <t>17125124-9</t>
  </si>
  <si>
    <t>M16457</t>
  </si>
  <si>
    <t>12795435-6</t>
  </si>
  <si>
    <t>M12548</t>
  </si>
  <si>
    <t>17561871-6</t>
  </si>
  <si>
    <t>M16007</t>
  </si>
  <si>
    <t>40</t>
  </si>
  <si>
    <t>38</t>
  </si>
  <si>
    <t>53</t>
  </si>
  <si>
    <t>54</t>
  </si>
  <si>
    <t>55</t>
  </si>
  <si>
    <t>39</t>
  </si>
  <si>
    <t>44</t>
  </si>
  <si>
    <t>51</t>
  </si>
  <si>
    <t>50</t>
  </si>
  <si>
    <t>52</t>
  </si>
  <si>
    <t>48</t>
  </si>
  <si>
    <t>16786490-2</t>
  </si>
  <si>
    <t>M15229</t>
  </si>
  <si>
    <t>CORRAL</t>
  </si>
  <si>
    <t>13952355-5</t>
  </si>
  <si>
    <t>12202536-5</t>
  </si>
  <si>
    <t>M15050</t>
  </si>
  <si>
    <t>12933919-5</t>
  </si>
  <si>
    <t>M12712</t>
  </si>
  <si>
    <t>17912714-8</t>
  </si>
  <si>
    <t>12777092-1</t>
  </si>
  <si>
    <t>11520732-6</t>
  </si>
  <si>
    <t>8198329-1</t>
  </si>
  <si>
    <t>M18055</t>
  </si>
  <si>
    <t>10708749-4</t>
  </si>
  <si>
    <t>M14878</t>
  </si>
  <si>
    <t>10660188-7</t>
  </si>
  <si>
    <t>15253176-1</t>
  </si>
  <si>
    <t>M16072</t>
  </si>
  <si>
    <t>12346767-1</t>
  </si>
  <si>
    <t>M12112</t>
  </si>
  <si>
    <t>M16842</t>
  </si>
  <si>
    <t>17702819-3</t>
  </si>
  <si>
    <t>10981116-5</t>
  </si>
  <si>
    <t>M14843</t>
  </si>
  <si>
    <t>M13902</t>
  </si>
  <si>
    <t>16460969-3</t>
  </si>
  <si>
    <t>13730946-7</t>
  </si>
  <si>
    <t>M13327</t>
  </si>
  <si>
    <t>13691509-6</t>
  </si>
  <si>
    <t>M13299</t>
  </si>
  <si>
    <t>14348476-9</t>
  </si>
  <si>
    <t>M14705</t>
  </si>
  <si>
    <t>14072270-7</t>
  </si>
  <si>
    <t>15201603-4</t>
  </si>
  <si>
    <t>M16894</t>
  </si>
  <si>
    <t>624</t>
  </si>
  <si>
    <t>M14426</t>
  </si>
  <si>
    <t>745</t>
  </si>
  <si>
    <t>10556041-9</t>
  </si>
  <si>
    <t>10389573-1</t>
  </si>
  <si>
    <t>M11171</t>
  </si>
  <si>
    <t>M11390</t>
  </si>
  <si>
    <t>602</t>
  </si>
  <si>
    <t>15367983-5</t>
  </si>
  <si>
    <t>M11904</t>
  </si>
  <si>
    <t>10368159-6</t>
  </si>
  <si>
    <t>M15582</t>
  </si>
  <si>
    <t>10954911-8</t>
  </si>
  <si>
    <t>12015969-0</t>
  </si>
  <si>
    <t>17039738-K</t>
  </si>
  <si>
    <t>M17308</t>
  </si>
  <si>
    <t>16684919-5</t>
  </si>
  <si>
    <t>M17999</t>
  </si>
  <si>
    <t>20117043-5</t>
  </si>
  <si>
    <t>M17240</t>
  </si>
  <si>
    <t>12263501-5</t>
  </si>
  <si>
    <t>M15186</t>
  </si>
  <si>
    <t>9682530-7</t>
  </si>
  <si>
    <t>M10850</t>
  </si>
  <si>
    <t>14072130-1</t>
  </si>
  <si>
    <t>M14089</t>
  </si>
  <si>
    <t>13622187-6</t>
  </si>
  <si>
    <t>M14951</t>
  </si>
  <si>
    <t>610</t>
  </si>
  <si>
    <t>12483408-2</t>
  </si>
  <si>
    <t>M17078</t>
  </si>
  <si>
    <t>12976086-9</t>
  </si>
  <si>
    <t>654</t>
  </si>
  <si>
    <t>609</t>
  </si>
  <si>
    <t>9365007-7</t>
  </si>
  <si>
    <t>M10783</t>
  </si>
  <si>
    <t>746</t>
  </si>
  <si>
    <t>13393314-K</t>
  </si>
  <si>
    <t>M14088</t>
  </si>
  <si>
    <t>M10536</t>
  </si>
  <si>
    <t>8449957-9</t>
  </si>
  <si>
    <t>12298584-9</t>
  </si>
  <si>
    <t>M12088</t>
  </si>
  <si>
    <t>1189</t>
  </si>
  <si>
    <t>20306914-6</t>
  </si>
  <si>
    <t>M17552</t>
  </si>
  <si>
    <t>1199</t>
  </si>
  <si>
    <t>14289985-K</t>
  </si>
  <si>
    <t>1232</t>
  </si>
  <si>
    <t>987</t>
  </si>
  <si>
    <t>11567069-7</t>
  </si>
  <si>
    <t>M11645</t>
  </si>
  <si>
    <t>963</t>
  </si>
  <si>
    <t>15140034-5</t>
  </si>
  <si>
    <t>M15067</t>
  </si>
  <si>
    <t>990</t>
  </si>
  <si>
    <t>16394217-8</t>
  </si>
  <si>
    <t>M15677</t>
  </si>
  <si>
    <t>964</t>
  </si>
  <si>
    <t>1042</t>
  </si>
  <si>
    <t>14461439-9</t>
  </si>
  <si>
    <t>M13670</t>
  </si>
  <si>
    <t>991</t>
  </si>
  <si>
    <t>1184</t>
  </si>
  <si>
    <t>1197</t>
  </si>
  <si>
    <t>12783223-4</t>
  </si>
  <si>
    <t>M12528</t>
  </si>
  <si>
    <t>17901798-9</t>
  </si>
  <si>
    <t>M17071</t>
  </si>
  <si>
    <t>0638</t>
  </si>
  <si>
    <t>0648</t>
  </si>
  <si>
    <t>12784106-3</t>
  </si>
  <si>
    <t>19075158-9</t>
  </si>
  <si>
    <t>M17749</t>
  </si>
  <si>
    <t>0657</t>
  </si>
  <si>
    <t>16858749-K</t>
  </si>
  <si>
    <t>M17087</t>
  </si>
  <si>
    <t>12725792-2</t>
  </si>
  <si>
    <t>M10735</t>
  </si>
  <si>
    <t>12292631-1</t>
  </si>
  <si>
    <t>M12079</t>
  </si>
  <si>
    <t>10054082-7</t>
  </si>
  <si>
    <t>M11004</t>
  </si>
  <si>
    <t>12956201-3</t>
  </si>
  <si>
    <t>M14379</t>
  </si>
  <si>
    <t>0653</t>
  </si>
  <si>
    <t>14262273-4</t>
  </si>
  <si>
    <t>M13537</t>
  </si>
  <si>
    <t>0647</t>
  </si>
  <si>
    <t>9200661-1</t>
  </si>
  <si>
    <t>16725666-K</t>
  </si>
  <si>
    <t>M16170</t>
  </si>
  <si>
    <t>17260280-0</t>
  </si>
  <si>
    <t>M16518</t>
  </si>
  <si>
    <t>0652</t>
  </si>
  <si>
    <t>15129585-1</t>
  </si>
  <si>
    <t>M13768</t>
  </si>
  <si>
    <t>0664</t>
  </si>
  <si>
    <t>M14831</t>
  </si>
  <si>
    <t>14016882-3</t>
  </si>
  <si>
    <t>15340890-4</t>
  </si>
  <si>
    <t>M15226</t>
  </si>
  <si>
    <t>14012817-1</t>
  </si>
  <si>
    <t>M13450</t>
  </si>
  <si>
    <t>0629</t>
  </si>
  <si>
    <t>10085298-5</t>
  </si>
  <si>
    <t>M11017</t>
  </si>
  <si>
    <t>16966653-9</t>
  </si>
  <si>
    <t>M15335</t>
  </si>
  <si>
    <t>0650</t>
  </si>
  <si>
    <t>0619</t>
  </si>
  <si>
    <t>12628216-8</t>
  </si>
  <si>
    <t>PERALILLO</t>
  </si>
  <si>
    <t>13031531-3</t>
  </si>
  <si>
    <t>M12798</t>
  </si>
  <si>
    <t>12265586-5</t>
  </si>
  <si>
    <t>0655</t>
  </si>
  <si>
    <t>0615</t>
  </si>
  <si>
    <t>14010776-K</t>
  </si>
  <si>
    <t>12594452-3</t>
  </si>
  <si>
    <t>0656</t>
  </si>
  <si>
    <t>PEUMO</t>
  </si>
  <si>
    <t>0611</t>
  </si>
  <si>
    <t>0616</t>
  </si>
  <si>
    <t>0617</t>
  </si>
  <si>
    <t>0644</t>
  </si>
  <si>
    <t>0610</t>
  </si>
  <si>
    <t>0643</t>
  </si>
  <si>
    <t>0634</t>
  </si>
  <si>
    <t>0659</t>
  </si>
  <si>
    <t>0614</t>
  </si>
  <si>
    <t>0618</t>
  </si>
  <si>
    <t>0613</t>
  </si>
  <si>
    <t>17234739-8</t>
  </si>
  <si>
    <t>M16571</t>
  </si>
  <si>
    <t>0631</t>
  </si>
  <si>
    <t>743</t>
  </si>
  <si>
    <t>0641</t>
  </si>
  <si>
    <t>0630</t>
  </si>
  <si>
    <t>0622</t>
  </si>
  <si>
    <t>0654</t>
  </si>
  <si>
    <t>Región Metropolitana Sur</t>
  </si>
  <si>
    <t>0651</t>
  </si>
  <si>
    <t>PUENTE ALTO</t>
  </si>
  <si>
    <t>0642</t>
  </si>
  <si>
    <t>0661</t>
  </si>
  <si>
    <t>0662</t>
  </si>
  <si>
    <t>0640</t>
  </si>
  <si>
    <t>0645</t>
  </si>
  <si>
    <t>0632</t>
  </si>
  <si>
    <t>0621</t>
  </si>
  <si>
    <t>0660</t>
  </si>
  <si>
    <t>0620</t>
  </si>
  <si>
    <t>0633</t>
  </si>
  <si>
    <t>0646</t>
  </si>
  <si>
    <t>0663</t>
  </si>
  <si>
    <t>0649</t>
  </si>
  <si>
    <t>16301568-4</t>
  </si>
  <si>
    <t>M16293</t>
  </si>
  <si>
    <t>1888</t>
  </si>
  <si>
    <t>1672</t>
  </si>
  <si>
    <t>1510</t>
  </si>
  <si>
    <t>1647</t>
  </si>
  <si>
    <t>1458</t>
  </si>
  <si>
    <t>1545</t>
  </si>
  <si>
    <t>1511</t>
  </si>
  <si>
    <t>1766</t>
  </si>
  <si>
    <t>1645</t>
  </si>
  <si>
    <t>1459</t>
  </si>
  <si>
    <t>1644</t>
  </si>
  <si>
    <t>1599</t>
  </si>
  <si>
    <t>1911</t>
  </si>
  <si>
    <t>1659</t>
  </si>
  <si>
    <t>1632</t>
  </si>
  <si>
    <t>1634</t>
  </si>
  <si>
    <t>1850</t>
  </si>
  <si>
    <t>1765</t>
  </si>
  <si>
    <t>1851</t>
  </si>
  <si>
    <t>13467860-7</t>
  </si>
  <si>
    <t>M13156</t>
  </si>
  <si>
    <t>1740</t>
  </si>
  <si>
    <t>1500</t>
  </si>
  <si>
    <t>10988381-6</t>
  </si>
  <si>
    <t>M11498</t>
  </si>
  <si>
    <t>1793</t>
  </si>
  <si>
    <t>17657161-6</t>
  </si>
  <si>
    <t>M17232</t>
  </si>
  <si>
    <t>1499</t>
  </si>
  <si>
    <t>18516886-7</t>
  </si>
  <si>
    <t>M17627</t>
  </si>
  <si>
    <t>1955</t>
  </si>
  <si>
    <t>1954</t>
  </si>
  <si>
    <t>1544</t>
  </si>
  <si>
    <t>1622</t>
  </si>
  <si>
    <t>1653</t>
  </si>
  <si>
    <t>1620</t>
  </si>
  <si>
    <t>1619</t>
  </si>
  <si>
    <t>1618</t>
  </si>
  <si>
    <t>1543</t>
  </si>
  <si>
    <t>1542</t>
  </si>
  <si>
    <t>1621</t>
  </si>
  <si>
    <t>1609</t>
  </si>
  <si>
    <t>1457</t>
  </si>
  <si>
    <t>1573</t>
  </si>
  <si>
    <t>1716</t>
  </si>
  <si>
    <t>1717</t>
  </si>
  <si>
    <t>1502</t>
  </si>
  <si>
    <t>1456</t>
  </si>
  <si>
    <t>1455</t>
  </si>
  <si>
    <t>1258</t>
  </si>
  <si>
    <t>1762</t>
  </si>
  <si>
    <t>1713</t>
  </si>
  <si>
    <t>1712</t>
  </si>
  <si>
    <t>1741</t>
  </si>
  <si>
    <t>1763</t>
  </si>
  <si>
    <t>1823</t>
  </si>
  <si>
    <t>1822</t>
  </si>
  <si>
    <t>1821</t>
  </si>
  <si>
    <t>1820</t>
  </si>
  <si>
    <t>1819</t>
  </si>
  <si>
    <t>1598</t>
  </si>
  <si>
    <t>1739</t>
  </si>
  <si>
    <t>1738</t>
  </si>
  <si>
    <t>1838</t>
  </si>
  <si>
    <t>1711</t>
  </si>
  <si>
    <t>1617</t>
  </si>
  <si>
    <t>1710</t>
  </si>
  <si>
    <t>1790</t>
  </si>
  <si>
    <t>1797</t>
  </si>
  <si>
    <t>1953</t>
  </si>
  <si>
    <t>1637</t>
  </si>
  <si>
    <t>1628</t>
  </si>
  <si>
    <t>1597</t>
  </si>
  <si>
    <t>1884</t>
  </si>
  <si>
    <t>1932</t>
  </si>
  <si>
    <t>1737</t>
  </si>
  <si>
    <t>1497</t>
  </si>
  <si>
    <t>1574</t>
  </si>
  <si>
    <t>1460</t>
  </si>
  <si>
    <t>1539</t>
  </si>
  <si>
    <t>1538</t>
  </si>
  <si>
    <t>1661</t>
  </si>
  <si>
    <t>1933</t>
  </si>
  <si>
    <t>1641</t>
  </si>
  <si>
    <t>1860</t>
  </si>
  <si>
    <t>1727</t>
  </si>
  <si>
    <t>1960</t>
  </si>
  <si>
    <t>1318</t>
  </si>
  <si>
    <t>1495</t>
  </si>
  <si>
    <t>1537</t>
  </si>
  <si>
    <t>1883</t>
  </si>
  <si>
    <t>1496</t>
  </si>
  <si>
    <t>1959</t>
  </si>
  <si>
    <t>1611</t>
  </si>
  <si>
    <t>1646</t>
  </si>
  <si>
    <t>1493</t>
  </si>
  <si>
    <t>1509</t>
  </si>
  <si>
    <t>13228483-0</t>
  </si>
  <si>
    <t>M16030</t>
  </si>
  <si>
    <t>1453</t>
  </si>
  <si>
    <t>1743</t>
  </si>
  <si>
    <t>1742</t>
  </si>
  <si>
    <t>1536</t>
  </si>
  <si>
    <t>1612</t>
  </si>
  <si>
    <t>1767</t>
  </si>
  <si>
    <t>1709</t>
  </si>
  <si>
    <t>1708</t>
  </si>
  <si>
    <t>1707</t>
  </si>
  <si>
    <t>1917</t>
  </si>
  <si>
    <t>1916</t>
  </si>
  <si>
    <t>1915</t>
  </si>
  <si>
    <t>1914</t>
  </si>
  <si>
    <t>1613</t>
  </si>
  <si>
    <t>1596</t>
  </si>
  <si>
    <t>1494</t>
  </si>
  <si>
    <t>1241</t>
  </si>
  <si>
    <t>1420</t>
  </si>
  <si>
    <t>1454</t>
  </si>
  <si>
    <t>1615</t>
  </si>
  <si>
    <t>1854</t>
  </si>
  <si>
    <t>1913</t>
  </si>
  <si>
    <t>1535</t>
  </si>
  <si>
    <t>1828</t>
  </si>
  <si>
    <t>1885</t>
  </si>
  <si>
    <t>12822787-3</t>
  </si>
  <si>
    <t>M17987</t>
  </si>
  <si>
    <t>1786</t>
  </si>
  <si>
    <t>1507</t>
  </si>
  <si>
    <t>1508</t>
  </si>
  <si>
    <t>1492</t>
  </si>
  <si>
    <t>1491</t>
  </si>
  <si>
    <t>1490</t>
  </si>
  <si>
    <t>11489852-K</t>
  </si>
  <si>
    <t>M11606</t>
  </si>
  <si>
    <t>1489</t>
  </si>
  <si>
    <t>1534</t>
  </si>
  <si>
    <t>1629</t>
  </si>
  <si>
    <t>1488</t>
  </si>
  <si>
    <t>17355843-0</t>
  </si>
  <si>
    <t>M16199</t>
  </si>
  <si>
    <t>1744</t>
  </si>
  <si>
    <t>1705</t>
  </si>
  <si>
    <t>1487</t>
  </si>
  <si>
    <t>1452</t>
  </si>
  <si>
    <t>1861</t>
  </si>
  <si>
    <t>1778</t>
  </si>
  <si>
    <t>1736</t>
  </si>
  <si>
    <t>1706</t>
  </si>
  <si>
    <t>1907</t>
  </si>
  <si>
    <t>1905</t>
  </si>
  <si>
    <t>1638</t>
  </si>
  <si>
    <t>1451</t>
  </si>
  <si>
    <t>1450</t>
  </si>
  <si>
    <t>1849</t>
  </si>
  <si>
    <t>1506</t>
  </si>
  <si>
    <t>1486</t>
  </si>
  <si>
    <t>1485</t>
  </si>
  <si>
    <t>1858</t>
  </si>
  <si>
    <t>1484</t>
  </si>
  <si>
    <t>1483</t>
  </si>
  <si>
    <t>1771</t>
  </si>
  <si>
    <t>1768</t>
  </si>
  <si>
    <t>1529</t>
  </si>
  <si>
    <t>18259825-9</t>
  </si>
  <si>
    <t>M17302</t>
  </si>
  <si>
    <t>1242</t>
  </si>
  <si>
    <t>1528</t>
  </si>
  <si>
    <t>1480</t>
  </si>
  <si>
    <t>1479</t>
  </si>
  <si>
    <t>1478</t>
  </si>
  <si>
    <t>1444</t>
  </si>
  <si>
    <t>1527</t>
  </si>
  <si>
    <t>1477</t>
  </si>
  <si>
    <t>1794</t>
  </si>
  <si>
    <t>1803</t>
  </si>
  <si>
    <t>1476</t>
  </si>
  <si>
    <t>1546</t>
  </si>
  <si>
    <t>1792</t>
  </si>
  <si>
    <t>1919</t>
  </si>
  <si>
    <t>1918</t>
  </si>
  <si>
    <t>1572</t>
  </si>
  <si>
    <t>1662</t>
  </si>
  <si>
    <t>1608</t>
  </si>
  <si>
    <t>1446</t>
  </si>
  <si>
    <t>1723</t>
  </si>
  <si>
    <t>1704</t>
  </si>
  <si>
    <t>1703</t>
  </si>
  <si>
    <t>1482</t>
  </si>
  <si>
    <t>1595</t>
  </si>
  <si>
    <t>1594</t>
  </si>
  <si>
    <t>1533</t>
  </si>
  <si>
    <t>1675</t>
  </si>
  <si>
    <t>1532</t>
  </si>
  <si>
    <t>1859</t>
  </si>
  <si>
    <t>1777</t>
  </si>
  <si>
    <t>1776</t>
  </si>
  <si>
    <t>16990600-9</t>
  </si>
  <si>
    <t>M16784</t>
  </si>
  <si>
    <t>1531</t>
  </si>
  <si>
    <t>1481</t>
  </si>
  <si>
    <t>1848</t>
  </si>
  <si>
    <t>1751</t>
  </si>
  <si>
    <t>1663</t>
  </si>
  <si>
    <t>1639</t>
  </si>
  <si>
    <t>1630</t>
  </si>
  <si>
    <t>1445</t>
  </si>
  <si>
    <t>1593</t>
  </si>
  <si>
    <t>1592</t>
  </si>
  <si>
    <t>1530</t>
  </si>
  <si>
    <t>1702</t>
  </si>
  <si>
    <t>1660</t>
  </si>
  <si>
    <t>1752</t>
  </si>
  <si>
    <t>1866</t>
  </si>
  <si>
    <t>1867</t>
  </si>
  <si>
    <t>20319560-5</t>
  </si>
  <si>
    <t>M17839</t>
  </si>
  <si>
    <t>1524</t>
  </si>
  <si>
    <t>1769</t>
  </si>
  <si>
    <t>1462</t>
  </si>
  <si>
    <t>1473</t>
  </si>
  <si>
    <t>1591</t>
  </si>
  <si>
    <t>1770</t>
  </si>
  <si>
    <t>1607</t>
  </si>
  <si>
    <t>1443</t>
  </si>
  <si>
    <t>1829</t>
  </si>
  <si>
    <t>1701</t>
  </si>
  <si>
    <t>1525</t>
  </si>
  <si>
    <t>1571</t>
  </si>
  <si>
    <t>1606</t>
  </si>
  <si>
    <t>1590</t>
  </si>
  <si>
    <t>1475</t>
  </si>
  <si>
    <t>1775</t>
  </si>
  <si>
    <t>1700</t>
  </si>
  <si>
    <t>1474</t>
  </si>
  <si>
    <t>1442</t>
  </si>
  <si>
    <t>15033789-5</t>
  </si>
  <si>
    <t>1441</t>
  </si>
  <si>
    <t>1623</t>
  </si>
  <si>
    <t>1654</t>
  </si>
  <si>
    <t>1920</t>
  </si>
  <si>
    <t>1718</t>
  </si>
  <si>
    <t>1719</t>
  </si>
  <si>
    <t>1906</t>
  </si>
  <si>
    <t>1728</t>
  </si>
  <si>
    <t>1570</t>
  </si>
  <si>
    <t>1746</t>
  </si>
  <si>
    <t>12422001-7</t>
  </si>
  <si>
    <t>M12159</t>
  </si>
  <si>
    <t>1745</t>
  </si>
  <si>
    <t>DER N°109</t>
  </si>
  <si>
    <t>13692924-0</t>
  </si>
  <si>
    <t>M13940</t>
  </si>
  <si>
    <t>10788086-0</t>
  </si>
  <si>
    <t>M11379</t>
  </si>
  <si>
    <t>13426203-6</t>
  </si>
  <si>
    <t>M13109</t>
  </si>
  <si>
    <t>DER(4) N° 119</t>
  </si>
  <si>
    <t>13122627-6</t>
  </si>
  <si>
    <t>M12905</t>
  </si>
  <si>
    <t>16771700-4</t>
  </si>
  <si>
    <t>M15954</t>
  </si>
  <si>
    <t>097</t>
  </si>
  <si>
    <t>15726011-1</t>
  </si>
  <si>
    <t>M13872</t>
  </si>
  <si>
    <t>M13909</t>
  </si>
  <si>
    <t>13944273-3</t>
  </si>
  <si>
    <t>M14565</t>
  </si>
  <si>
    <t>11947502-3</t>
  </si>
  <si>
    <t>17559308-K</t>
  </si>
  <si>
    <t>13006211-3</t>
  </si>
  <si>
    <t>M12763</t>
  </si>
  <si>
    <t>8573534-9</t>
  </si>
  <si>
    <t>M10573</t>
  </si>
  <si>
    <t>13005768-3</t>
  </si>
  <si>
    <t>M14446</t>
  </si>
  <si>
    <t>TILTIL</t>
  </si>
  <si>
    <t>9839678-0</t>
  </si>
  <si>
    <t>M10895</t>
  </si>
  <si>
    <t>10359201-1</t>
  </si>
  <si>
    <t>M17926</t>
  </si>
  <si>
    <t>13086892-4</t>
  </si>
  <si>
    <t>M12855</t>
  </si>
  <si>
    <t>11479105-9</t>
  </si>
  <si>
    <t>M11600</t>
  </si>
  <si>
    <t>18391651-3</t>
  </si>
  <si>
    <t>M17719</t>
  </si>
  <si>
    <t>11348899-9</t>
  </si>
  <si>
    <t>M11573</t>
  </si>
  <si>
    <t>16426678-8</t>
  </si>
  <si>
    <t>M17562</t>
  </si>
  <si>
    <t>16952677-K</t>
  </si>
  <si>
    <t>M15960</t>
  </si>
  <si>
    <t>16128388-6</t>
  </si>
  <si>
    <t>M15431</t>
  </si>
  <si>
    <t>17619374-3</t>
  </si>
  <si>
    <t>M17241</t>
  </si>
  <si>
    <t>13046919-1</t>
  </si>
  <si>
    <t>M15560</t>
  </si>
  <si>
    <t>13458502-1</t>
  </si>
  <si>
    <t>13477595-5</t>
  </si>
  <si>
    <t>M17948</t>
  </si>
  <si>
    <t>M11121</t>
  </si>
  <si>
    <t>16931283-4</t>
  </si>
  <si>
    <t>M16046</t>
  </si>
  <si>
    <t>11415366-4</t>
  </si>
  <si>
    <t>10669422-2</t>
  </si>
  <si>
    <t>M11309</t>
  </si>
  <si>
    <t>13570074-6</t>
  </si>
  <si>
    <t>M13220</t>
  </si>
  <si>
    <t>8030857-4</t>
  </si>
  <si>
    <t>M10469</t>
  </si>
  <si>
    <t>12909801-5</t>
  </si>
  <si>
    <t>M15684</t>
  </si>
  <si>
    <t>12872933-K</t>
  </si>
  <si>
    <t>M12635</t>
  </si>
  <si>
    <t>M14278</t>
  </si>
  <si>
    <t>M12472</t>
  </si>
  <si>
    <t>9668577-7</t>
  </si>
  <si>
    <t>M10843</t>
  </si>
  <si>
    <t>9980914-0</t>
  </si>
  <si>
    <t>M14762</t>
  </si>
  <si>
    <t>11229634-4</t>
  </si>
  <si>
    <t>M11520</t>
  </si>
  <si>
    <t>18170677-5</t>
  </si>
  <si>
    <t>M17171</t>
  </si>
  <si>
    <t>10324655-5</t>
  </si>
  <si>
    <t>10707925-4</t>
  </si>
  <si>
    <t>M14290</t>
  </si>
  <si>
    <t>15374073-9</t>
  </si>
  <si>
    <t>19304886-2</t>
  </si>
  <si>
    <t>M16568</t>
  </si>
  <si>
    <t>19584621-9</t>
  </si>
  <si>
    <t>M18088</t>
  </si>
  <si>
    <t>18951574-K</t>
  </si>
  <si>
    <t>M18102</t>
  </si>
  <si>
    <t>16673856-3</t>
  </si>
  <si>
    <t>M16821</t>
  </si>
  <si>
    <t>17753824-8</t>
  </si>
  <si>
    <t>M17915</t>
  </si>
  <si>
    <t>13112826-6</t>
  </si>
  <si>
    <t>M12887</t>
  </si>
  <si>
    <t>10314315-2</t>
  </si>
  <si>
    <t>17067231-3</t>
  </si>
  <si>
    <t>M16871</t>
  </si>
  <si>
    <t>12737749-9</t>
  </si>
  <si>
    <t>M12489</t>
  </si>
  <si>
    <t>08-08-2025</t>
  </si>
  <si>
    <t>13315267-9</t>
  </si>
  <si>
    <t>M16126</t>
  </si>
  <si>
    <t>19224008-5</t>
  </si>
  <si>
    <t>M18107</t>
  </si>
  <si>
    <t>11783744-0</t>
  </si>
  <si>
    <t>M11752</t>
  </si>
  <si>
    <t>19351727-7</t>
  </si>
  <si>
    <t>M17953</t>
  </si>
  <si>
    <t>PUNITAQUI</t>
  </si>
  <si>
    <t>RIO HURTADO</t>
  </si>
  <si>
    <t>12944173-9</t>
  </si>
  <si>
    <t>M12724</t>
  </si>
  <si>
    <t>13240030-K</t>
  </si>
  <si>
    <t>M14624</t>
  </si>
  <si>
    <t>13329495-3</t>
  </si>
  <si>
    <t>M13075</t>
  </si>
  <si>
    <t>15976459-1</t>
  </si>
  <si>
    <t>M13890</t>
  </si>
  <si>
    <t>1901</t>
  </si>
  <si>
    <t>1940</t>
  </si>
  <si>
    <t>1856</t>
  </si>
  <si>
    <t>12447345-4</t>
  </si>
  <si>
    <t>13762074-K</t>
  </si>
  <si>
    <t>1926</t>
  </si>
  <si>
    <t>1950</t>
  </si>
  <si>
    <t>17241623-3</t>
  </si>
  <si>
    <t>M17843</t>
  </si>
  <si>
    <t>17916013-7</t>
  </si>
  <si>
    <t>M16447</t>
  </si>
  <si>
    <t>M14883</t>
  </si>
  <si>
    <t>16772417-5</t>
  </si>
  <si>
    <t>13173239-2</t>
  </si>
  <si>
    <t>M11778</t>
  </si>
  <si>
    <t>13454368-K</t>
  </si>
  <si>
    <t>M15750</t>
  </si>
  <si>
    <t>16244726-2</t>
  </si>
  <si>
    <t>M16158</t>
  </si>
  <si>
    <t>17974846-0</t>
  </si>
  <si>
    <t>M15757</t>
  </si>
  <si>
    <t>10823944-1</t>
  </si>
  <si>
    <t>14296633-6</t>
  </si>
  <si>
    <t>11615877-9</t>
  </si>
  <si>
    <t>M11665</t>
  </si>
  <si>
    <t>OLLAGUE</t>
  </si>
  <si>
    <t>M11321</t>
  </si>
  <si>
    <t>16672991-2</t>
  </si>
  <si>
    <t>M16677</t>
  </si>
  <si>
    <t>M11205</t>
  </si>
  <si>
    <t>M11492</t>
  </si>
  <si>
    <t>M18069</t>
  </si>
  <si>
    <t>13861391-7</t>
  </si>
  <si>
    <t>M14129</t>
  </si>
  <si>
    <t>13006447-7</t>
  </si>
  <si>
    <t>M18057</t>
  </si>
  <si>
    <t>10983636-2</t>
  </si>
  <si>
    <t>12838205-4</t>
  </si>
  <si>
    <t>10688987-2</t>
  </si>
  <si>
    <t>11834252-6</t>
  </si>
  <si>
    <t>10028783-8</t>
  </si>
  <si>
    <t>M17996</t>
  </si>
  <si>
    <t>11856588-6</t>
  </si>
  <si>
    <t>M18019</t>
  </si>
  <si>
    <t>12836118-9</t>
  </si>
  <si>
    <t>10370422-7</t>
  </si>
  <si>
    <t>M11163</t>
  </si>
  <si>
    <t>15924255-2</t>
  </si>
  <si>
    <t>M14234</t>
  </si>
  <si>
    <t>1685</t>
  </si>
  <si>
    <t>1517</t>
  </si>
  <si>
    <t>1516</t>
  </si>
  <si>
    <t>1684</t>
  </si>
  <si>
    <t>1811</t>
  </si>
  <si>
    <t>1773</t>
  </si>
  <si>
    <t>1468</t>
  </si>
  <si>
    <t>1519</t>
  </si>
  <si>
    <t>1518</t>
  </si>
  <si>
    <t>1772</t>
  </si>
  <si>
    <t>1720</t>
  </si>
  <si>
    <t>1774</t>
  </si>
  <si>
    <t>1583</t>
  </si>
  <si>
    <t>1831</t>
  </si>
  <si>
    <t>1889</t>
  </si>
  <si>
    <t>1799</t>
  </si>
  <si>
    <t>1655</t>
  </si>
  <si>
    <t>1582</t>
  </si>
  <si>
    <t>1796</t>
  </si>
  <si>
    <t>1658</t>
  </si>
  <si>
    <t>1830</t>
  </si>
  <si>
    <t>1798</t>
  </si>
  <si>
    <t>1812</t>
  </si>
  <si>
    <t>1656</t>
  </si>
  <si>
    <t>1467</t>
  </si>
  <si>
    <t>1721</t>
  </si>
  <si>
    <t>1857</t>
  </si>
  <si>
    <t>1657</t>
  </si>
  <si>
    <t>12839798-1</t>
  </si>
  <si>
    <t>M17871</t>
  </si>
  <si>
    <t>10567080-K</t>
  </si>
  <si>
    <t>M14393</t>
  </si>
  <si>
    <t>16312305-3</t>
  </si>
  <si>
    <t>M15833</t>
  </si>
  <si>
    <t>17378546-1</t>
  </si>
  <si>
    <t>M18032</t>
  </si>
  <si>
    <t>15502997-8</t>
  </si>
  <si>
    <t>M14042</t>
  </si>
  <si>
    <t>1464</t>
  </si>
  <si>
    <t>12821943-9</t>
  </si>
  <si>
    <t>M16345</t>
  </si>
  <si>
    <t>1578</t>
  </si>
  <si>
    <t>1681</t>
  </si>
  <si>
    <t>1512</t>
  </si>
  <si>
    <t>1633</t>
  </si>
  <si>
    <t>1732</t>
  </si>
  <si>
    <t>1731</t>
  </si>
  <si>
    <t>1683</t>
  </si>
  <si>
    <t>1515</t>
  </si>
  <si>
    <t>1682</t>
  </si>
  <si>
    <t>1780</t>
  </si>
  <si>
    <t>1779</t>
  </si>
  <si>
    <t>1603</t>
  </si>
  <si>
    <t>1722</t>
  </si>
  <si>
    <t>1466</t>
  </si>
  <si>
    <t>1465</t>
  </si>
  <si>
    <t>1836</t>
  </si>
  <si>
    <t>1715</t>
  </si>
  <si>
    <t>1581</t>
  </si>
  <si>
    <t>1580</t>
  </si>
  <si>
    <t>1579</t>
  </si>
  <si>
    <t>1733</t>
  </si>
  <si>
    <t>1862</t>
  </si>
  <si>
    <t>1806</t>
  </si>
  <si>
    <t>1514</t>
  </si>
  <si>
    <t>1643</t>
  </si>
  <si>
    <t>M13673</t>
  </si>
  <si>
    <t>12734769-7</t>
  </si>
  <si>
    <t>M12485</t>
  </si>
  <si>
    <t>10689486-8</t>
  </si>
  <si>
    <t>9167159-K</t>
  </si>
  <si>
    <t>M10731</t>
  </si>
  <si>
    <t>SAN RAFAEL</t>
  </si>
  <si>
    <t>11956032-2</t>
  </si>
  <si>
    <t>M11877</t>
  </si>
  <si>
    <t>249</t>
  </si>
  <si>
    <t>M14336</t>
  </si>
  <si>
    <t>253</t>
  </si>
  <si>
    <t>282</t>
  </si>
  <si>
    <t>285</t>
  </si>
  <si>
    <t>283</t>
  </si>
  <si>
    <t>267</t>
  </si>
  <si>
    <t>M10501</t>
  </si>
  <si>
    <t>8303038-0</t>
  </si>
  <si>
    <t>125</t>
  </si>
  <si>
    <t>134</t>
  </si>
  <si>
    <t>M13027</t>
  </si>
  <si>
    <t>13282962-4</t>
  </si>
  <si>
    <t>266</t>
  </si>
  <si>
    <t>256</t>
  </si>
  <si>
    <t>13587258-K</t>
  </si>
  <si>
    <t>M14541</t>
  </si>
  <si>
    <t>14529712-5</t>
  </si>
  <si>
    <t>258</t>
  </si>
  <si>
    <t>10020695-1</t>
  </si>
  <si>
    <t>M16494</t>
  </si>
  <si>
    <t>13009171-7</t>
  </si>
  <si>
    <t>M15746</t>
  </si>
  <si>
    <t>16496015-3</t>
  </si>
  <si>
    <t>M12253</t>
  </si>
  <si>
    <t>12503136-6</t>
  </si>
  <si>
    <t>M15212</t>
  </si>
  <si>
    <t>16547929-7</t>
  </si>
  <si>
    <t>259</t>
  </si>
  <si>
    <t>9106432-4</t>
  </si>
  <si>
    <t>271</t>
  </si>
  <si>
    <t>270</t>
  </si>
  <si>
    <t>269</t>
  </si>
  <si>
    <t>275</t>
  </si>
  <si>
    <t>264</t>
  </si>
  <si>
    <t>261</t>
  </si>
  <si>
    <t>262</t>
  </si>
  <si>
    <t>268</t>
  </si>
  <si>
    <t>M16774</t>
  </si>
  <si>
    <t>10985374-7</t>
  </si>
  <si>
    <t>276</t>
  </si>
  <si>
    <t>M15485</t>
  </si>
  <si>
    <t>16549285-4</t>
  </si>
  <si>
    <t>280</t>
  </si>
  <si>
    <t>M14977</t>
  </si>
  <si>
    <t>16506230-2</t>
  </si>
  <si>
    <t>M14597</t>
  </si>
  <si>
    <t>14421659-8</t>
  </si>
  <si>
    <t>PROVIDENCIA</t>
  </si>
  <si>
    <t>M13233</t>
  </si>
  <si>
    <t>13596407-7</t>
  </si>
  <si>
    <t>M15571</t>
  </si>
  <si>
    <t>272</t>
  </si>
  <si>
    <t>M12458</t>
  </si>
  <si>
    <t>12705711-7</t>
  </si>
  <si>
    <t>274</t>
  </si>
  <si>
    <t>M16751</t>
  </si>
  <si>
    <t>16791397-0</t>
  </si>
  <si>
    <t>M13391</t>
  </si>
  <si>
    <t>66</t>
  </si>
  <si>
    <t>286</t>
  </si>
  <si>
    <t>M12673</t>
  </si>
  <si>
    <t>12909219-K</t>
  </si>
  <si>
    <t>279</t>
  </si>
  <si>
    <t>278</t>
  </si>
  <si>
    <t>281</t>
  </si>
  <si>
    <t>M17870</t>
  </si>
  <si>
    <t>19085746-8</t>
  </si>
  <si>
    <t>COLBUN</t>
  </si>
  <si>
    <t>329</t>
  </si>
  <si>
    <t>M16593</t>
  </si>
  <si>
    <t>17654677-8</t>
  </si>
  <si>
    <t>M15219</t>
  </si>
  <si>
    <t>13788046-6</t>
  </si>
  <si>
    <t>M17632</t>
  </si>
  <si>
    <t>17626236-2</t>
  </si>
  <si>
    <t>M11736</t>
  </si>
  <si>
    <t>11723246-8</t>
  </si>
  <si>
    <t>M10428</t>
  </si>
  <si>
    <t>7659791-K</t>
  </si>
  <si>
    <t>13759823-K</t>
  </si>
  <si>
    <t>12783510-1</t>
  </si>
  <si>
    <t>M12752</t>
  </si>
  <si>
    <t>12985804-4</t>
  </si>
  <si>
    <t>291</t>
  </si>
  <si>
    <t>290</t>
  </si>
  <si>
    <t>M13692</t>
  </si>
  <si>
    <t>14492785-0</t>
  </si>
  <si>
    <t>142</t>
  </si>
  <si>
    <t>143</t>
  </si>
  <si>
    <t>M17100</t>
  </si>
  <si>
    <t>12575271-3</t>
  </si>
  <si>
    <t>284</t>
  </si>
  <si>
    <t>288</t>
  </si>
  <si>
    <t>M13734</t>
  </si>
  <si>
    <t>14576845-4</t>
  </si>
  <si>
    <t>10438344-0</t>
  </si>
  <si>
    <t>M14031</t>
  </si>
  <si>
    <t>12709937-5</t>
  </si>
  <si>
    <t>289</t>
  </si>
  <si>
    <t>287</t>
  </si>
  <si>
    <t>299</t>
  </si>
  <si>
    <t>300</t>
  </si>
  <si>
    <t>M12826</t>
  </si>
  <si>
    <t>13064305-1</t>
  </si>
  <si>
    <t>M13592</t>
  </si>
  <si>
    <t>14326800-4</t>
  </si>
  <si>
    <t>292</t>
  </si>
  <si>
    <t>295</t>
  </si>
  <si>
    <t>298</t>
  </si>
  <si>
    <t>149</t>
  </si>
  <si>
    <t>147</t>
  </si>
  <si>
    <t>301</t>
  </si>
  <si>
    <t>296</t>
  </si>
  <si>
    <t>297</t>
  </si>
  <si>
    <t>12567465-8</t>
  </si>
  <si>
    <t>M12800</t>
  </si>
  <si>
    <t>M13475</t>
  </si>
  <si>
    <t>309</t>
  </si>
  <si>
    <t>21</t>
  </si>
  <si>
    <t>307</t>
  </si>
  <si>
    <t>305</t>
  </si>
  <si>
    <t>308</t>
  </si>
  <si>
    <t>157</t>
  </si>
  <si>
    <t>M16082</t>
  </si>
  <si>
    <t>M12476</t>
  </si>
  <si>
    <t>M15443</t>
  </si>
  <si>
    <t>16583274-4</t>
  </si>
  <si>
    <t>M11598</t>
  </si>
  <si>
    <t>11477870-2</t>
  </si>
  <si>
    <t>14465072-7</t>
  </si>
  <si>
    <t>15180776-3</t>
  </si>
  <si>
    <t>16979920-2</t>
  </si>
  <si>
    <t>M17971</t>
  </si>
  <si>
    <t>20587829-7</t>
  </si>
  <si>
    <t>14098133-8</t>
  </si>
  <si>
    <t>M12494</t>
  </si>
  <si>
    <t>12747095-2</t>
  </si>
  <si>
    <t>13009013-3</t>
  </si>
  <si>
    <t>22</t>
  </si>
  <si>
    <t>424</t>
  </si>
  <si>
    <t>M18170</t>
  </si>
  <si>
    <t>15342026-2</t>
  </si>
  <si>
    <t>24</t>
  </si>
  <si>
    <t>332</t>
  </si>
  <si>
    <t>9243013-8</t>
  </si>
  <si>
    <t>M12268</t>
  </si>
  <si>
    <t>M11040</t>
  </si>
  <si>
    <t>10177109-1</t>
  </si>
  <si>
    <t>M16543</t>
  </si>
  <si>
    <t>17982681-K</t>
  </si>
  <si>
    <t>13648809-0</t>
  </si>
  <si>
    <t>346</t>
  </si>
  <si>
    <t>M15270</t>
  </si>
  <si>
    <t>16246245-8</t>
  </si>
  <si>
    <t>25</t>
  </si>
  <si>
    <t>354</t>
  </si>
  <si>
    <t>353</t>
  </si>
  <si>
    <t>M16796</t>
  </si>
  <si>
    <t>M15133</t>
  </si>
  <si>
    <t>13974472-1</t>
  </si>
  <si>
    <t>Tareas habituales del cargo</t>
  </si>
  <si>
    <t>M13226</t>
  </si>
  <si>
    <t>13580061-9</t>
  </si>
  <si>
    <t>M14406</t>
  </si>
  <si>
    <t>12539632-1</t>
  </si>
  <si>
    <t>M10442</t>
  </si>
  <si>
    <t>M17528</t>
  </si>
  <si>
    <t>19374019-7</t>
  </si>
  <si>
    <t>M18219</t>
  </si>
  <si>
    <t>14103764-1</t>
  </si>
  <si>
    <t>M13069</t>
  </si>
  <si>
    <t>13323918-9</t>
  </si>
  <si>
    <t>M18174</t>
  </si>
  <si>
    <t>16918135-7</t>
  </si>
  <si>
    <t>M13249</t>
  </si>
  <si>
    <t>13616174-1</t>
  </si>
  <si>
    <t>303</t>
  </si>
  <si>
    <t>16092440-3</t>
  </si>
  <si>
    <t>412</t>
  </si>
  <si>
    <t>12565347-2</t>
  </si>
  <si>
    <t>M16222</t>
  </si>
  <si>
    <t>17513279-1</t>
  </si>
  <si>
    <t>396</t>
  </si>
  <si>
    <t>M17304</t>
  </si>
  <si>
    <t>18551145-6</t>
  </si>
  <si>
    <t>M18205</t>
  </si>
  <si>
    <t>15684576-0</t>
  </si>
  <si>
    <t>17812686-5</t>
  </si>
  <si>
    <t>23</t>
  </si>
  <si>
    <t>27</t>
  </si>
  <si>
    <t>26</t>
  </si>
  <si>
    <t>EL TABO</t>
  </si>
  <si>
    <t>M10749</t>
  </si>
  <si>
    <t>9240141-3</t>
  </si>
  <si>
    <t>M12184</t>
  </si>
  <si>
    <t>12443795-4</t>
  </si>
  <si>
    <t>7762589-5</t>
  </si>
  <si>
    <t>M12287</t>
  </si>
  <si>
    <t>12537206-6</t>
  </si>
  <si>
    <t>M16519</t>
  </si>
  <si>
    <t>13657722-0</t>
  </si>
  <si>
    <t>M17482</t>
  </si>
  <si>
    <t>17988165-9</t>
  </si>
  <si>
    <t>M14956</t>
  </si>
  <si>
    <t>13829494-3</t>
  </si>
  <si>
    <t>M16733</t>
  </si>
  <si>
    <t>16660229-7</t>
  </si>
  <si>
    <t>M14342</t>
  </si>
  <si>
    <t>14053053-0</t>
  </si>
  <si>
    <t>M15362</t>
  </si>
  <si>
    <t>16444302-7</t>
  </si>
  <si>
    <t>M14496</t>
  </si>
  <si>
    <t>10226411-8</t>
  </si>
  <si>
    <t>M11702</t>
  </si>
  <si>
    <t>11657732-1</t>
  </si>
  <si>
    <t>M12025</t>
  </si>
  <si>
    <t>12232485-0</t>
  </si>
  <si>
    <t>M15850</t>
  </si>
  <si>
    <t>17086489-1</t>
  </si>
  <si>
    <t>569</t>
  </si>
  <si>
    <t>592</t>
  </si>
  <si>
    <t>593</t>
  </si>
  <si>
    <t>584</t>
  </si>
  <si>
    <t>587</t>
  </si>
  <si>
    <t>606</t>
  </si>
  <si>
    <t>607</t>
  </si>
  <si>
    <t>643</t>
  </si>
  <si>
    <t>611</t>
  </si>
  <si>
    <t>M11620</t>
  </si>
  <si>
    <t>11515016-2</t>
  </si>
  <si>
    <t>612</t>
  </si>
  <si>
    <t>619</t>
  </si>
  <si>
    <t>628</t>
  </si>
  <si>
    <t>622</t>
  </si>
  <si>
    <t>M13607</t>
  </si>
  <si>
    <t>629</t>
  </si>
  <si>
    <t>PAIHUANO</t>
  </si>
  <si>
    <t>647</t>
  </si>
  <si>
    <t>13011363-K</t>
  </si>
  <si>
    <t>623</t>
  </si>
  <si>
    <t>627</t>
  </si>
  <si>
    <t>625</t>
  </si>
  <si>
    <t>M11913</t>
  </si>
  <si>
    <t>12042982-5</t>
  </si>
  <si>
    <t>637</t>
  </si>
  <si>
    <t>652</t>
  </si>
  <si>
    <t>M13574</t>
  </si>
  <si>
    <t>14306119-1</t>
  </si>
  <si>
    <t>658</t>
  </si>
  <si>
    <t>663</t>
  </si>
  <si>
    <t>M15026</t>
  </si>
  <si>
    <t>15844783-5</t>
  </si>
  <si>
    <t>M16939</t>
  </si>
  <si>
    <t>16813953-5</t>
  </si>
  <si>
    <t>M10992</t>
  </si>
  <si>
    <t>10033194-2</t>
  </si>
  <si>
    <t>M16499</t>
  </si>
  <si>
    <t>13663386-4</t>
  </si>
  <si>
    <t>M12568</t>
  </si>
  <si>
    <t>12821336-8</t>
  </si>
  <si>
    <t>M10543</t>
  </si>
  <si>
    <t>M17149</t>
  </si>
  <si>
    <t>17932806-2</t>
  </si>
  <si>
    <t>M11587</t>
  </si>
  <si>
    <t>11450445-9</t>
  </si>
  <si>
    <t>M12298</t>
  </si>
  <si>
    <t>12552320-K</t>
  </si>
  <si>
    <t>M12599</t>
  </si>
  <si>
    <t>12847612-1</t>
  </si>
  <si>
    <t>M15788</t>
  </si>
  <si>
    <t>15109153-9</t>
  </si>
  <si>
    <t>28/07/2025</t>
  </si>
  <si>
    <t>11538442-2</t>
  </si>
  <si>
    <t>M16335</t>
  </si>
  <si>
    <t>18620598-7</t>
  </si>
  <si>
    <t>RENAICO</t>
  </si>
  <si>
    <t>M17630</t>
  </si>
  <si>
    <t>16526614-5</t>
  </si>
  <si>
    <t>M15501</t>
  </si>
  <si>
    <t>13743697-3</t>
  </si>
  <si>
    <t>M16434</t>
  </si>
  <si>
    <t>11910924-8</t>
  </si>
  <si>
    <t>M17635</t>
  </si>
  <si>
    <t>20521449-6</t>
  </si>
  <si>
    <t>13519696-7</t>
  </si>
  <si>
    <t>M18231</t>
  </si>
  <si>
    <t>16633696-1</t>
  </si>
  <si>
    <t>M11054</t>
  </si>
  <si>
    <t>10212342-5</t>
  </si>
  <si>
    <t>M12803</t>
  </si>
  <si>
    <t>13036421-7</t>
  </si>
  <si>
    <t>ISLA DE PASCUA</t>
  </si>
  <si>
    <t>M14676</t>
  </si>
  <si>
    <t>13996233-8</t>
  </si>
  <si>
    <t>M15886</t>
  </si>
  <si>
    <t>13581494-6</t>
  </si>
  <si>
    <t>12534933-1</t>
  </si>
  <si>
    <t>M18244</t>
  </si>
  <si>
    <t>15221297-6</t>
  </si>
  <si>
    <t>M10976</t>
  </si>
  <si>
    <t>10012811-K</t>
  </si>
  <si>
    <t>M14680</t>
  </si>
  <si>
    <t>9070400-1</t>
  </si>
  <si>
    <t>M12095</t>
  </si>
  <si>
    <t>12314816-9</t>
  </si>
  <si>
    <t>M13931</t>
  </si>
  <si>
    <t>13462519-8</t>
  </si>
  <si>
    <t>TREHUACO</t>
  </si>
  <si>
    <t>M11317</t>
  </si>
  <si>
    <t>10679668-8</t>
  </si>
  <si>
    <t>11468824-K</t>
  </si>
  <si>
    <t>TUCAPEL</t>
  </si>
  <si>
    <t>M14416</t>
  </si>
  <si>
    <t>13754913-1</t>
  </si>
  <si>
    <t>CERRILLOS</t>
  </si>
  <si>
    <t>10822565-3</t>
  </si>
  <si>
    <t>M12166</t>
  </si>
  <si>
    <t>12423965-6</t>
  </si>
  <si>
    <t>M15976</t>
  </si>
  <si>
    <t>12783465-2</t>
  </si>
  <si>
    <t>PUTAENDO</t>
  </si>
  <si>
    <t>M17058</t>
  </si>
  <si>
    <t>16448146-8</t>
  </si>
  <si>
    <t>M14796</t>
  </si>
  <si>
    <t>13523154-1</t>
  </si>
  <si>
    <t>M14467</t>
  </si>
  <si>
    <t>15293813-6</t>
  </si>
  <si>
    <t>M14540</t>
  </si>
  <si>
    <t>12475270-1</t>
  </si>
  <si>
    <t>666</t>
  </si>
  <si>
    <t>M13004</t>
  </si>
  <si>
    <t>13253052-1</t>
  </si>
  <si>
    <t>14345275-1</t>
  </si>
  <si>
    <t>13372090-1</t>
  </si>
  <si>
    <t>16-06-2025</t>
  </si>
  <si>
    <t>M10942</t>
  </si>
  <si>
    <t>9974957-1</t>
  </si>
  <si>
    <t>M13332</t>
  </si>
  <si>
    <t>13742300-6</t>
  </si>
  <si>
    <t>M14455</t>
  </si>
  <si>
    <t>10220115-9</t>
  </si>
  <si>
    <t>M14649</t>
  </si>
  <si>
    <t>9377757-3</t>
  </si>
  <si>
    <t>M15638</t>
  </si>
  <si>
    <t>17379694-3</t>
  </si>
  <si>
    <t>M12073</t>
  </si>
  <si>
    <t>12273847-7</t>
  </si>
  <si>
    <t>13032907-1</t>
  </si>
  <si>
    <t>M10477</t>
  </si>
  <si>
    <t>8120086-6</t>
  </si>
  <si>
    <t>COLINA</t>
  </si>
  <si>
    <t>M14449</t>
  </si>
  <si>
    <t>12396731-3</t>
  </si>
  <si>
    <t>M12366</t>
  </si>
  <si>
    <t>12611574-1</t>
  </si>
  <si>
    <t>1076</t>
  </si>
  <si>
    <t>M16868</t>
  </si>
  <si>
    <t>13161744-5</t>
  </si>
  <si>
    <t>M14572</t>
  </si>
  <si>
    <t>1194</t>
  </si>
  <si>
    <t>01-07-2025</t>
  </si>
  <si>
    <t>1195</t>
  </si>
  <si>
    <t>1196</t>
  </si>
  <si>
    <t>M12011</t>
  </si>
  <si>
    <t>12222666-2</t>
  </si>
  <si>
    <t>1198</t>
  </si>
  <si>
    <t>M12835</t>
  </si>
  <si>
    <t>13069531-0</t>
  </si>
  <si>
    <t>1097</t>
  </si>
  <si>
    <t>1098</t>
  </si>
  <si>
    <t>1099</t>
  </si>
  <si>
    <t>1100</t>
  </si>
  <si>
    <t>M18264</t>
  </si>
  <si>
    <t>12029929-8</t>
  </si>
  <si>
    <t>10654124-8</t>
  </si>
  <si>
    <t>12933637-4</t>
  </si>
  <si>
    <t>1152</t>
  </si>
  <si>
    <t>1154</t>
  </si>
  <si>
    <t>1155</t>
  </si>
  <si>
    <t>M18253</t>
  </si>
  <si>
    <t>20472774-0</t>
  </si>
  <si>
    <t>1165</t>
  </si>
  <si>
    <t>1166</t>
  </si>
  <si>
    <t>1167</t>
  </si>
  <si>
    <t>1168</t>
  </si>
  <si>
    <t>1169</t>
  </si>
  <si>
    <t>1170</t>
  </si>
  <si>
    <t>1171</t>
  </si>
  <si>
    <t>1172</t>
  </si>
  <si>
    <t>1202</t>
  </si>
  <si>
    <t>15514547-1</t>
  </si>
  <si>
    <t>M12322</t>
  </si>
  <si>
    <t>1206</t>
  </si>
  <si>
    <t>1209</t>
  </si>
  <si>
    <t>1210</t>
  </si>
  <si>
    <t>1211</t>
  </si>
  <si>
    <t>1213</t>
  </si>
  <si>
    <t>1214</t>
  </si>
  <si>
    <t>1215</t>
  </si>
  <si>
    <t>1216</t>
  </si>
  <si>
    <t>1218</t>
  </si>
  <si>
    <t>Copiapó 04-07-2025</t>
  </si>
  <si>
    <t>1220</t>
  </si>
  <si>
    <t>M16569</t>
  </si>
  <si>
    <t>11919116-5</t>
  </si>
  <si>
    <t>08-07-2025</t>
  </si>
  <si>
    <t>02-07-2025</t>
  </si>
  <si>
    <t>1225</t>
  </si>
  <si>
    <t>1226</t>
  </si>
  <si>
    <t>1227</t>
  </si>
  <si>
    <t>1228</t>
  </si>
  <si>
    <t>1229</t>
  </si>
  <si>
    <t>1231</t>
  </si>
  <si>
    <t>1234</t>
  </si>
  <si>
    <t>1235</t>
  </si>
  <si>
    <t>1236</t>
  </si>
  <si>
    <t>1237</t>
  </si>
  <si>
    <t>1238</t>
  </si>
  <si>
    <t>04-07-2025</t>
  </si>
  <si>
    <t>1239</t>
  </si>
  <si>
    <t>1240</t>
  </si>
  <si>
    <t>ESTACION CENTRAL</t>
  </si>
  <si>
    <t>1243</t>
  </si>
  <si>
    <t>1244</t>
  </si>
  <si>
    <t>08/07/2025</t>
  </si>
  <si>
    <t>1245</t>
  </si>
  <si>
    <t>1246</t>
  </si>
  <si>
    <t>1247</t>
  </si>
  <si>
    <t>07-07-2025</t>
  </si>
  <si>
    <t>1248</t>
  </si>
  <si>
    <t>1250</t>
  </si>
  <si>
    <t>1251</t>
  </si>
  <si>
    <t>1254</t>
  </si>
  <si>
    <t>1255</t>
  </si>
  <si>
    <t>1256</t>
  </si>
  <si>
    <t>1257</t>
  </si>
  <si>
    <t>1259</t>
  </si>
  <si>
    <t>1260</t>
  </si>
  <si>
    <t>1261</t>
  </si>
  <si>
    <t>10/07/2025</t>
  </si>
  <si>
    <t>M17332</t>
  </si>
  <si>
    <t>18839360-8</t>
  </si>
  <si>
    <t>03-07-2025</t>
  </si>
  <si>
    <t>M16255</t>
  </si>
  <si>
    <t>14183559-9</t>
  </si>
  <si>
    <t>1264</t>
  </si>
  <si>
    <t>17/07/2025</t>
  </si>
  <si>
    <t>07/07/2025</t>
  </si>
  <si>
    <t>02/07/2025</t>
  </si>
  <si>
    <t>M18260</t>
  </si>
  <si>
    <t>19940149-1</t>
  </si>
  <si>
    <t>01/07/2025</t>
  </si>
  <si>
    <t>1266</t>
  </si>
  <si>
    <t>1267</t>
  </si>
  <si>
    <t>1268</t>
  </si>
  <si>
    <t>1269</t>
  </si>
  <si>
    <t>1270</t>
  </si>
  <si>
    <t>1276</t>
  </si>
  <si>
    <t>1275</t>
  </si>
  <si>
    <t>1274</t>
  </si>
  <si>
    <t>1271</t>
  </si>
  <si>
    <t>1272</t>
  </si>
  <si>
    <t>02 DE JULIO DE 2025</t>
  </si>
  <si>
    <t>1273</t>
  </si>
  <si>
    <t>M18255</t>
  </si>
  <si>
    <t>17694557-5</t>
  </si>
  <si>
    <t>3 DE JULIO DE 2025</t>
  </si>
  <si>
    <t>09/07/2025</t>
  </si>
  <si>
    <t>FR/URP/RES-281/2025</t>
  </si>
  <si>
    <t>9855278-2</t>
  </si>
  <si>
    <t>FR/URP/RES-282/2025</t>
  </si>
  <si>
    <t>2734</t>
  </si>
  <si>
    <t>M15059</t>
  </si>
  <si>
    <t>13216798-2</t>
  </si>
  <si>
    <t>UDP 223</t>
  </si>
  <si>
    <t>2728</t>
  </si>
  <si>
    <t>1296</t>
  </si>
  <si>
    <t>14-07-2025</t>
  </si>
  <si>
    <t>217.981</t>
  </si>
  <si>
    <t>2772</t>
  </si>
  <si>
    <t>23/07/2025</t>
  </si>
  <si>
    <t>FN/MP N° 1564</t>
  </si>
  <si>
    <t>1297</t>
  </si>
  <si>
    <t>1298</t>
  </si>
  <si>
    <t>DER Nº 85</t>
  </si>
  <si>
    <t>1299</t>
  </si>
  <si>
    <t>FR/URP/RES-283/2025</t>
  </si>
  <si>
    <t>FR/URP/RES-284/2025</t>
  </si>
  <si>
    <t>UDP 224</t>
  </si>
  <si>
    <t>UDP 227</t>
  </si>
  <si>
    <t>UDP 225</t>
  </si>
  <si>
    <t>1300</t>
  </si>
  <si>
    <t>FN/MP N° 1548</t>
  </si>
  <si>
    <t>FN/MP N°1549</t>
  </si>
  <si>
    <t>FN/MP N° 1601</t>
  </si>
  <si>
    <t>9 DE JULIO DE 2025</t>
  </si>
  <si>
    <t>14/07/2025</t>
  </si>
  <si>
    <t>1305</t>
  </si>
  <si>
    <t>1306</t>
  </si>
  <si>
    <t>1307</t>
  </si>
  <si>
    <t>21-07-2025</t>
  </si>
  <si>
    <t>M14638</t>
  </si>
  <si>
    <t>15610661-5</t>
  </si>
  <si>
    <t>UDP 220</t>
  </si>
  <si>
    <t>04/07/2025</t>
  </si>
  <si>
    <t>1308</t>
  </si>
  <si>
    <t>1310</t>
  </si>
  <si>
    <t>1311</t>
  </si>
  <si>
    <t>1312</t>
  </si>
  <si>
    <t>0609</t>
  </si>
  <si>
    <t>0612</t>
  </si>
  <si>
    <t>03/07/2025</t>
  </si>
  <si>
    <t>M10517</t>
  </si>
  <si>
    <t>8380290-1</t>
  </si>
  <si>
    <t>1313</t>
  </si>
  <si>
    <t>1314</t>
  </si>
  <si>
    <t>1315</t>
  </si>
  <si>
    <t>1316</t>
  </si>
  <si>
    <t>1317</t>
  </si>
  <si>
    <t>2730</t>
  </si>
  <si>
    <t>1319</t>
  </si>
  <si>
    <t>1320</t>
  </si>
  <si>
    <t>218065</t>
  </si>
  <si>
    <t>1321</t>
  </si>
  <si>
    <t>1322</t>
  </si>
  <si>
    <t>UDP 221</t>
  </si>
  <si>
    <t>1323</t>
  </si>
  <si>
    <t>218076</t>
  </si>
  <si>
    <t>17-07-2025</t>
  </si>
  <si>
    <t>2737</t>
  </si>
  <si>
    <t>2744</t>
  </si>
  <si>
    <t>11/07/2025</t>
  </si>
  <si>
    <t>2731</t>
  </si>
  <si>
    <t>1324</t>
  </si>
  <si>
    <t>1325</t>
  </si>
  <si>
    <t>PALMILLA</t>
  </si>
  <si>
    <t>1326</t>
  </si>
  <si>
    <t>FN/MP  N° 1584</t>
  </si>
  <si>
    <t>7 DE JULIO DE 2025</t>
  </si>
  <si>
    <t>1327</t>
  </si>
  <si>
    <t>UDP 226</t>
  </si>
  <si>
    <t>1328</t>
  </si>
  <si>
    <t>1329</t>
  </si>
  <si>
    <t>UDP 228</t>
  </si>
  <si>
    <t>Copiapó 10-07-2025</t>
  </si>
  <si>
    <t>1332</t>
  </si>
  <si>
    <t>218131</t>
  </si>
  <si>
    <t>218132</t>
  </si>
  <si>
    <t>218133</t>
  </si>
  <si>
    <t>0623</t>
  </si>
  <si>
    <t>M13218</t>
  </si>
  <si>
    <t>13568184-9</t>
  </si>
  <si>
    <t>1333</t>
  </si>
  <si>
    <t>218.140</t>
  </si>
  <si>
    <t>URH N° 013</t>
  </si>
  <si>
    <t>08 / 07 / 2025</t>
  </si>
  <si>
    <t>24/09/2025</t>
  </si>
  <si>
    <t>2732</t>
  </si>
  <si>
    <t>1334</t>
  </si>
  <si>
    <t>1335</t>
  </si>
  <si>
    <t>M17849</t>
  </si>
  <si>
    <t>19567685-2</t>
  </si>
  <si>
    <t>FN/MP  N° 2029</t>
  </si>
  <si>
    <t>27 DE AGOSTO DE 2025</t>
  </si>
  <si>
    <t>FN/MPN ° 1583</t>
  </si>
  <si>
    <t>218.154</t>
  </si>
  <si>
    <t>2750</t>
  </si>
  <si>
    <t>07/7/2025</t>
  </si>
  <si>
    <t>1336</t>
  </si>
  <si>
    <t>11-07-2025</t>
  </si>
  <si>
    <t>218.161</t>
  </si>
  <si>
    <t>M16829</t>
  </si>
  <si>
    <t>15871436-1</t>
  </si>
  <si>
    <t>218.162</t>
  </si>
  <si>
    <t>FN/MP N° 1608</t>
  </si>
  <si>
    <t>218.167</t>
  </si>
  <si>
    <t>218.168</t>
  </si>
  <si>
    <t>218.169</t>
  </si>
  <si>
    <t>UDP 229</t>
  </si>
  <si>
    <t>218.172</t>
  </si>
  <si>
    <t>09-07-2025</t>
  </si>
  <si>
    <t>0626</t>
  </si>
  <si>
    <t>0625</t>
  </si>
  <si>
    <t>FN/MP N° 1602</t>
  </si>
  <si>
    <t>0627</t>
  </si>
  <si>
    <t>FR/URP/RES-286/2025</t>
  </si>
  <si>
    <t>0628</t>
  </si>
  <si>
    <t>FN/MP N° 1607</t>
  </si>
  <si>
    <t>8-07-2025</t>
  </si>
  <si>
    <t>UDP 230</t>
  </si>
  <si>
    <t>UDP 231</t>
  </si>
  <si>
    <t>FN/MP N° 1606</t>
  </si>
  <si>
    <t>1337</t>
  </si>
  <si>
    <t>218.188</t>
  </si>
  <si>
    <t>M16600</t>
  </si>
  <si>
    <t>16742237-3</t>
  </si>
  <si>
    <t>DER N°87/2025</t>
  </si>
  <si>
    <t>FN/MP N° 1604</t>
  </si>
  <si>
    <t>2733</t>
  </si>
  <si>
    <t>DER Nº 86</t>
  </si>
  <si>
    <t>1338</t>
  </si>
  <si>
    <t>FN/MP N° 1603</t>
  </si>
  <si>
    <t>1339</t>
  </si>
  <si>
    <t>FN/MP N° 1614</t>
  </si>
  <si>
    <t>10 DE JULIO DE 2025</t>
  </si>
  <si>
    <t>FN/MP N° 1615</t>
  </si>
  <si>
    <t>FN/MP N° 1616</t>
  </si>
  <si>
    <t>10-07-2025</t>
  </si>
  <si>
    <t>1340</t>
  </si>
  <si>
    <t>1341</t>
  </si>
  <si>
    <t>FN/MP N° 1617</t>
  </si>
  <si>
    <t>FN/MP N° 1619</t>
  </si>
  <si>
    <t>12720788-7</t>
  </si>
  <si>
    <t>FN/MP N° 1620</t>
  </si>
  <si>
    <t>FN/MP N° 1618</t>
  </si>
  <si>
    <t>218.236</t>
  </si>
  <si>
    <t>M12692</t>
  </si>
  <si>
    <t>12918960-6</t>
  </si>
  <si>
    <t>1342</t>
  </si>
  <si>
    <t>2769</t>
  </si>
  <si>
    <t>2749</t>
  </si>
  <si>
    <t>2748</t>
  </si>
  <si>
    <t>2747</t>
  </si>
  <si>
    <t>1343</t>
  </si>
  <si>
    <t>2736</t>
  </si>
  <si>
    <t>M15038</t>
  </si>
  <si>
    <t>15357880-K</t>
  </si>
  <si>
    <t>FN/MP N° 1605</t>
  </si>
  <si>
    <t>1344</t>
  </si>
  <si>
    <t>2741</t>
  </si>
  <si>
    <t>2739</t>
  </si>
  <si>
    <t>M10839</t>
  </si>
  <si>
    <t>9648814-9</t>
  </si>
  <si>
    <t>1345</t>
  </si>
  <si>
    <t>1346</t>
  </si>
  <si>
    <t>1348</t>
  </si>
  <si>
    <t>M10913</t>
  </si>
  <si>
    <t>9893266-6</t>
  </si>
  <si>
    <t>2738</t>
  </si>
  <si>
    <t>FN/MP N° 1727</t>
  </si>
  <si>
    <t>23 DE JULIO DE 2025</t>
  </si>
  <si>
    <t>FN/MP N° 1728</t>
  </si>
  <si>
    <t>1349</t>
  </si>
  <si>
    <t>1350</t>
  </si>
  <si>
    <t>1351</t>
  </si>
  <si>
    <t>1374</t>
  </si>
  <si>
    <t>1375</t>
  </si>
  <si>
    <t>M17060</t>
  </si>
  <si>
    <t>17116113-4</t>
  </si>
  <si>
    <t>UDP 232</t>
  </si>
  <si>
    <t>FN/MP N° 1631</t>
  </si>
  <si>
    <t>14 DE JULIO DE 2025</t>
  </si>
  <si>
    <t>2770</t>
  </si>
  <si>
    <t>218.296</t>
  </si>
  <si>
    <t>2768</t>
  </si>
  <si>
    <t>218.299</t>
  </si>
  <si>
    <t>1352</t>
  </si>
  <si>
    <t>2740</t>
  </si>
  <si>
    <t>18/07/2025</t>
  </si>
  <si>
    <t>14-07-2026</t>
  </si>
  <si>
    <t>1353</t>
  </si>
  <si>
    <t>0635</t>
  </si>
  <si>
    <t>2746</t>
  </si>
  <si>
    <t>18-07-2025</t>
  </si>
  <si>
    <t>UDP 233</t>
  </si>
  <si>
    <t>Copiapó 14-07-2025</t>
  </si>
  <si>
    <t>2743</t>
  </si>
  <si>
    <t>1354</t>
  </si>
  <si>
    <t>218.328</t>
  </si>
  <si>
    <t>1355</t>
  </si>
  <si>
    <t>M13922</t>
  </si>
  <si>
    <t>13729078-2</t>
  </si>
  <si>
    <t>1356</t>
  </si>
  <si>
    <t>1376</t>
  </si>
  <si>
    <t>1357</t>
  </si>
  <si>
    <t>1358</t>
  </si>
  <si>
    <t>M17945</t>
  </si>
  <si>
    <t>18282803-3</t>
  </si>
  <si>
    <t>1359</t>
  </si>
  <si>
    <t>FN/MP N° 1632</t>
  </si>
  <si>
    <t>1377</t>
  </si>
  <si>
    <t>1360</t>
  </si>
  <si>
    <t>1361</t>
  </si>
  <si>
    <t>1378</t>
  </si>
  <si>
    <t>1362</t>
  </si>
  <si>
    <t>M15016</t>
  </si>
  <si>
    <t>13878910-1</t>
  </si>
  <si>
    <t>1363</t>
  </si>
  <si>
    <t>1364</t>
  </si>
  <si>
    <t>2752</t>
  </si>
  <si>
    <t>UDP 235</t>
  </si>
  <si>
    <t>Copiapó 15-07-2025</t>
  </si>
  <si>
    <t>2751</t>
  </si>
  <si>
    <t>218.366</t>
  </si>
  <si>
    <t>12-07-2025</t>
  </si>
  <si>
    <t>1379</t>
  </si>
  <si>
    <t>1380</t>
  </si>
  <si>
    <t>1381</t>
  </si>
  <si>
    <t>FR/URP/RES-287/2025</t>
  </si>
  <si>
    <t>FR/URP/RES-288/2025</t>
  </si>
  <si>
    <t>M14339</t>
  </si>
  <si>
    <t>10939822-5</t>
  </si>
  <si>
    <t>1365</t>
  </si>
  <si>
    <t>2754</t>
  </si>
  <si>
    <t>2753</t>
  </si>
  <si>
    <t>1366</t>
  </si>
  <si>
    <t>1367</t>
  </si>
  <si>
    <t>1368</t>
  </si>
  <si>
    <t>1369</t>
  </si>
  <si>
    <t>31/07/2025</t>
  </si>
  <si>
    <t>1382</t>
  </si>
  <si>
    <t>FN/MP N° 1633</t>
  </si>
  <si>
    <t>FN/MP N° 1646</t>
  </si>
  <si>
    <t>15 DE JULIO DE 2025</t>
  </si>
  <si>
    <t>01-08-2025</t>
  </si>
  <si>
    <t>1383</t>
  </si>
  <si>
    <t>2745</t>
  </si>
  <si>
    <t>1370</t>
  </si>
  <si>
    <t>1384</t>
  </si>
  <si>
    <t>1385</t>
  </si>
  <si>
    <t>1386</t>
  </si>
  <si>
    <t>1387</t>
  </si>
  <si>
    <t>15-07-2025</t>
  </si>
  <si>
    <t>UDP 234</t>
  </si>
  <si>
    <t>1388</t>
  </si>
  <si>
    <t>1389</t>
  </si>
  <si>
    <t>1390</t>
  </si>
  <si>
    <t>FN/MP N° 1643</t>
  </si>
  <si>
    <t>1391</t>
  </si>
  <si>
    <t>1392</t>
  </si>
  <si>
    <t>FN/MP N° 1648</t>
  </si>
  <si>
    <t>1393</t>
  </si>
  <si>
    <t>FN/MP N° 1649</t>
  </si>
  <si>
    <t>FN/MP N° 1647</t>
  </si>
  <si>
    <t>M17064</t>
  </si>
  <si>
    <t>18827998-8</t>
  </si>
  <si>
    <t>FR/URP/RES-289/2025</t>
  </si>
  <si>
    <t>1394</t>
  </si>
  <si>
    <t>M17099</t>
  </si>
  <si>
    <t>18069904-K</t>
  </si>
  <si>
    <t>15/07/2025</t>
  </si>
  <si>
    <t>2757</t>
  </si>
  <si>
    <t>13903347-7</t>
  </si>
  <si>
    <t>FN/MP N° 1650</t>
  </si>
  <si>
    <t>21/07/2025</t>
  </si>
  <si>
    <t>2756</t>
  </si>
  <si>
    <t>2755</t>
  </si>
  <si>
    <t>1395</t>
  </si>
  <si>
    <t>1396</t>
  </si>
  <si>
    <t>1397</t>
  </si>
  <si>
    <t>218.443</t>
  </si>
  <si>
    <t>FN/MP N° 1655</t>
  </si>
  <si>
    <t>FN/MP N° 1651</t>
  </si>
  <si>
    <t>FN/MP N° 1652</t>
  </si>
  <si>
    <t>FN/MP N° 1644</t>
  </si>
  <si>
    <t>FN/MP N° 1642</t>
  </si>
  <si>
    <t>FN/MP N° 1653</t>
  </si>
  <si>
    <t>FN/MP N° 1654</t>
  </si>
  <si>
    <t>FN/MP N° 1674</t>
  </si>
  <si>
    <t>17 DE JULIO DE 2025</t>
  </si>
  <si>
    <t>FN/MP N° 1670</t>
  </si>
  <si>
    <t>M10917</t>
  </si>
  <si>
    <t>9902379-1</t>
  </si>
  <si>
    <t>9064638-9</t>
  </si>
  <si>
    <t>1398</t>
  </si>
  <si>
    <t>218.459</t>
  </si>
  <si>
    <t>M16903</t>
  </si>
  <si>
    <t>17942939-K</t>
  </si>
  <si>
    <t>FN/MP N° 1645</t>
  </si>
  <si>
    <t>218.462</t>
  </si>
  <si>
    <t>15--07-2025</t>
  </si>
  <si>
    <t>218.463</t>
  </si>
  <si>
    <t>2758</t>
  </si>
  <si>
    <t>1399</t>
  </si>
  <si>
    <t>DER(4) N° 94</t>
  </si>
  <si>
    <t>FN/MP N° 1671</t>
  </si>
  <si>
    <t>1400</t>
  </si>
  <si>
    <t>DER(4) N° 93</t>
  </si>
  <si>
    <t>M17015</t>
  </si>
  <si>
    <t>20323324-8</t>
  </si>
  <si>
    <t>M16646</t>
  </si>
  <si>
    <t>15377906-6</t>
  </si>
  <si>
    <t>17-05-2025</t>
  </si>
  <si>
    <t>UDP 240</t>
  </si>
  <si>
    <t>Copiapó 21-07-2025</t>
  </si>
  <si>
    <t>M15520</t>
  </si>
  <si>
    <t>14499916-9</t>
  </si>
  <si>
    <t>FN/MP N° 1672</t>
  </si>
  <si>
    <t>1401</t>
  </si>
  <si>
    <t>1402</t>
  </si>
  <si>
    <t>FN/MP N° 1675</t>
  </si>
  <si>
    <t>FN/MP N° 1673</t>
  </si>
  <si>
    <t>2759</t>
  </si>
  <si>
    <t>M13682</t>
  </si>
  <si>
    <t>14473799-7</t>
  </si>
  <si>
    <t>2771</t>
  </si>
  <si>
    <t>218.503</t>
  </si>
  <si>
    <t>218.506</t>
  </si>
  <si>
    <t>218.507</t>
  </si>
  <si>
    <t>218.508</t>
  </si>
  <si>
    <t>22-07-2025</t>
  </si>
  <si>
    <t>1403</t>
  </si>
  <si>
    <t>1404</t>
  </si>
  <si>
    <t>25/07/2025</t>
  </si>
  <si>
    <t>FN/MP N° 1669</t>
  </si>
  <si>
    <t>1405</t>
  </si>
  <si>
    <t>24/07/2025</t>
  </si>
  <si>
    <t>FR/URP/RES-293/2025</t>
  </si>
  <si>
    <t>UDP 236</t>
  </si>
  <si>
    <t>Copiapó 17-07-2025</t>
  </si>
  <si>
    <t>1406</t>
  </si>
  <si>
    <t>M14659</t>
  </si>
  <si>
    <t>13193666-4</t>
  </si>
  <si>
    <t>1408</t>
  </si>
  <si>
    <t>M14021</t>
  </si>
  <si>
    <t>11993143-6</t>
  </si>
  <si>
    <t>218.536</t>
  </si>
  <si>
    <t>1409</t>
  </si>
  <si>
    <t>1410</t>
  </si>
  <si>
    <t>FR/URP/RES-294/2025</t>
  </si>
  <si>
    <t>M15669</t>
  </si>
  <si>
    <t>16838726-1</t>
  </si>
  <si>
    <t>1411</t>
  </si>
  <si>
    <t>M17135</t>
  </si>
  <si>
    <t>18409863-6</t>
  </si>
  <si>
    <t>1413</t>
  </si>
  <si>
    <t>M15136</t>
  </si>
  <si>
    <t>14030224-4</t>
  </si>
  <si>
    <t>1415</t>
  </si>
  <si>
    <t>1416</t>
  </si>
  <si>
    <t>2761</t>
  </si>
  <si>
    <t>1417</t>
  </si>
  <si>
    <t>FR/URP/RES-298/2025</t>
  </si>
  <si>
    <t>22/07/2025</t>
  </si>
  <si>
    <t>UDP 237</t>
  </si>
  <si>
    <t>1422</t>
  </si>
  <si>
    <t>492-</t>
  </si>
  <si>
    <t>UDP 238</t>
  </si>
  <si>
    <t>UDP 239</t>
  </si>
  <si>
    <t>0668</t>
  </si>
  <si>
    <t>12040131-9</t>
  </si>
  <si>
    <t>1423</t>
  </si>
  <si>
    <t>2760</t>
  </si>
  <si>
    <t>2779</t>
  </si>
  <si>
    <t>2766</t>
  </si>
  <si>
    <t>2778</t>
  </si>
  <si>
    <t>25-07-2025</t>
  </si>
  <si>
    <t>UDP 241</t>
  </si>
  <si>
    <t>Copiapó 22-07-2025</t>
  </si>
  <si>
    <t>FR/URP/RES-296/2025</t>
  </si>
  <si>
    <t>0701</t>
  </si>
  <si>
    <t>05/08/2025</t>
  </si>
  <si>
    <t>1424</t>
  </si>
  <si>
    <t>FN/MP N° 1699</t>
  </si>
  <si>
    <t>22 DE JULIO DE 2025</t>
  </si>
  <si>
    <t>218.622</t>
  </si>
  <si>
    <t>1425</t>
  </si>
  <si>
    <t>1426</t>
  </si>
  <si>
    <t>1427</t>
  </si>
  <si>
    <t>28-07-2025</t>
  </si>
  <si>
    <t>218.630</t>
  </si>
  <si>
    <t>29-07-2025</t>
  </si>
  <si>
    <t>FN/MP N° 1709</t>
  </si>
  <si>
    <t>M13528</t>
  </si>
  <si>
    <t>14244527-1</t>
  </si>
  <si>
    <t>1428</t>
  </si>
  <si>
    <t>23-07-2025</t>
  </si>
  <si>
    <t>0665</t>
  </si>
  <si>
    <t>FN/MP N° 1702</t>
  </si>
  <si>
    <t>0674</t>
  </si>
  <si>
    <t>0673</t>
  </si>
  <si>
    <t>1429</t>
  </si>
  <si>
    <t>0667</t>
  </si>
  <si>
    <t>1430</t>
  </si>
  <si>
    <t>0666</t>
  </si>
  <si>
    <t>FN/MP N° 1708</t>
  </si>
  <si>
    <t>1431</t>
  </si>
  <si>
    <t>1432</t>
  </si>
  <si>
    <t>218.656</t>
  </si>
  <si>
    <t>218.657</t>
  </si>
  <si>
    <t>FR/URP/RES-295/2025</t>
  </si>
  <si>
    <t>FN/MP N° 1700</t>
  </si>
  <si>
    <t>UDP 248</t>
  </si>
  <si>
    <t>Copiapó 30-07-2025</t>
  </si>
  <si>
    <t>218.668</t>
  </si>
  <si>
    <t>2797</t>
  </si>
  <si>
    <t>04/08/2025</t>
  </si>
  <si>
    <t>2764</t>
  </si>
  <si>
    <t>24-07-2025</t>
  </si>
  <si>
    <t>FR/URP/RES-297/2025</t>
  </si>
  <si>
    <t>M16067</t>
  </si>
  <si>
    <t>16865701-3</t>
  </si>
  <si>
    <t>FR/URP/RES-300/2025</t>
  </si>
  <si>
    <t>FN/MP N°  1722</t>
  </si>
  <si>
    <t>2765</t>
  </si>
  <si>
    <t>M13108</t>
  </si>
  <si>
    <t>13426095-5</t>
  </si>
  <si>
    <t>0684</t>
  </si>
  <si>
    <t>M18161</t>
  </si>
  <si>
    <t>10054032-0</t>
  </si>
  <si>
    <t>FN/MP N° 1710</t>
  </si>
  <si>
    <t>M18281</t>
  </si>
  <si>
    <t>13434900-K</t>
  </si>
  <si>
    <t>FN/MP N° 1711</t>
  </si>
  <si>
    <t>0672</t>
  </si>
  <si>
    <t>0669</t>
  </si>
  <si>
    <t>2816</t>
  </si>
  <si>
    <t>11/08/2025</t>
  </si>
  <si>
    <t>2767</t>
  </si>
  <si>
    <t>29/07/2025</t>
  </si>
  <si>
    <t>0685</t>
  </si>
  <si>
    <t>218.710</t>
  </si>
  <si>
    <t>2777</t>
  </si>
  <si>
    <t>FN/MP N° 1726</t>
  </si>
  <si>
    <t>FR/URP/RES-301/2025</t>
  </si>
  <si>
    <t>M12297</t>
  </si>
  <si>
    <t>12552293-9</t>
  </si>
  <si>
    <t>M14797</t>
  </si>
  <si>
    <t>19421590-8</t>
  </si>
  <si>
    <t>M16848</t>
  </si>
  <si>
    <t>0670</t>
  </si>
  <si>
    <t>UDP 242</t>
  </si>
  <si>
    <t>Copiapó 23-07-2025</t>
  </si>
  <si>
    <t>FN/MP N° 1723</t>
  </si>
  <si>
    <t>0671</t>
  </si>
  <si>
    <t>FN/MP N° 1747</t>
  </si>
  <si>
    <t>25 DE JULIO DE 2025</t>
  </si>
  <si>
    <t>FN/MP N° 1748</t>
  </si>
  <si>
    <t>DER Nº 97</t>
  </si>
  <si>
    <t>31-07-2025</t>
  </si>
  <si>
    <t>UDP 243</t>
  </si>
  <si>
    <t>FR/URP/RES-299/2025</t>
  </si>
  <si>
    <t>UDP 249</t>
  </si>
  <si>
    <t>096</t>
  </si>
  <si>
    <t>2775</t>
  </si>
  <si>
    <t>FN/MP N° 1741</t>
  </si>
  <si>
    <t>24 DE JULIO DE 2025</t>
  </si>
  <si>
    <t>PUERTO OCTAY</t>
  </si>
  <si>
    <t>218.750</t>
  </si>
  <si>
    <t>FN/MP N° 1724</t>
  </si>
  <si>
    <t>FN/MP N° 1725</t>
  </si>
  <si>
    <t>2773</t>
  </si>
  <si>
    <t>1463</t>
  </si>
  <si>
    <t>218.757</t>
  </si>
  <si>
    <t>FN/MP N° 1750</t>
  </si>
  <si>
    <t>UDP 244</t>
  </si>
  <si>
    <t>Copiapó 24-07-2025</t>
  </si>
  <si>
    <t>UDP 245</t>
  </si>
  <si>
    <t>0688</t>
  </si>
  <si>
    <t>0675</t>
  </si>
  <si>
    <t>UDP 246</t>
  </si>
  <si>
    <t>0676</t>
  </si>
  <si>
    <t>UDP 250</t>
  </si>
  <si>
    <t>25-07.2025</t>
  </si>
  <si>
    <t>M17141</t>
  </si>
  <si>
    <t>17616833-1</t>
  </si>
  <si>
    <t>218.788</t>
  </si>
  <si>
    <t>218.797</t>
  </si>
  <si>
    <t>218.798</t>
  </si>
  <si>
    <t>2774</t>
  </si>
  <si>
    <t>0677</t>
  </si>
  <si>
    <t>FN/MP N° 1749</t>
  </si>
  <si>
    <t>0679</t>
  </si>
  <si>
    <t>218.815</t>
  </si>
  <si>
    <t>13-07-2025</t>
  </si>
  <si>
    <t>M15556</t>
  </si>
  <si>
    <t>15668705-7</t>
  </si>
  <si>
    <t>FR N° 175</t>
  </si>
  <si>
    <t>0681</t>
  </si>
  <si>
    <t>0678</t>
  </si>
  <si>
    <t>UDP 264</t>
  </si>
  <si>
    <t>Copiapó 05-08-2025</t>
  </si>
  <si>
    <t>218.831</t>
  </si>
  <si>
    <t>0687</t>
  </si>
  <si>
    <t>0680</t>
  </si>
  <si>
    <t>UDP 247</t>
  </si>
  <si>
    <t>218.845</t>
  </si>
  <si>
    <t>2805</t>
  </si>
  <si>
    <t>M12841</t>
  </si>
  <si>
    <t>13074897-K</t>
  </si>
  <si>
    <t>FR/URP/RES-303/2025</t>
  </si>
  <si>
    <t>0700</t>
  </si>
  <si>
    <t>MAULE</t>
  </si>
  <si>
    <t>07-08-2025</t>
  </si>
  <si>
    <t>218.863</t>
  </si>
  <si>
    <t>UDP 284</t>
  </si>
  <si>
    <t>Copiapó 19-08-2025</t>
  </si>
  <si>
    <t>FN/MP N° 1773</t>
  </si>
  <si>
    <t>29 DE JULIO DE 2025</t>
  </si>
  <si>
    <t>2782</t>
  </si>
  <si>
    <t>M17305</t>
  </si>
  <si>
    <t>17822961-3</t>
  </si>
  <si>
    <t>218.878</t>
  </si>
  <si>
    <t>218.879</t>
  </si>
  <si>
    <t>1513</t>
  </si>
  <si>
    <t>2780</t>
  </si>
  <si>
    <t>VILCÚN</t>
  </si>
  <si>
    <t>218889</t>
  </si>
  <si>
    <t>FRUTILLAR</t>
  </si>
  <si>
    <t>218.891</t>
  </si>
  <si>
    <t>0683</t>
  </si>
  <si>
    <t>0682</t>
  </si>
  <si>
    <t>12926140-4</t>
  </si>
  <si>
    <t>2800</t>
  </si>
  <si>
    <t>M17506</t>
  </si>
  <si>
    <t>17654837-1</t>
  </si>
  <si>
    <t>FN/MP N° 1809</t>
  </si>
  <si>
    <t>31 DE JULIO DE 2025</t>
  </si>
  <si>
    <t>2799</t>
  </si>
  <si>
    <t>FN/MP N° 1777</t>
  </si>
  <si>
    <t>218.905</t>
  </si>
  <si>
    <t>2781</t>
  </si>
  <si>
    <t>04-08-2025</t>
  </si>
  <si>
    <t>FR/URP/RES-313/2025</t>
  </si>
  <si>
    <t>30-07-2025</t>
  </si>
  <si>
    <t>218.914</t>
  </si>
  <si>
    <t>UDP 251</t>
  </si>
  <si>
    <t>30/07/2025</t>
  </si>
  <si>
    <t>218.925</t>
  </si>
  <si>
    <t>18/08/2025</t>
  </si>
  <si>
    <t>FN/MP N° 1772</t>
  </si>
  <si>
    <t>FR N° 181</t>
  </si>
  <si>
    <t>FN/MP N° 1774</t>
  </si>
  <si>
    <t>FN/MP N° 1775</t>
  </si>
  <si>
    <t>218.943</t>
  </si>
  <si>
    <t>218946</t>
  </si>
  <si>
    <t>1549</t>
  </si>
  <si>
    <t>0691</t>
  </si>
  <si>
    <t>16559537-8</t>
  </si>
  <si>
    <t>2792</t>
  </si>
  <si>
    <t>0692</t>
  </si>
  <si>
    <t>M12383</t>
  </si>
  <si>
    <t>12621000-0</t>
  </si>
  <si>
    <t>2783</t>
  </si>
  <si>
    <t>CHEPICA</t>
  </si>
  <si>
    <t>M12368</t>
  </si>
  <si>
    <t>12612258-6</t>
  </si>
  <si>
    <t>DER N°95/2025</t>
  </si>
  <si>
    <t>UDP 252</t>
  </si>
  <si>
    <t>FR/URP/RES-307/2025</t>
  </si>
  <si>
    <t>FR/URP/RES-310/2025</t>
  </si>
  <si>
    <t>19/08/2025</t>
  </si>
  <si>
    <t>10369716-6</t>
  </si>
  <si>
    <t>06-08-2025</t>
  </si>
  <si>
    <t>UDP 253</t>
  </si>
  <si>
    <t>218973</t>
  </si>
  <si>
    <t>218.976</t>
  </si>
  <si>
    <t>2810</t>
  </si>
  <si>
    <t>07/08/2025</t>
  </si>
  <si>
    <t>08/08/2025</t>
  </si>
  <si>
    <t>2791</t>
  </si>
  <si>
    <t>218990</t>
  </si>
  <si>
    <t>2790</t>
  </si>
  <si>
    <t>2789</t>
  </si>
  <si>
    <t>FR/URP/RES-309/2025</t>
  </si>
  <si>
    <t>2803</t>
  </si>
  <si>
    <t>M13446</t>
  </si>
  <si>
    <t>14002190-3</t>
  </si>
  <si>
    <t>FR/URP/RES-321/2025</t>
  </si>
  <si>
    <t>2785</t>
  </si>
  <si>
    <t>2784</t>
  </si>
  <si>
    <t>0693</t>
  </si>
  <si>
    <t>12-08-2025</t>
  </si>
  <si>
    <t>219010</t>
  </si>
  <si>
    <t>M11555</t>
  </si>
  <si>
    <t>11365808-8</t>
  </si>
  <si>
    <t>0690</t>
  </si>
  <si>
    <t>FN/MP N° 1810</t>
  </si>
  <si>
    <t>M15310</t>
  </si>
  <si>
    <t>14605561-3</t>
  </si>
  <si>
    <t>0689</t>
  </si>
  <si>
    <t>M17977</t>
  </si>
  <si>
    <t>12258266-3</t>
  </si>
  <si>
    <t>FR/URP/RES-311/2025</t>
  </si>
  <si>
    <t>M11307</t>
  </si>
  <si>
    <t>10667842-1</t>
  </si>
  <si>
    <t>FR N° 187/2025</t>
  </si>
  <si>
    <t>14103608-4</t>
  </si>
  <si>
    <t>FR/URP/RES-312/2025</t>
  </si>
  <si>
    <t>219033</t>
  </si>
  <si>
    <t>219.035</t>
  </si>
  <si>
    <t>2793</t>
  </si>
  <si>
    <t>13-08-2025</t>
  </si>
  <si>
    <t>219049</t>
  </si>
  <si>
    <t>05-08-2025</t>
  </si>
  <si>
    <t>FN/MP N° 1806</t>
  </si>
  <si>
    <t>2788</t>
  </si>
  <si>
    <t>UDP 254</t>
  </si>
  <si>
    <t>Copiapó 04-08-2025</t>
  </si>
  <si>
    <t>0704</t>
  </si>
  <si>
    <t>FN/MP N° 1805</t>
  </si>
  <si>
    <t>M18277</t>
  </si>
  <si>
    <t>20303658-2</t>
  </si>
  <si>
    <t>UDP 265</t>
  </si>
  <si>
    <t>219.068</t>
  </si>
  <si>
    <t>2801</t>
  </si>
  <si>
    <t>219.076</t>
  </si>
  <si>
    <t>FN/MP N° 1807</t>
  </si>
  <si>
    <t>FN/MP N° 1829</t>
  </si>
  <si>
    <t>01 de agosto de 2025</t>
  </si>
  <si>
    <t>0694</t>
  </si>
  <si>
    <t>FN/MP N° 1808</t>
  </si>
  <si>
    <t>UDP 273</t>
  </si>
  <si>
    <t>Copiapó 12-08-2025</t>
  </si>
  <si>
    <t>FN/MP N° 1804</t>
  </si>
  <si>
    <t>06/08/2025</t>
  </si>
  <si>
    <t>31-07-25</t>
  </si>
  <si>
    <t>11-08-2025</t>
  </si>
  <si>
    <t>2787</t>
  </si>
  <si>
    <t>2786</t>
  </si>
  <si>
    <t>0703</t>
  </si>
  <si>
    <t>219.108</t>
  </si>
  <si>
    <t>2796</t>
  </si>
  <si>
    <t>2795</t>
  </si>
  <si>
    <t>UDP 255</t>
  </si>
  <si>
    <t>2794</t>
  </si>
  <si>
    <t>FR/URP/RES-319/2025</t>
  </si>
  <si>
    <t>FR/URP/RES-320/2025</t>
  </si>
  <si>
    <t>219.124</t>
  </si>
  <si>
    <t>FR/URP/RES-324/2025</t>
  </si>
  <si>
    <t>219.129</t>
  </si>
  <si>
    <t>219.132</t>
  </si>
  <si>
    <t>UDP 256</t>
  </si>
  <si>
    <t>M12371</t>
  </si>
  <si>
    <t>12613961-6</t>
  </si>
  <si>
    <t>0712</t>
  </si>
  <si>
    <t>M16693</t>
  </si>
  <si>
    <t>18434809-8</t>
  </si>
  <si>
    <t>UDP 266</t>
  </si>
  <si>
    <t>FN/MP N°1830</t>
  </si>
  <si>
    <t>FN/MP N° 1831</t>
  </si>
  <si>
    <t>M14670</t>
  </si>
  <si>
    <t>16184864-6</t>
  </si>
  <si>
    <t>UDP 257</t>
  </si>
  <si>
    <t>UDP 267</t>
  </si>
  <si>
    <t>UDP 258</t>
  </si>
  <si>
    <t>M16350</t>
  </si>
  <si>
    <t>16100590-8</t>
  </si>
  <si>
    <t>UDP 259</t>
  </si>
  <si>
    <t>UDP 260</t>
  </si>
  <si>
    <t>M11090</t>
  </si>
  <si>
    <t>10281464-9</t>
  </si>
  <si>
    <t>UDP 269</t>
  </si>
  <si>
    <t>UDP 274</t>
  </si>
  <si>
    <t>01/08/2025</t>
  </si>
  <si>
    <t>9285302-0</t>
  </si>
  <si>
    <t>UDP 261</t>
  </si>
  <si>
    <t>219.178</t>
  </si>
  <si>
    <t>0702</t>
  </si>
  <si>
    <t>219.181</t>
  </si>
  <si>
    <t>UDP 262</t>
  </si>
  <si>
    <t>M15060</t>
  </si>
  <si>
    <t>10582579-K</t>
  </si>
  <si>
    <t>FN/MP N° 1876</t>
  </si>
  <si>
    <t>07 DE AGOSTO DE 2025</t>
  </si>
  <si>
    <t>0695</t>
  </si>
  <si>
    <t>FN/MP N ° 1869</t>
  </si>
  <si>
    <t>06 DE AGOSTO DE 2025</t>
  </si>
  <si>
    <t>M14910</t>
  </si>
  <si>
    <t>13907476-9</t>
  </si>
  <si>
    <t>219198</t>
  </si>
  <si>
    <t>M15427</t>
  </si>
  <si>
    <t>15865585-3</t>
  </si>
  <si>
    <t>FN/MP N°1834</t>
  </si>
  <si>
    <t>04 de agosto de 2025</t>
  </si>
  <si>
    <t>FN/MP N° 1832</t>
  </si>
  <si>
    <t>M17518</t>
  </si>
  <si>
    <t>17714382-0</t>
  </si>
  <si>
    <t>219.219</t>
  </si>
  <si>
    <t>1547</t>
  </si>
  <si>
    <t>1548</t>
  </si>
  <si>
    <t>FN/MP N°1854</t>
  </si>
  <si>
    <t>5 de agosto de 2025</t>
  </si>
  <si>
    <t>UDP 263</t>
  </si>
  <si>
    <t>M11777</t>
  </si>
  <si>
    <t>11833323-3</t>
  </si>
  <si>
    <t>FN/MP N° 1883</t>
  </si>
  <si>
    <t>2848</t>
  </si>
  <si>
    <t>20/08/2025</t>
  </si>
  <si>
    <t>2808</t>
  </si>
  <si>
    <t>FN/MP N° 1851</t>
  </si>
  <si>
    <t>219260</t>
  </si>
  <si>
    <t>219.264</t>
  </si>
  <si>
    <t>FN/MP N° 1853</t>
  </si>
  <si>
    <t>13/08/2025</t>
  </si>
  <si>
    <t>219.273</t>
  </si>
  <si>
    <t>2802</t>
  </si>
  <si>
    <t>219278</t>
  </si>
  <si>
    <t>2822</t>
  </si>
  <si>
    <t>FN/MP N° 1852</t>
  </si>
  <si>
    <t>219.286</t>
  </si>
  <si>
    <t>FN/MP N°1850</t>
  </si>
  <si>
    <t>219288</t>
  </si>
  <si>
    <t>219.290</t>
  </si>
  <si>
    <t>0696</t>
  </si>
  <si>
    <t>M12512</t>
  </si>
  <si>
    <t>12768473-1</t>
  </si>
  <si>
    <t>0699</t>
  </si>
  <si>
    <t>06-08-2027</t>
  </si>
  <si>
    <t>0698</t>
  </si>
  <si>
    <t>UDP 275</t>
  </si>
  <si>
    <t>2804</t>
  </si>
  <si>
    <t>0697</t>
  </si>
  <si>
    <t>FN/MP N° 1849</t>
  </si>
  <si>
    <t>M14400</t>
  </si>
  <si>
    <t>14443389-0</t>
  </si>
  <si>
    <t>RES URH 166</t>
  </si>
  <si>
    <t>28-08-2025</t>
  </si>
  <si>
    <t>1552</t>
  </si>
  <si>
    <t>FN/MP N ° 1868</t>
  </si>
  <si>
    <t>2821</t>
  </si>
  <si>
    <t>FR/URP/RES-325/2025</t>
  </si>
  <si>
    <t>19-08-2025</t>
  </si>
  <si>
    <t>1551</t>
  </si>
  <si>
    <t>219315</t>
  </si>
  <si>
    <t>UDP 271</t>
  </si>
  <si>
    <t>Copiapó 07-08-2025</t>
  </si>
  <si>
    <t>M17729</t>
  </si>
  <si>
    <t>19209290-6</t>
  </si>
  <si>
    <t>UDP 281</t>
  </si>
  <si>
    <t>M14739</t>
  </si>
  <si>
    <t>13600325-9</t>
  </si>
  <si>
    <t>0711</t>
  </si>
  <si>
    <t>0706</t>
  </si>
  <si>
    <t>1550</t>
  </si>
  <si>
    <t>2817</t>
  </si>
  <si>
    <t>UDP 270</t>
  </si>
  <si>
    <t>Copiapó05-08-2025</t>
  </si>
  <si>
    <t>M15054</t>
  </si>
  <si>
    <t>15890194-3</t>
  </si>
  <si>
    <t>UDP 285</t>
  </si>
  <si>
    <t>22/08/2025</t>
  </si>
  <si>
    <t>2806</t>
  </si>
  <si>
    <t>219.343</t>
  </si>
  <si>
    <t>FR/URP/RES-327/2025</t>
  </si>
  <si>
    <t>219345</t>
  </si>
  <si>
    <t>219346</t>
  </si>
  <si>
    <t>M18160</t>
  </si>
  <si>
    <t>15338286-7</t>
  </si>
  <si>
    <t>FN/MP N ° 1867</t>
  </si>
  <si>
    <t>UDP 272</t>
  </si>
  <si>
    <t>219352</t>
  </si>
  <si>
    <t>02-10-2025</t>
  </si>
  <si>
    <t>FN/MP N ° 1866</t>
  </si>
  <si>
    <t>2807</t>
  </si>
  <si>
    <t>0709</t>
  </si>
  <si>
    <t>1577</t>
  </si>
  <si>
    <t>1576</t>
  </si>
  <si>
    <t>1575</t>
  </si>
  <si>
    <t>FR/URP/RES-326/2025</t>
  </si>
  <si>
    <t>0705</t>
  </si>
  <si>
    <t>2820</t>
  </si>
  <si>
    <t>219.375</t>
  </si>
  <si>
    <t>219.376</t>
  </si>
  <si>
    <t>219.377</t>
  </si>
  <si>
    <t>0707</t>
  </si>
  <si>
    <t>219382</t>
  </si>
  <si>
    <t>M10494</t>
  </si>
  <si>
    <t>8267568-K</t>
  </si>
  <si>
    <t>UDP 276</t>
  </si>
  <si>
    <t>M12895</t>
  </si>
  <si>
    <t>13117123-4</t>
  </si>
  <si>
    <t>219.395</t>
  </si>
  <si>
    <t>M12469</t>
  </si>
  <si>
    <t>12719186-7</t>
  </si>
  <si>
    <t>02-09-2025</t>
  </si>
  <si>
    <t>06-07-2025</t>
  </si>
  <si>
    <t>0708</t>
  </si>
  <si>
    <t>M17254</t>
  </si>
  <si>
    <t>19149942-5</t>
  </si>
  <si>
    <t>219.403</t>
  </si>
  <si>
    <t>0717</t>
  </si>
  <si>
    <t>FR/URP/RES-330/2025</t>
  </si>
  <si>
    <t>219.410</t>
  </si>
  <si>
    <t>219.414</t>
  </si>
  <si>
    <t>M16352</t>
  </si>
  <si>
    <t>18078910-3</t>
  </si>
  <si>
    <t>2812</t>
  </si>
  <si>
    <t>M15305</t>
  </si>
  <si>
    <t>17904748-9</t>
  </si>
  <si>
    <t>2814</t>
  </si>
  <si>
    <t>2813</t>
  </si>
  <si>
    <t>0713</t>
  </si>
  <si>
    <t>FR N° 186/2025</t>
  </si>
  <si>
    <t>FN/MP N° 1898</t>
  </si>
  <si>
    <t>11 DE AGOSTO DE 2025</t>
  </si>
  <si>
    <t>DER(4) N° 100</t>
  </si>
  <si>
    <t>DER(4) N° 99</t>
  </si>
  <si>
    <t>219.442</t>
  </si>
  <si>
    <t>M16803</t>
  </si>
  <si>
    <t>16510210-K</t>
  </si>
  <si>
    <t>0714</t>
  </si>
  <si>
    <t>0749</t>
  </si>
  <si>
    <t>21/08/2025</t>
  </si>
  <si>
    <t>1610</t>
  </si>
  <si>
    <t>FR/URP/RES-331/2025</t>
  </si>
  <si>
    <t>FR/URP/RES-328/2025</t>
  </si>
  <si>
    <t>FR/URP/RES-340/2025</t>
  </si>
  <si>
    <t>14-08-2025</t>
  </si>
  <si>
    <t>2819</t>
  </si>
  <si>
    <t>1587</t>
  </si>
  <si>
    <t>18-08-2025</t>
  </si>
  <si>
    <t>219.467</t>
  </si>
  <si>
    <t>9041681-2</t>
  </si>
  <si>
    <t>DER(4) N° 103</t>
  </si>
  <si>
    <t>FN/MP N° 1897</t>
  </si>
  <si>
    <t>0721</t>
  </si>
  <si>
    <t>12/08/2025</t>
  </si>
  <si>
    <t>12576119-4</t>
  </si>
  <si>
    <t>0715</t>
  </si>
  <si>
    <t>2809</t>
  </si>
  <si>
    <t>M10717</t>
  </si>
  <si>
    <t>9118845-7</t>
  </si>
  <si>
    <t>219.489</t>
  </si>
  <si>
    <t>0716</t>
  </si>
  <si>
    <t>FR/URP/RES-332/2025</t>
  </si>
  <si>
    <t>MALLOA</t>
  </si>
  <si>
    <t>0748</t>
  </si>
  <si>
    <t>0719</t>
  </si>
  <si>
    <t>0718</t>
  </si>
  <si>
    <t>08 de agosto de 2025</t>
  </si>
  <si>
    <t>25-08-2025</t>
  </si>
  <si>
    <t>0731</t>
  </si>
  <si>
    <t>14/08/2025</t>
  </si>
  <si>
    <t>FR/URP/RES-334/2025</t>
  </si>
  <si>
    <t>2811</t>
  </si>
  <si>
    <t>1673</t>
  </si>
  <si>
    <t>M16567</t>
  </si>
  <si>
    <t>13637662-4</t>
  </si>
  <si>
    <t>FR/URP/RES-335/2025</t>
  </si>
  <si>
    <t>DER(4) N° 101</t>
  </si>
  <si>
    <t>FR/URP/RES-336/2025</t>
  </si>
  <si>
    <t>2815</t>
  </si>
  <si>
    <t>0745</t>
  </si>
  <si>
    <t>15259202-7</t>
  </si>
  <si>
    <t>FR/URP/RES-333/2025</t>
  </si>
  <si>
    <t>2818</t>
  </si>
  <si>
    <t>25/08/2025</t>
  </si>
  <si>
    <t>2833</t>
  </si>
  <si>
    <t>2832</t>
  </si>
  <si>
    <t>0730</t>
  </si>
  <si>
    <t>12722390-4</t>
  </si>
  <si>
    <t>UDP 294</t>
  </si>
  <si>
    <t>Copiapó 20-08-2025</t>
  </si>
  <si>
    <t>0729</t>
  </si>
  <si>
    <t>0728</t>
  </si>
  <si>
    <t>0720</t>
  </si>
  <si>
    <t>M10752</t>
  </si>
  <si>
    <t>9244747-2</t>
  </si>
  <si>
    <t>UDP 277</t>
  </si>
  <si>
    <t>2823</t>
  </si>
  <si>
    <t>FN/MP N°1910</t>
  </si>
  <si>
    <t>12 DE AGOSTO DE 2025</t>
  </si>
  <si>
    <t>UDP 286</t>
  </si>
  <si>
    <t>M13548</t>
  </si>
  <si>
    <t>14276952-2</t>
  </si>
  <si>
    <t>2831</t>
  </si>
  <si>
    <t>2894</t>
  </si>
  <si>
    <t>09/09/2025</t>
  </si>
  <si>
    <t>UDP 278</t>
  </si>
  <si>
    <t>2824</t>
  </si>
  <si>
    <t>2825</t>
  </si>
  <si>
    <t>219.602</t>
  </si>
  <si>
    <t>219.603</t>
  </si>
  <si>
    <t>URH N°181</t>
  </si>
  <si>
    <t>219.606</t>
  </si>
  <si>
    <t>2830</t>
  </si>
  <si>
    <t>1674</t>
  </si>
  <si>
    <t>UDP 279</t>
  </si>
  <si>
    <t>FN/MP N°1911</t>
  </si>
  <si>
    <t>FN/MP N°1912</t>
  </si>
  <si>
    <t>FN/MP N° 1913</t>
  </si>
  <si>
    <t>FN/MP N° 1914</t>
  </si>
  <si>
    <t>FN/MP N°1930</t>
  </si>
  <si>
    <t>13 DE AGOSTO DE 2025</t>
  </si>
  <si>
    <t>12589544-1</t>
  </si>
  <si>
    <t>13-08-20265</t>
  </si>
  <si>
    <t>0722</t>
  </si>
  <si>
    <t>219621</t>
  </si>
  <si>
    <t>1650</t>
  </si>
  <si>
    <t>FR/URP/RES-339/2025</t>
  </si>
  <si>
    <t>M14666</t>
  </si>
  <si>
    <t>15045723-8</t>
  </si>
  <si>
    <t>2836</t>
  </si>
  <si>
    <t>M17780</t>
  </si>
  <si>
    <t>19198743-8</t>
  </si>
  <si>
    <t>FR/URP/RES-338/2025</t>
  </si>
  <si>
    <t>UDP 280</t>
  </si>
  <si>
    <t>2829</t>
  </si>
  <si>
    <t>2828</t>
  </si>
  <si>
    <t>2827</t>
  </si>
  <si>
    <t>2826</t>
  </si>
  <si>
    <t>219638</t>
  </si>
  <si>
    <t>219640</t>
  </si>
  <si>
    <t>FN/MP N° 1926</t>
  </si>
  <si>
    <t>FN/MP N° 1927</t>
  </si>
  <si>
    <t>M15884</t>
  </si>
  <si>
    <t>17396352-1</t>
  </si>
  <si>
    <t>M11950</t>
  </si>
  <si>
    <t>219.652</t>
  </si>
  <si>
    <t>FN/MP N°1938</t>
  </si>
  <si>
    <t>14 DE AGOSTO DE 2025</t>
  </si>
  <si>
    <t>M16945</t>
  </si>
  <si>
    <t>13829913-9</t>
  </si>
  <si>
    <t>FN/MP N°1937</t>
  </si>
  <si>
    <t>FN/MP N° 1951</t>
  </si>
  <si>
    <t>19 DE AGOSTO DE 2025</t>
  </si>
  <si>
    <t>FN/MP N°1928</t>
  </si>
  <si>
    <t>2862</t>
  </si>
  <si>
    <t>27/08/2025</t>
  </si>
  <si>
    <t>0723</t>
  </si>
  <si>
    <t>0725</t>
  </si>
  <si>
    <t>FN/MP N°1936</t>
  </si>
  <si>
    <t>FN/MP N° 1925</t>
  </si>
  <si>
    <t>M13981</t>
  </si>
  <si>
    <t>12884159-8</t>
  </si>
  <si>
    <t>DER N°102</t>
  </si>
  <si>
    <t>FN/MP N° 1929</t>
  </si>
  <si>
    <t>UDP 289</t>
  </si>
  <si>
    <t>2835</t>
  </si>
  <si>
    <t>219.680</t>
  </si>
  <si>
    <t>M15504</t>
  </si>
  <si>
    <t>15634995-K</t>
  </si>
  <si>
    <t>UDP 290</t>
  </si>
  <si>
    <t>2839</t>
  </si>
  <si>
    <t>0724</t>
  </si>
  <si>
    <t>FN/MP N°1940</t>
  </si>
  <si>
    <t>0727</t>
  </si>
  <si>
    <t>0726</t>
  </si>
  <si>
    <t>1679</t>
  </si>
  <si>
    <t>M15209</t>
  </si>
  <si>
    <t>16055334-0</t>
  </si>
  <si>
    <t>FN/MP N° 1947</t>
  </si>
  <si>
    <t>FN/MP N°1935</t>
  </si>
  <si>
    <t>M15919</t>
  </si>
  <si>
    <t>15030337-0</t>
  </si>
  <si>
    <t>UDP 293</t>
  </si>
  <si>
    <t>219711</t>
  </si>
  <si>
    <t>2837</t>
  </si>
  <si>
    <t>M15961</t>
  </si>
  <si>
    <t>10360278-5</t>
  </si>
  <si>
    <t>219.714</t>
  </si>
  <si>
    <t>M17947</t>
  </si>
  <si>
    <t>16432227-0</t>
  </si>
  <si>
    <t>FN/MP N°1939</t>
  </si>
  <si>
    <t>M15819</t>
  </si>
  <si>
    <t>14619233-5</t>
  </si>
  <si>
    <t>2838</t>
  </si>
  <si>
    <t>UDP 291</t>
  </si>
  <si>
    <t>219.721</t>
  </si>
  <si>
    <t>UDP 292</t>
  </si>
  <si>
    <t>FR(4) N°210</t>
  </si>
  <si>
    <t>UDP 283</t>
  </si>
  <si>
    <t>219.725</t>
  </si>
  <si>
    <t>219.726</t>
  </si>
  <si>
    <t>1680</t>
  </si>
  <si>
    <t>FN/MP N°1950</t>
  </si>
  <si>
    <t>0753</t>
  </si>
  <si>
    <t>DER(4) N° 104</t>
  </si>
  <si>
    <t>2842</t>
  </si>
  <si>
    <t>22-08-2025</t>
  </si>
  <si>
    <t>DER 106/2025</t>
  </si>
  <si>
    <t>20-08-2025</t>
  </si>
  <si>
    <t>M14255</t>
  </si>
  <si>
    <t>13373876-2</t>
  </si>
  <si>
    <t>2841</t>
  </si>
  <si>
    <t>UDP 287</t>
  </si>
  <si>
    <t>2840</t>
  </si>
  <si>
    <t>0733</t>
  </si>
  <si>
    <t>0752</t>
  </si>
  <si>
    <t>219752</t>
  </si>
  <si>
    <t>M13860</t>
  </si>
  <si>
    <t>15645397-8</t>
  </si>
  <si>
    <t>219.756</t>
  </si>
  <si>
    <t>14_08_2025</t>
  </si>
  <si>
    <t>FN/MP N° 1949</t>
  </si>
  <si>
    <t>0734</t>
  </si>
  <si>
    <t>219.769</t>
  </si>
  <si>
    <t>FR/URP/RES-341/2025</t>
  </si>
  <si>
    <t>FR/URP/RES-342/2025</t>
  </si>
  <si>
    <t>M13645</t>
  </si>
  <si>
    <t>14408210-9</t>
  </si>
  <si>
    <t>FR N° 212</t>
  </si>
  <si>
    <t>16355333-3</t>
  </si>
  <si>
    <t>M15154</t>
  </si>
  <si>
    <t>13176689-0</t>
  </si>
  <si>
    <t>UDP 295</t>
  </si>
  <si>
    <t>UDP 288</t>
  </si>
  <si>
    <t>219.787</t>
  </si>
  <si>
    <t>219.788</t>
  </si>
  <si>
    <t>219.789</t>
  </si>
  <si>
    <t>0755</t>
  </si>
  <si>
    <t>0735</t>
  </si>
  <si>
    <t>UDP 282</t>
  </si>
  <si>
    <t>FN/MP N° 1974</t>
  </si>
  <si>
    <t>22 DE AGOSTO DE 2025</t>
  </si>
  <si>
    <t>01/09/2025</t>
  </si>
  <si>
    <t>219.806</t>
  </si>
  <si>
    <t>FN/MP N°1948</t>
  </si>
  <si>
    <t>2843</t>
  </si>
  <si>
    <t>219.814</t>
  </si>
  <si>
    <t>2919</t>
  </si>
  <si>
    <t>15/09/2025</t>
  </si>
  <si>
    <t>2918</t>
  </si>
  <si>
    <t>URH 190</t>
  </si>
  <si>
    <t>19/08/25</t>
  </si>
  <si>
    <t>RES URH N°186</t>
  </si>
  <si>
    <t>02/09/2025</t>
  </si>
  <si>
    <t>M11452</t>
  </si>
  <si>
    <t>10954804-9</t>
  </si>
  <si>
    <t>0759</t>
  </si>
  <si>
    <t>M16857</t>
  </si>
  <si>
    <t>16771673-3</t>
  </si>
  <si>
    <t>FR/URP/RES-343/2025</t>
  </si>
  <si>
    <t>M13193</t>
  </si>
  <si>
    <t>13519775-0</t>
  </si>
  <si>
    <t>FR/URP/RES-348/2025</t>
  </si>
  <si>
    <t>FR/URP/RES-356/2025</t>
  </si>
  <si>
    <t>219.869</t>
  </si>
  <si>
    <t>M15529</t>
  </si>
  <si>
    <t>12497059-8</t>
  </si>
  <si>
    <t>FR/URP/RES-344/2025</t>
  </si>
  <si>
    <t>M12043</t>
  </si>
  <si>
    <t>12243678-0</t>
  </si>
  <si>
    <t>21-08-2025</t>
  </si>
  <si>
    <t>FR/URP/RES-346/2025</t>
  </si>
  <si>
    <t>DER N°107/2025</t>
  </si>
  <si>
    <t>03-09-2025</t>
  </si>
  <si>
    <t>M16630</t>
  </si>
  <si>
    <t>16568661-6</t>
  </si>
  <si>
    <t>DER N° 108</t>
  </si>
  <si>
    <t>FN/MP N° 1975</t>
  </si>
  <si>
    <t>FN/MP N° 1976</t>
  </si>
  <si>
    <t>FN/MP N° 1977</t>
  </si>
  <si>
    <t>FN/MP N° 1978</t>
  </si>
  <si>
    <t>219.862</t>
  </si>
  <si>
    <t>219.868</t>
  </si>
  <si>
    <t>0744</t>
  </si>
  <si>
    <t>2847</t>
  </si>
  <si>
    <t>FN/MP N° 1960</t>
  </si>
  <si>
    <t>21 DE AGOSTO DE 2025</t>
  </si>
  <si>
    <t>M17051</t>
  </si>
  <si>
    <t>13852162-1</t>
  </si>
  <si>
    <t>M15909</t>
  </si>
  <si>
    <t>16254178-1</t>
  </si>
  <si>
    <t>0736</t>
  </si>
  <si>
    <t>FR/URP/RES-349/2025</t>
  </si>
  <si>
    <t>UDP 327</t>
  </si>
  <si>
    <t>Copiapó 26-09-2025</t>
  </si>
  <si>
    <t>FR/URP/RES-347/2025</t>
  </si>
  <si>
    <t>2866</t>
  </si>
  <si>
    <t>28/08/2025</t>
  </si>
  <si>
    <t>0737</t>
  </si>
  <si>
    <t>219.896</t>
  </si>
  <si>
    <t>219.898</t>
  </si>
  <si>
    <t>FN/MP N° 1961</t>
  </si>
  <si>
    <t>M14937</t>
  </si>
  <si>
    <t>15671422-4</t>
  </si>
  <si>
    <t>2844</t>
  </si>
  <si>
    <t>M16459</t>
  </si>
  <si>
    <t>13971640-K</t>
  </si>
  <si>
    <t>219.909</t>
  </si>
  <si>
    <t>UDP 297</t>
  </si>
  <si>
    <t>Copiapó 21-08-2025</t>
  </si>
  <si>
    <t>219.912</t>
  </si>
  <si>
    <t>2846</t>
  </si>
  <si>
    <t>01-09-2025</t>
  </si>
  <si>
    <t>FN/MP N° 1963</t>
  </si>
  <si>
    <t>0738</t>
  </si>
  <si>
    <t>20/08/25</t>
  </si>
  <si>
    <t>413,06</t>
  </si>
  <si>
    <t>0739</t>
  </si>
  <si>
    <t>M13733</t>
  </si>
  <si>
    <t>14575934-K</t>
  </si>
  <si>
    <t>0742</t>
  </si>
  <si>
    <t>0741</t>
  </si>
  <si>
    <t>0751</t>
  </si>
  <si>
    <t>2861</t>
  </si>
  <si>
    <t>UDP 299</t>
  </si>
  <si>
    <t>0740</t>
  </si>
  <si>
    <t>FN/MP N° 2027</t>
  </si>
  <si>
    <t>2850</t>
  </si>
  <si>
    <t>M15365</t>
  </si>
  <si>
    <t>16255039-K</t>
  </si>
  <si>
    <t>2849</t>
  </si>
  <si>
    <t>2860</t>
  </si>
  <si>
    <t>2853</t>
  </si>
  <si>
    <t>0743</t>
  </si>
  <si>
    <t>0747</t>
  </si>
  <si>
    <t>2852</t>
  </si>
  <si>
    <t>0750</t>
  </si>
  <si>
    <t>2845</t>
  </si>
  <si>
    <t>20/8/2025</t>
  </si>
  <si>
    <t>219.982</t>
  </si>
  <si>
    <t>FR/URP/RES-351/2025</t>
  </si>
  <si>
    <t>UDP 296</t>
  </si>
  <si>
    <t>219.997</t>
  </si>
  <si>
    <t>UDP 298</t>
  </si>
  <si>
    <t>22.0000</t>
  </si>
  <si>
    <t>0746</t>
  </si>
  <si>
    <t>220.010</t>
  </si>
  <si>
    <t>0754</t>
  </si>
  <si>
    <t>FN/MP N° 1983</t>
  </si>
  <si>
    <t>15670009-6</t>
  </si>
  <si>
    <t>FN/MP N° 1979</t>
  </si>
  <si>
    <t>FN/MP N° 1980</t>
  </si>
  <si>
    <t>FN/MP N° 1981</t>
  </si>
  <si>
    <t>FN/MP N° 1982</t>
  </si>
  <si>
    <t>M15567</t>
  </si>
  <si>
    <t>16437071-2</t>
  </si>
  <si>
    <t>220.031</t>
  </si>
  <si>
    <t>M12655</t>
  </si>
  <si>
    <t>12885495-9</t>
  </si>
  <si>
    <t>FN/MP N° 1972</t>
  </si>
  <si>
    <t>FN/MP N° 1973</t>
  </si>
  <si>
    <t>29/08/2025</t>
  </si>
  <si>
    <t>220,040</t>
  </si>
  <si>
    <t>26-08-2025</t>
  </si>
  <si>
    <t>2854</t>
  </si>
  <si>
    <t>26/08/2025</t>
  </si>
  <si>
    <t>FN/MP N° 1995</t>
  </si>
  <si>
    <t>25 DE AGOSTO DE 2025</t>
  </si>
  <si>
    <t>M10790</t>
  </si>
  <si>
    <t>9390859-7</t>
  </si>
  <si>
    <t>DER N° 111</t>
  </si>
  <si>
    <t>29-08-2025</t>
  </si>
  <si>
    <t>DER N° 110</t>
  </si>
  <si>
    <t>04-09-2025</t>
  </si>
  <si>
    <t>220.060</t>
  </si>
  <si>
    <t>14116378-7</t>
  </si>
  <si>
    <t>2851</t>
  </si>
  <si>
    <t>0756</t>
  </si>
  <si>
    <t>FN/MP N° 1994</t>
  </si>
  <si>
    <t>FN/MP N° 1996</t>
  </si>
  <si>
    <t>0758</t>
  </si>
  <si>
    <t>FN/MP N° 1999</t>
  </si>
  <si>
    <t>FN/MP N° 2000</t>
  </si>
  <si>
    <t>0757</t>
  </si>
  <si>
    <t>FN/MP N°  1997</t>
  </si>
  <si>
    <t>FN/MP N° 1998</t>
  </si>
  <si>
    <t>0774</t>
  </si>
  <si>
    <t>220,089</t>
  </si>
  <si>
    <t>2859</t>
  </si>
  <si>
    <t>220,097</t>
  </si>
  <si>
    <t>UDP 300</t>
  </si>
  <si>
    <t>Copiapó 02-09-2025</t>
  </si>
  <si>
    <t>0773</t>
  </si>
  <si>
    <t>220.108</t>
  </si>
  <si>
    <t>FN/MP N°2005</t>
  </si>
  <si>
    <t>26 DE AGOSTO DE 2025</t>
  </si>
  <si>
    <t>0760</t>
  </si>
  <si>
    <t>FN/MP N° 2008</t>
  </si>
  <si>
    <t>0768</t>
  </si>
  <si>
    <t>0772</t>
  </si>
  <si>
    <t>0771</t>
  </si>
  <si>
    <t>0767</t>
  </si>
  <si>
    <t>2873</t>
  </si>
  <si>
    <t>03/09/2025</t>
  </si>
  <si>
    <t>FN/MP N° 2010</t>
  </si>
  <si>
    <t>M14964</t>
  </si>
  <si>
    <t>13143861-3</t>
  </si>
  <si>
    <t>FN/MP N° 2006</t>
  </si>
  <si>
    <t>RES URH 195</t>
  </si>
  <si>
    <t>M16501</t>
  </si>
  <si>
    <t>16820337-3</t>
  </si>
  <si>
    <t>0762</t>
  </si>
  <si>
    <t>15368600-9</t>
  </si>
  <si>
    <t>0761</t>
  </si>
  <si>
    <t>FN/MP N° 2007</t>
  </si>
  <si>
    <t>LA CRUZ</t>
  </si>
  <si>
    <t>FN/MP N°2009</t>
  </si>
  <si>
    <t>220.160</t>
  </si>
  <si>
    <t>220161</t>
  </si>
  <si>
    <t>FN/MP N° 2022</t>
  </si>
  <si>
    <t>14399276-4</t>
  </si>
  <si>
    <t>M14935</t>
  </si>
  <si>
    <t>14359667-2</t>
  </si>
  <si>
    <t>FN/MP N° 2023</t>
  </si>
  <si>
    <t>FN/MP N° 2028</t>
  </si>
  <si>
    <t>220.177</t>
  </si>
  <si>
    <t>220.178</t>
  </si>
  <si>
    <t>FR/URP/RES-354/2025</t>
  </si>
  <si>
    <t>2890</t>
  </si>
  <si>
    <t>05/09/2025</t>
  </si>
  <si>
    <t>220183</t>
  </si>
  <si>
    <t>27-08-2025</t>
  </si>
  <si>
    <t>M15743</t>
  </si>
  <si>
    <t>16766426-1</t>
  </si>
  <si>
    <t>MULCHEN</t>
  </si>
  <si>
    <t>220.191</t>
  </si>
  <si>
    <t>220196</t>
  </si>
  <si>
    <t>FN/MP N°2024</t>
  </si>
  <si>
    <t>220199</t>
  </si>
  <si>
    <t>0778</t>
  </si>
  <si>
    <t>2855</t>
  </si>
  <si>
    <t>2857</t>
  </si>
  <si>
    <t>0764</t>
  </si>
  <si>
    <t>FN/MP N° 2019</t>
  </si>
  <si>
    <t>FN/MP N° 2020</t>
  </si>
  <si>
    <t>2911</t>
  </si>
  <si>
    <t>11/09/2025</t>
  </si>
  <si>
    <t>2856</t>
  </si>
  <si>
    <t>M15075</t>
  </si>
  <si>
    <t>15025344-6</t>
  </si>
  <si>
    <t>0766</t>
  </si>
  <si>
    <t>FN/MP N° 2021</t>
  </si>
  <si>
    <t>FN/MP N° 2026</t>
  </si>
  <si>
    <t>FN/MP N° 2025</t>
  </si>
  <si>
    <t>2865</t>
  </si>
  <si>
    <t>2864</t>
  </si>
  <si>
    <t>FN/MP N° 2096</t>
  </si>
  <si>
    <t>04 DE SEPTIEMBRE DE 2025</t>
  </si>
  <si>
    <t>08/09/2025</t>
  </si>
  <si>
    <t>DER N°112/2025</t>
  </si>
  <si>
    <t>2863</t>
  </si>
  <si>
    <t>2858</t>
  </si>
  <si>
    <t>0777</t>
  </si>
  <si>
    <t>FN/MP N°2052</t>
  </si>
  <si>
    <t>29 DE AGOSTO DE 2025</t>
  </si>
  <si>
    <t>0770</t>
  </si>
  <si>
    <t>FN/MP N° 2051</t>
  </si>
  <si>
    <t>0769</t>
  </si>
  <si>
    <t>M11133</t>
  </si>
  <si>
    <t>M11435</t>
  </si>
  <si>
    <t>10932626-7</t>
  </si>
  <si>
    <t>0775</t>
  </si>
  <si>
    <t>M17426</t>
  </si>
  <si>
    <t>16140311-3</t>
  </si>
  <si>
    <t>220.279</t>
  </si>
  <si>
    <t>M13712</t>
  </si>
  <si>
    <t>14519616-7</t>
  </si>
  <si>
    <t>1791</t>
  </si>
  <si>
    <t>FR/URP/RES-357/2025</t>
  </si>
  <si>
    <t>UDP 307</t>
  </si>
  <si>
    <t>Copiapó 05-09-2025</t>
  </si>
  <si>
    <t>10/09/2025</t>
  </si>
  <si>
    <t>220,290</t>
  </si>
  <si>
    <t>220.291</t>
  </si>
  <si>
    <t>0776</t>
  </si>
  <si>
    <t>M10572</t>
  </si>
  <si>
    <t>8560081-8</t>
  </si>
  <si>
    <t>M11944</t>
  </si>
  <si>
    <t>12115676-8</t>
  </si>
  <si>
    <t>M13697</t>
  </si>
  <si>
    <t>14496185-4</t>
  </si>
  <si>
    <t>M13785</t>
  </si>
  <si>
    <t>15206390-3</t>
  </si>
  <si>
    <t>M13569</t>
  </si>
  <si>
    <t>14300298-5</t>
  </si>
  <si>
    <t>29/008/2025</t>
  </si>
  <si>
    <t>M12968</t>
  </si>
  <si>
    <t>13226119-9</t>
  </si>
  <si>
    <t>0779</t>
  </si>
  <si>
    <t>M12860</t>
  </si>
  <si>
    <t>13094602-K</t>
  </si>
  <si>
    <t>FN/MP N°2053</t>
  </si>
  <si>
    <t>UDP 328</t>
  </si>
  <si>
    <t>M12334</t>
  </si>
  <si>
    <t>12587438-K</t>
  </si>
  <si>
    <t>FN/MP N° 2056</t>
  </si>
  <si>
    <t>220.341</t>
  </si>
  <si>
    <t>09-09-2025</t>
  </si>
  <si>
    <t>TIERRA AMARILLA</t>
  </si>
  <si>
    <t>UDP 301</t>
  </si>
  <si>
    <t>UDP 303</t>
  </si>
  <si>
    <t>FN/MP N° 2097</t>
  </si>
  <si>
    <t>M13568</t>
  </si>
  <si>
    <t>14297718-4</t>
  </si>
  <si>
    <t>M16137</t>
  </si>
  <si>
    <t>16651483-5</t>
  </si>
  <si>
    <t>UDP 308</t>
  </si>
  <si>
    <t>12-09-2025</t>
  </si>
  <si>
    <t>UDP 302</t>
  </si>
  <si>
    <t>04/09/2025</t>
  </si>
  <si>
    <t>12126926-0</t>
  </si>
  <si>
    <t>M13544</t>
  </si>
  <si>
    <t>14272153-8</t>
  </si>
  <si>
    <t>M15430</t>
  </si>
  <si>
    <t>13041676-4</t>
  </si>
  <si>
    <t>FN/MP N° 2060</t>
  </si>
  <si>
    <t>01 DE SEPTIEMBRE DE 2025</t>
  </si>
  <si>
    <t>8468902-5</t>
  </si>
  <si>
    <t>10031017-1</t>
  </si>
  <si>
    <t>2884</t>
  </si>
  <si>
    <t>UDP 304</t>
  </si>
  <si>
    <t>M11550</t>
  </si>
  <si>
    <t>11359717-8</t>
  </si>
  <si>
    <t>05-09-2025</t>
  </si>
  <si>
    <t>220.381</t>
  </si>
  <si>
    <t>2869</t>
  </si>
  <si>
    <t>M13229</t>
  </si>
  <si>
    <t>13584908-1</t>
  </si>
  <si>
    <t>FREIRE</t>
  </si>
  <si>
    <t>2883</t>
  </si>
  <si>
    <t>2867</t>
  </si>
  <si>
    <t>0780</t>
  </si>
  <si>
    <t>220.397</t>
  </si>
  <si>
    <t>220.400</t>
  </si>
  <si>
    <t>1186</t>
  </si>
  <si>
    <t>30-09-2025</t>
  </si>
  <si>
    <t>220.416</t>
  </si>
  <si>
    <t>220.418</t>
  </si>
  <si>
    <t>M12618</t>
  </si>
  <si>
    <t>12863919-5</t>
  </si>
  <si>
    <t>FN/MP N° 2077</t>
  </si>
  <si>
    <t>03 DE SEPTIEMBRE DE 2025</t>
  </si>
  <si>
    <t>2889</t>
  </si>
  <si>
    <t>CONCHALÍ</t>
  </si>
  <si>
    <t>FN/MP N° 2081</t>
  </si>
  <si>
    <t>2868</t>
  </si>
  <si>
    <t>2461</t>
  </si>
  <si>
    <t>01/10/2025</t>
  </si>
  <si>
    <t>M16658</t>
  </si>
  <si>
    <t>15952381-0</t>
  </si>
  <si>
    <t>FN/MP N°2079</t>
  </si>
  <si>
    <t>M13055</t>
  </si>
  <si>
    <t>13316284-4</t>
  </si>
  <si>
    <t>FN/MP N°2082</t>
  </si>
  <si>
    <t>FN/MP N° 2124</t>
  </si>
  <si>
    <t>09 DE SEPTIEMBRE DE 2025</t>
  </si>
  <si>
    <t>M13357</t>
  </si>
  <si>
    <t>13802541-1</t>
  </si>
  <si>
    <t>FN/MP N°2085</t>
  </si>
  <si>
    <t>220.443</t>
  </si>
  <si>
    <t>FN/MP N°2088</t>
  </si>
  <si>
    <t>2871</t>
  </si>
  <si>
    <t>2870</t>
  </si>
  <si>
    <t>220.448</t>
  </si>
  <si>
    <t>2888</t>
  </si>
  <si>
    <t>0783</t>
  </si>
  <si>
    <t>0782</t>
  </si>
  <si>
    <t>15-09-2025</t>
  </si>
  <si>
    <t>SALAMANCA</t>
  </si>
  <si>
    <t>2874</t>
  </si>
  <si>
    <t>2882</t>
  </si>
  <si>
    <t>2881</t>
  </si>
  <si>
    <t>2879</t>
  </si>
  <si>
    <t>2878</t>
  </si>
  <si>
    <t>UDP 309</t>
  </si>
  <si>
    <t>220.471</t>
  </si>
  <si>
    <t>FN/MP N°2080</t>
  </si>
  <si>
    <t>08-09-2025</t>
  </si>
  <si>
    <t>0781</t>
  </si>
  <si>
    <t>0799</t>
  </si>
  <si>
    <t>FR/URP/RES-361/2025</t>
  </si>
  <si>
    <t>UDP 305</t>
  </si>
  <si>
    <t>02-09.2025</t>
  </si>
  <si>
    <t>UDP 310</t>
  </si>
  <si>
    <t>M17136</t>
  </si>
  <si>
    <t>17367434-1</t>
  </si>
  <si>
    <t>220.492</t>
  </si>
  <si>
    <t>FN/MP N° 2078</t>
  </si>
  <si>
    <t>UDP 313</t>
  </si>
  <si>
    <t>FN/MP N°2083</t>
  </si>
  <si>
    <t>CANELA</t>
  </si>
  <si>
    <t>2872</t>
  </si>
  <si>
    <t>FN/MP N°2087</t>
  </si>
  <si>
    <t>UDP 311</t>
  </si>
  <si>
    <t>220.512</t>
  </si>
  <si>
    <t>0786</t>
  </si>
  <si>
    <t>M15984</t>
  </si>
  <si>
    <t>16017315-7</t>
  </si>
  <si>
    <t>220.517</t>
  </si>
  <si>
    <t>FN/MP N°2086</t>
  </si>
  <si>
    <t>220519</t>
  </si>
  <si>
    <t>220,520</t>
  </si>
  <si>
    <t>0785</t>
  </si>
  <si>
    <t>M12885</t>
  </si>
  <si>
    <t>13112526-7</t>
  </si>
  <si>
    <t>0784</t>
  </si>
  <si>
    <t>16533399-3</t>
  </si>
  <si>
    <t>220525</t>
  </si>
  <si>
    <t>FN/MP N° 2135</t>
  </si>
  <si>
    <t>10 DE SEPTIEMBRE DE 2025</t>
  </si>
  <si>
    <t>2877</t>
  </si>
  <si>
    <t>220.536</t>
  </si>
  <si>
    <t>FN/MP N°2125</t>
  </si>
  <si>
    <t>2876</t>
  </si>
  <si>
    <t>29/09/2025</t>
  </si>
  <si>
    <t>220.543</t>
  </si>
  <si>
    <t>220.556</t>
  </si>
  <si>
    <t>220.560</t>
  </si>
  <si>
    <t>2910</t>
  </si>
  <si>
    <t>UDP 314</t>
  </si>
  <si>
    <t>0792</t>
  </si>
  <si>
    <t>0791</t>
  </si>
  <si>
    <t>0790</t>
  </si>
  <si>
    <t>0789</t>
  </si>
  <si>
    <t>M13886</t>
  </si>
  <si>
    <t>15891934-6</t>
  </si>
  <si>
    <t>M13463</t>
  </si>
  <si>
    <t>RES URH N°206</t>
  </si>
  <si>
    <t>04-09-25</t>
  </si>
  <si>
    <t>FN/MP N° 2098</t>
  </si>
  <si>
    <t>URH N° 016</t>
  </si>
  <si>
    <t>05 de septiembre de 2025</t>
  </si>
  <si>
    <t>FN/MP N° 2099</t>
  </si>
  <si>
    <t>M13881</t>
  </si>
  <si>
    <t>15823673-7</t>
  </si>
  <si>
    <t>RES URH 205</t>
  </si>
  <si>
    <t>0788</t>
  </si>
  <si>
    <t>FN/MP N° 2176</t>
  </si>
  <si>
    <t>15 DE SEPTIEMBRE DE 2025</t>
  </si>
  <si>
    <t>2912</t>
  </si>
  <si>
    <t>2892</t>
  </si>
  <si>
    <t>0797</t>
  </si>
  <si>
    <t>0787</t>
  </si>
  <si>
    <t>M17385</t>
  </si>
  <si>
    <t>19328782-4</t>
  </si>
  <si>
    <t>15247408-3</t>
  </si>
  <si>
    <t>0793</t>
  </si>
  <si>
    <t>M13868</t>
  </si>
  <si>
    <t>15691084-8</t>
  </si>
  <si>
    <t>0798</t>
  </si>
  <si>
    <t>DER(4) N° 114</t>
  </si>
  <si>
    <t>0819</t>
  </si>
  <si>
    <t>FR/URP/RES-365/2025</t>
  </si>
  <si>
    <t>0795</t>
  </si>
  <si>
    <t>0810</t>
  </si>
  <si>
    <t>M15177</t>
  </si>
  <si>
    <t>12116704-2</t>
  </si>
  <si>
    <t>UDP 312</t>
  </si>
  <si>
    <t>0796</t>
  </si>
  <si>
    <t>UDP 315</t>
  </si>
  <si>
    <t>220.633</t>
  </si>
  <si>
    <t>M18197</t>
  </si>
  <si>
    <t>19155305-5</t>
  </si>
  <si>
    <t>2875</t>
  </si>
  <si>
    <t>2880</t>
  </si>
  <si>
    <t>DER N°118/2025</t>
  </si>
  <si>
    <t>UDP 316</t>
  </si>
  <si>
    <t>0802</t>
  </si>
  <si>
    <t>2886</t>
  </si>
  <si>
    <t>2885</t>
  </si>
  <si>
    <t>10466579-9</t>
  </si>
  <si>
    <t>UDP 317</t>
  </si>
  <si>
    <t>2887</t>
  </si>
  <si>
    <t>UDP 318</t>
  </si>
  <si>
    <t>0801</t>
  </si>
  <si>
    <t>11-09-2025</t>
  </si>
  <si>
    <t>220.659</t>
  </si>
  <si>
    <t>FR/URP/RES-373/2025</t>
  </si>
  <si>
    <t>0800</t>
  </si>
  <si>
    <t>220.669</t>
  </si>
  <si>
    <t>17094440-2</t>
  </si>
  <si>
    <t>FR/URP/RES-380/2025</t>
  </si>
  <si>
    <t>FN/MP N° 2126</t>
  </si>
  <si>
    <t>M12279</t>
  </si>
  <si>
    <t>12526570-7</t>
  </si>
  <si>
    <t>FR/URP/RES-368/2025</t>
  </si>
  <si>
    <t>M14258</t>
  </si>
  <si>
    <t>12296991-6</t>
  </si>
  <si>
    <t>RES URH N°207</t>
  </si>
  <si>
    <t>0809</t>
  </si>
  <si>
    <t>0805</t>
  </si>
  <si>
    <t>0804</t>
  </si>
  <si>
    <t>0808</t>
  </si>
  <si>
    <t>220.685</t>
  </si>
  <si>
    <t>2901</t>
  </si>
  <si>
    <t>FR/URP/RES-370/2025</t>
  </si>
  <si>
    <t>2891</t>
  </si>
  <si>
    <t>16-09-2025</t>
  </si>
  <si>
    <t>2893</t>
  </si>
  <si>
    <t>UDP 319</t>
  </si>
  <si>
    <t>Copiapó 10-09-2025</t>
  </si>
  <si>
    <t>2897</t>
  </si>
  <si>
    <t>10-09-2025</t>
  </si>
  <si>
    <t>1875</t>
  </si>
  <si>
    <t>220.709</t>
  </si>
  <si>
    <t>0803</t>
  </si>
  <si>
    <t>0816</t>
  </si>
  <si>
    <t>M15855</t>
  </si>
  <si>
    <t>15988645-K</t>
  </si>
  <si>
    <t>220.716</t>
  </si>
  <si>
    <t>1876</t>
  </si>
  <si>
    <t>2900</t>
  </si>
  <si>
    <t>DER N° 117</t>
  </si>
  <si>
    <t>0807</t>
  </si>
  <si>
    <t>DER(4) N° 113</t>
  </si>
  <si>
    <t>220.725</t>
  </si>
  <si>
    <t>2896</t>
  </si>
  <si>
    <t>2895</t>
  </si>
  <si>
    <t>0806</t>
  </si>
  <si>
    <t>DER(4) N° 115</t>
  </si>
  <si>
    <t>0814</t>
  </si>
  <si>
    <t>220733</t>
  </si>
  <si>
    <t>220.735</t>
  </si>
  <si>
    <t>FR/URP/RES-374/2025</t>
  </si>
  <si>
    <t>2898</t>
  </si>
  <si>
    <t>FR/URP/RES-369/2025</t>
  </si>
  <si>
    <t>0813</t>
  </si>
  <si>
    <t>220.746</t>
  </si>
  <si>
    <t>0812</t>
  </si>
  <si>
    <t>0811</t>
  </si>
  <si>
    <t>1221</t>
  </si>
  <si>
    <t>220.752</t>
  </si>
  <si>
    <t>0822</t>
  </si>
  <si>
    <t>2909</t>
  </si>
  <si>
    <t>220.766</t>
  </si>
  <si>
    <t>220.767</t>
  </si>
  <si>
    <t>220.769</t>
  </si>
  <si>
    <t>FN/MP N° 2134</t>
  </si>
  <si>
    <t>2904</t>
  </si>
  <si>
    <t>M11362</t>
  </si>
  <si>
    <t>10764430-K</t>
  </si>
  <si>
    <t>2920</t>
  </si>
  <si>
    <t>16/09/2025</t>
  </si>
  <si>
    <t>220.782</t>
  </si>
  <si>
    <t>1222</t>
  </si>
  <si>
    <t>0817</t>
  </si>
  <si>
    <t>220.790</t>
  </si>
  <si>
    <t>15-09.2025</t>
  </si>
  <si>
    <t>0815</t>
  </si>
  <si>
    <t>220794</t>
  </si>
  <si>
    <t>25-09-2025</t>
  </si>
  <si>
    <t>220796</t>
  </si>
  <si>
    <t>FR/URP/RES-372/2025</t>
  </si>
  <si>
    <t>0821</t>
  </si>
  <si>
    <t>220804</t>
  </si>
  <si>
    <t>FN/MP N° 2159</t>
  </si>
  <si>
    <t>12 DE SEPTIEMBRE 2025</t>
  </si>
  <si>
    <t>2899</t>
  </si>
  <si>
    <t>220.809</t>
  </si>
  <si>
    <t>UDP 320</t>
  </si>
  <si>
    <t>FN/MP N° 2150</t>
  </si>
  <si>
    <t>11 DE SEPTIEMBRE DE 2025</t>
  </si>
  <si>
    <t>FN/MP N° 2148</t>
  </si>
  <si>
    <t>0825</t>
  </si>
  <si>
    <t>M13784</t>
  </si>
  <si>
    <t>15198751-6</t>
  </si>
  <si>
    <t>220826</t>
  </si>
  <si>
    <t>0828</t>
  </si>
  <si>
    <t>12/09/2025</t>
  </si>
  <si>
    <t>0818</t>
  </si>
  <si>
    <t>220840</t>
  </si>
  <si>
    <t>1230</t>
  </si>
  <si>
    <t>24-09-2025</t>
  </si>
  <si>
    <t>2914</t>
  </si>
  <si>
    <t>2913</t>
  </si>
  <si>
    <t>FN/MP N° 2169</t>
  </si>
  <si>
    <t>FN/MP N° 2170</t>
  </si>
  <si>
    <t>220851</t>
  </si>
  <si>
    <t>0820</t>
  </si>
  <si>
    <t>01-10-2025</t>
  </si>
  <si>
    <t>2455</t>
  </si>
  <si>
    <t>30/09/2025</t>
  </si>
  <si>
    <t>220.861</t>
  </si>
  <si>
    <t>2908</t>
  </si>
  <si>
    <t>2906</t>
  </si>
  <si>
    <t>2905</t>
  </si>
  <si>
    <t>0827</t>
  </si>
  <si>
    <t>M13461</t>
  </si>
  <si>
    <t>14042566-4</t>
  </si>
  <si>
    <t>0824</t>
  </si>
  <si>
    <t>0830</t>
  </si>
  <si>
    <t>26-09-2025</t>
  </si>
  <si>
    <t>0823</t>
  </si>
  <si>
    <t>FN/MP N° 2171</t>
  </si>
  <si>
    <t>02/10/2025</t>
  </si>
  <si>
    <t>03-10-2025</t>
  </si>
  <si>
    <t>0829</t>
  </si>
  <si>
    <t>2915</t>
  </si>
  <si>
    <t>22-09-2025</t>
  </si>
  <si>
    <t>FR/URP/RES-375/2025</t>
  </si>
  <si>
    <t>0826</t>
  </si>
  <si>
    <t>12/09/225</t>
  </si>
  <si>
    <t>FN/MP N° 2168</t>
  </si>
  <si>
    <t>FR/URP/RES-376/2025</t>
  </si>
  <si>
    <t>2917</t>
  </si>
  <si>
    <t>M15719</t>
  </si>
  <si>
    <t>19456423-6</t>
  </si>
  <si>
    <t>FR/URP/RES-381/2025</t>
  </si>
  <si>
    <t>FR/URP/RES-377/2025</t>
  </si>
  <si>
    <t>FN/MP N° 2172</t>
  </si>
  <si>
    <t>M16068</t>
  </si>
  <si>
    <t>16128579-K</t>
  </si>
  <si>
    <t>FR/URP/RES-379/2025</t>
  </si>
  <si>
    <t>1897</t>
  </si>
  <si>
    <t>1898</t>
  </si>
  <si>
    <t>220.902</t>
  </si>
  <si>
    <t>1899</t>
  </si>
  <si>
    <t>FN/MP N° 2173</t>
  </si>
  <si>
    <t>FN/MP N° 2174</t>
  </si>
  <si>
    <t>M12214</t>
  </si>
  <si>
    <t>12469489-2</t>
  </si>
  <si>
    <t>1902</t>
  </si>
  <si>
    <t>M11007</t>
  </si>
  <si>
    <t>10058758-0</t>
  </si>
  <si>
    <t>FN/MP N° 2280</t>
  </si>
  <si>
    <t>29 DE SEPTIEMBRE DE 2025</t>
  </si>
  <si>
    <t>FN/MP N°2281</t>
  </si>
  <si>
    <t>FN/MP N° 2282</t>
  </si>
  <si>
    <t>FN/MP N° 2175</t>
  </si>
  <si>
    <t>220.931</t>
  </si>
  <si>
    <t>UDP 321</t>
  </si>
  <si>
    <t>Copiapó 16-09-2025</t>
  </si>
  <si>
    <t>M14720</t>
  </si>
  <si>
    <t>13521396-9</t>
  </si>
  <si>
    <t>10333513-2</t>
  </si>
  <si>
    <t>UDP 326</t>
  </si>
  <si>
    <t>Copiapó 17-09-2025</t>
  </si>
  <si>
    <t>UDP 322</t>
  </si>
  <si>
    <t>UDP 323</t>
  </si>
  <si>
    <t>UDP 324</t>
  </si>
  <si>
    <t>2916</t>
  </si>
  <si>
    <t>0831</t>
  </si>
  <si>
    <t>17-09-2025</t>
  </si>
  <si>
    <t>23-09-2025</t>
  </si>
  <si>
    <t>FR/URP/RES-387/2025</t>
  </si>
  <si>
    <t>FR/URP/RES-385/2025</t>
  </si>
  <si>
    <t>FR/URP/RES-384/2025</t>
  </si>
  <si>
    <t>FR/URP/RES-382/2025</t>
  </si>
  <si>
    <t>M17129</t>
  </si>
  <si>
    <t>18711373-3</t>
  </si>
  <si>
    <t>UDP 357</t>
  </si>
  <si>
    <t>220.954</t>
  </si>
  <si>
    <t>2933</t>
  </si>
  <si>
    <t>UDP 325</t>
  </si>
  <si>
    <t>220.959</t>
  </si>
  <si>
    <t>FR/URP/RES-383/2025</t>
  </si>
  <si>
    <t>220.964</t>
  </si>
  <si>
    <t>0833</t>
  </si>
  <si>
    <t>17/09/2025</t>
  </si>
  <si>
    <t>0832</t>
  </si>
  <si>
    <t>220.975</t>
  </si>
  <si>
    <t>M18276</t>
  </si>
  <si>
    <t>16163471-9</t>
  </si>
  <si>
    <t>FN/MP N° 2231</t>
  </si>
  <si>
    <t>23 DE SEPTIEMBRE DE 2025</t>
  </si>
  <si>
    <t>2921</t>
  </si>
  <si>
    <t>220.982</t>
  </si>
  <si>
    <t>FR/URP/RES-391/2025</t>
  </si>
  <si>
    <t>FR/URP/RES-392/2025</t>
  </si>
  <si>
    <t>FN/MP N° 2234</t>
  </si>
  <si>
    <t>1302</t>
  </si>
  <si>
    <t>220.994</t>
  </si>
  <si>
    <t>220.995</t>
  </si>
  <si>
    <t>FN/MP N° 2232</t>
  </si>
  <si>
    <t>220.999</t>
  </si>
  <si>
    <t>0834</t>
  </si>
  <si>
    <t>22/09/2025</t>
  </si>
  <si>
    <t>221.011</t>
  </si>
  <si>
    <t>221.013</t>
  </si>
  <si>
    <t>2931</t>
  </si>
  <si>
    <t>29-09-2025</t>
  </si>
  <si>
    <t>FR/URP/RES-390/2025</t>
  </si>
  <si>
    <t>221,022</t>
  </si>
  <si>
    <t>M11189</t>
  </si>
  <si>
    <t>10414266-4</t>
  </si>
  <si>
    <t>FR/URP/RES-393/2025</t>
  </si>
  <si>
    <t>15288804-K</t>
  </si>
  <si>
    <t>221032</t>
  </si>
  <si>
    <t>221.033</t>
  </si>
  <si>
    <t>0838</t>
  </si>
  <si>
    <t>FN/MP N°2324</t>
  </si>
  <si>
    <t>01 DE OCTUBRE DE 2025</t>
  </si>
  <si>
    <t>UDP 332</t>
  </si>
  <si>
    <t>UDP 334</t>
  </si>
  <si>
    <t>Copiapó 29-09-2025</t>
  </si>
  <si>
    <t>UDP 335</t>
  </si>
  <si>
    <t>M15285</t>
  </si>
  <si>
    <t>12617526-4</t>
  </si>
  <si>
    <t>2924</t>
  </si>
  <si>
    <t>23/09/2025</t>
  </si>
  <si>
    <t>2439</t>
  </si>
  <si>
    <t>25/09/2025</t>
  </si>
  <si>
    <t>M16227</t>
  </si>
  <si>
    <t>8104241-1</t>
  </si>
  <si>
    <t>2437</t>
  </si>
  <si>
    <t>M15253</t>
  </si>
  <si>
    <t>15672896-9</t>
  </si>
  <si>
    <t>2923</t>
  </si>
  <si>
    <t>2930</t>
  </si>
  <si>
    <t>221.067</t>
  </si>
  <si>
    <t>M13092</t>
  </si>
  <si>
    <t>13382803-6</t>
  </si>
  <si>
    <t>RES 218</t>
  </si>
  <si>
    <t>M14480</t>
  </si>
  <si>
    <t>16022700-1</t>
  </si>
  <si>
    <t>M12566</t>
  </si>
  <si>
    <t>24/09/25</t>
  </si>
  <si>
    <t>M13221</t>
  </si>
  <si>
    <t>13573154-4</t>
  </si>
  <si>
    <t>M14038</t>
  </si>
  <si>
    <t>15439429-K</t>
  </si>
  <si>
    <t>M13751</t>
  </si>
  <si>
    <t>15053340-6</t>
  </si>
  <si>
    <t>M15070</t>
  </si>
  <si>
    <t>16454457-5</t>
  </si>
  <si>
    <t>12819150-K</t>
  </si>
  <si>
    <t>M14788</t>
  </si>
  <si>
    <t>15420000-2</t>
  </si>
  <si>
    <t>221.082</t>
  </si>
  <si>
    <t>DER N° 125</t>
  </si>
  <si>
    <t>2934</t>
  </si>
  <si>
    <t>14044448-0</t>
  </si>
  <si>
    <t>M17929</t>
  </si>
  <si>
    <t>16124098-2</t>
  </si>
  <si>
    <t>M17377</t>
  </si>
  <si>
    <t>16864334-9</t>
  </si>
  <si>
    <t>M11218</t>
  </si>
  <si>
    <t>10492941-9</t>
  </si>
  <si>
    <t>M12952</t>
  </si>
  <si>
    <t>13203960-7</t>
  </si>
  <si>
    <t>M12831</t>
  </si>
  <si>
    <t>13068274-K</t>
  </si>
  <si>
    <t>M18002</t>
  </si>
  <si>
    <t>16043553-4</t>
  </si>
  <si>
    <t>221.099</t>
  </si>
  <si>
    <t>DER(4) N° 124</t>
  </si>
  <si>
    <t>M14432</t>
  </si>
  <si>
    <t>12884305-1</t>
  </si>
  <si>
    <t>M13796</t>
  </si>
  <si>
    <t>15316023-6</t>
  </si>
  <si>
    <t>M13637</t>
  </si>
  <si>
    <t>14398212-2</t>
  </si>
  <si>
    <t>2929</t>
  </si>
  <si>
    <t>DER(4) N° 122</t>
  </si>
  <si>
    <t>M17248</t>
  </si>
  <si>
    <t>14073455-1</t>
  </si>
  <si>
    <t>221.113</t>
  </si>
  <si>
    <t>DER(4) N° 123</t>
  </si>
  <si>
    <t>2932</t>
  </si>
  <si>
    <t>CURARREHUE</t>
  </si>
  <si>
    <t>M11865</t>
  </si>
  <si>
    <t>11937356-5</t>
  </si>
  <si>
    <t>2448</t>
  </si>
  <si>
    <t>26/09/2025</t>
  </si>
  <si>
    <t>221.124</t>
  </si>
  <si>
    <t>2441</t>
  </si>
  <si>
    <t>1291</t>
  </si>
  <si>
    <t>2927</t>
  </si>
  <si>
    <t>2926</t>
  </si>
  <si>
    <t>2925</t>
  </si>
  <si>
    <t>FN/MP N° 2245</t>
  </si>
  <si>
    <t>24 DE SEPTIEMBRE DE 2025</t>
  </si>
  <si>
    <t>M13624</t>
  </si>
  <si>
    <t>14382841-7</t>
  </si>
  <si>
    <t>2460</t>
  </si>
  <si>
    <t>M14384</t>
  </si>
  <si>
    <t>8404791-0</t>
  </si>
  <si>
    <t>2928</t>
  </si>
  <si>
    <t>0843</t>
  </si>
  <si>
    <t>M15941</t>
  </si>
  <si>
    <t>17505520-7</t>
  </si>
  <si>
    <t>0850</t>
  </si>
  <si>
    <t>0841</t>
  </si>
  <si>
    <t>0836</t>
  </si>
  <si>
    <t>0837</t>
  </si>
  <si>
    <t>1249</t>
  </si>
  <si>
    <t>0848</t>
  </si>
  <si>
    <t>0839</t>
  </si>
  <si>
    <t>17624417-8</t>
  </si>
  <si>
    <t>2436</t>
  </si>
  <si>
    <t>2445</t>
  </si>
  <si>
    <t>221.186</t>
  </si>
  <si>
    <t>221.187</t>
  </si>
  <si>
    <t>1287</t>
  </si>
  <si>
    <t>1281</t>
  </si>
  <si>
    <t>UDP 330</t>
  </si>
  <si>
    <t>221.193</t>
  </si>
  <si>
    <t>M12851</t>
  </si>
  <si>
    <t>13082847-7</t>
  </si>
  <si>
    <t>0842</t>
  </si>
  <si>
    <t>221.201</t>
  </si>
  <si>
    <t>221.203</t>
  </si>
  <si>
    <t>1293</t>
  </si>
  <si>
    <t>FR/URP/RES-399/2025</t>
  </si>
  <si>
    <t>FR/URP/RES-400/2025</t>
  </si>
  <si>
    <t>M12136</t>
  </si>
  <si>
    <t>12398504-4</t>
  </si>
  <si>
    <t>221215</t>
  </si>
  <si>
    <t>M18195</t>
  </si>
  <si>
    <t>19542708-9</t>
  </si>
  <si>
    <t>2443</t>
  </si>
  <si>
    <t>UDP 338</t>
  </si>
  <si>
    <t>Copiapó 03-10-2025</t>
  </si>
  <si>
    <t>2442</t>
  </si>
  <si>
    <t>0844</t>
  </si>
  <si>
    <t>2435</t>
  </si>
  <si>
    <t>M18145</t>
  </si>
  <si>
    <t>16996087-9</t>
  </si>
  <si>
    <t>M12915</t>
  </si>
  <si>
    <t>13135495-9</t>
  </si>
  <si>
    <t>UDP 331</t>
  </si>
  <si>
    <t>221.234</t>
  </si>
  <si>
    <t>M12518</t>
  </si>
  <si>
    <t>12776209-0</t>
  </si>
  <si>
    <t>FN/MP N° 2265</t>
  </si>
  <si>
    <t>26 DE SEPTIEMBRE DE 2025</t>
  </si>
  <si>
    <t>M13043</t>
  </si>
  <si>
    <t>13305294-1</t>
  </si>
  <si>
    <t>1304</t>
  </si>
  <si>
    <t>221.253</t>
  </si>
  <si>
    <t>M16856</t>
  </si>
  <si>
    <t>17861773-7</t>
  </si>
  <si>
    <t>DER N°121/2025</t>
  </si>
  <si>
    <t>0846</t>
  </si>
  <si>
    <t>1949</t>
  </si>
  <si>
    <t>M13223</t>
  </si>
  <si>
    <t>13576168-0</t>
  </si>
  <si>
    <t>DER(4) N° 120</t>
  </si>
  <si>
    <t>M13832</t>
  </si>
  <si>
    <t>15500380-4</t>
  </si>
  <si>
    <t>2447</t>
  </si>
  <si>
    <t>221.273</t>
  </si>
  <si>
    <t>221.275</t>
  </si>
  <si>
    <t>0847</t>
  </si>
  <si>
    <t>M11244</t>
  </si>
  <si>
    <t>10542380-2</t>
  </si>
  <si>
    <t>2457</t>
  </si>
  <si>
    <t>0849</t>
  </si>
  <si>
    <t>M18134</t>
  </si>
  <si>
    <t>19345555-7</t>
  </si>
  <si>
    <t>1282</t>
  </si>
  <si>
    <t>221.311</t>
  </si>
  <si>
    <t>2451</t>
  </si>
  <si>
    <t>2450</t>
  </si>
  <si>
    <t>URH N° 018</t>
  </si>
  <si>
    <t>221.331</t>
  </si>
  <si>
    <t>FN/MP N°2299</t>
  </si>
  <si>
    <t>30 DE SEPTIEMBRE DE 2025</t>
  </si>
  <si>
    <t>1288</t>
  </si>
  <si>
    <t>9498717-2</t>
  </si>
  <si>
    <t>FN/MP N°2326</t>
  </si>
  <si>
    <t>221337</t>
  </si>
  <si>
    <t>221.338</t>
  </si>
  <si>
    <t>221.352</t>
  </si>
  <si>
    <t>12521046-5</t>
  </si>
  <si>
    <t>1285</t>
  </si>
  <si>
    <t>M16921</t>
  </si>
  <si>
    <t>15121532-7</t>
  </si>
  <si>
    <t>1295</t>
  </si>
  <si>
    <t>1283</t>
  </si>
  <si>
    <t>FN/MP N° 2320</t>
  </si>
  <si>
    <t>06/10/2025</t>
  </si>
  <si>
    <t>FN/MP N° 2325</t>
  </si>
  <si>
    <t>221.379</t>
  </si>
  <si>
    <t>1279</t>
  </si>
  <si>
    <t>1301</t>
  </si>
  <si>
    <t>M13241</t>
  </si>
  <si>
    <t>13604100-2</t>
  </si>
  <si>
    <t>2449</t>
  </si>
  <si>
    <t>1303</t>
  </si>
  <si>
    <t>1280</t>
  </si>
  <si>
    <t>2456</t>
  </si>
  <si>
    <t>03-10-20254</t>
  </si>
  <si>
    <t>2452</t>
  </si>
  <si>
    <t>221.429</t>
  </si>
  <si>
    <t>FR/URP/RES-402/2025</t>
  </si>
  <si>
    <t>221.431</t>
  </si>
  <si>
    <t>221.439</t>
  </si>
  <si>
    <t>221.443</t>
  </si>
  <si>
    <t>M13458</t>
  </si>
  <si>
    <t>14029554-K</t>
  </si>
  <si>
    <t>06-10-2025</t>
  </si>
  <si>
    <t>FN/MP N°2327</t>
  </si>
  <si>
    <t>1294</t>
  </si>
  <si>
    <t>M16315</t>
  </si>
  <si>
    <t>19481944-7</t>
  </si>
  <si>
    <t>URH N° 019</t>
  </si>
  <si>
    <t>M16622</t>
  </si>
  <si>
    <t>17313942-K</t>
  </si>
  <si>
    <t>2458</t>
  </si>
  <si>
    <t>FR/URP/RES-409/2025</t>
  </si>
  <si>
    <t>221.556</t>
  </si>
  <si>
    <t>221.557</t>
  </si>
  <si>
    <t>221.602</t>
  </si>
  <si>
    <t>M11557</t>
  </si>
  <si>
    <t>11370553-1</t>
  </si>
  <si>
    <t>FR/URP/RES-410/2025</t>
  </si>
  <si>
    <t>BIZAMA TIZNADO, CRISTIAN DIEGO CAMILO</t>
  </si>
  <si>
    <t>Vehiculo Institucional</t>
  </si>
  <si>
    <t>SAN MARTIN MORA, MARCIA ADRIANA DEL CAR</t>
  </si>
  <si>
    <t>MUÑOZ SILVA, JAVIER ROBERTO</t>
  </si>
  <si>
    <t>SKOLJAREV  RIQUELME, MIRKO IVAN</t>
  </si>
  <si>
    <t>ARANCIBIA ZUÑIGA, JAIME OSVALDO</t>
  </si>
  <si>
    <t>LAGOS JORQUERA, HILDA VALENTINA</t>
  </si>
  <si>
    <t>TAPIA OLIVARES, LORENA</t>
  </si>
  <si>
    <t>Bus</t>
  </si>
  <si>
    <t>ARAYA OLIVARES, NILTON ENRIQUE</t>
  </si>
  <si>
    <t>SOTO MOLINA, RICARDO FELIPE</t>
  </si>
  <si>
    <t>Avión</t>
  </si>
  <si>
    <t>FAJARDO ROZAS, LUIS ANTONIO</t>
  </si>
  <si>
    <t>Vehiculo Personal</t>
  </si>
  <si>
    <t>SANDAÑA JENO, LORENA ISABEL</t>
  </si>
  <si>
    <t>RIVEROS VERA, CARLOS ABRAHAM</t>
  </si>
  <si>
    <t>HERNANDEZ TUÑON, BRUNO WALTER</t>
  </si>
  <si>
    <t>CARRILLO OSSADEY, CLAUDIO ALEJANDRO</t>
  </si>
  <si>
    <t>SOLIS PINTO, MARIO ENRIQUE</t>
  </si>
  <si>
    <t>VALENCIA VASQUEZ, ANGEL MAURICIO</t>
  </si>
  <si>
    <t>GUTIERREZ MEDINA, NOELIA ESTER</t>
  </si>
  <si>
    <t>Veh. Personal</t>
  </si>
  <si>
    <t>RAMIREZ SANCHEZ, MARIA CAROLINA</t>
  </si>
  <si>
    <t>SALINAS JARA, ANGELO REINALDO</t>
  </si>
  <si>
    <t>CARVAJAL ZUÑIGA, JOSE LUIS EDUARDO</t>
  </si>
  <si>
    <t>UGAS MACHUCA, LUCIO BAUTISTA</t>
  </si>
  <si>
    <t>DE LA FUENTE BASTIAS, HECTOR VIDAL</t>
  </si>
  <si>
    <t>MENAY SANCHEZ, DANIELA ANDREA</t>
  </si>
  <si>
    <t>GAJARDO LIZANA, MIGUEL ALEJANDRO</t>
  </si>
  <si>
    <t>MIRANDA BRAVO, RAUL RODRIGO</t>
  </si>
  <si>
    <t>TRAVISANY ALARCON, STEFANIE PIA</t>
  </si>
  <si>
    <t>STEINERT HERRERA, MARIA TRINIDAD</t>
  </si>
  <si>
    <t>SILVA MONCADA, NILK BRAYAN</t>
  </si>
  <si>
    <t>ARANIS SEGUIC, KATERINA ANDREA</t>
  </si>
  <si>
    <t>ZAPATA BENITEZ, CARLOS ANDRES</t>
  </si>
  <si>
    <t>ALVAREZ DIAZ, MARLOS ALEJANDRO</t>
  </si>
  <si>
    <t>ROMO FERNANDEZ, VERONICA</t>
  </si>
  <si>
    <t>NUÑEZ CREIXELL, RAQUEL ALEJANDRA</t>
  </si>
  <si>
    <t>CASTRO PEREIRA, ALBERTO FRANCISCO</t>
  </si>
  <si>
    <t>PAREDES VALENZUELA, CRISTIAN RODRIGO</t>
  </si>
  <si>
    <t>IRRIBARRA VALDOVINOS, MARIA PILAR</t>
  </si>
  <si>
    <t>GALDAMES JIMENEZ, MARCOS REINALDO</t>
  </si>
  <si>
    <t>FERNANDEZ COLIPUE, BERNARDA MATILDE</t>
  </si>
  <si>
    <t>ESPINOSA DAZA, SERGIO IGNACIO</t>
  </si>
  <si>
    <t>ERCOLI ALTAMIRANO, ORIANA ALEJANDRA</t>
  </si>
  <si>
    <t>SALINAS SILVA, MARIA ELSA</t>
  </si>
  <si>
    <t>ZAVALA CORNEJO, ANDRES EDUARDO</t>
  </si>
  <si>
    <t>DOBSON SOTO, FERNANDO MAURICIO</t>
  </si>
  <si>
    <t>CERDA OSSES, JORGE ALBERTO</t>
  </si>
  <si>
    <t>NARVAEZ FUENTEALBA, CARLA MABEL</t>
  </si>
  <si>
    <t>ORDOÑEZ ORDOÑEZ, MIGUEL ALEJANDRO</t>
  </si>
  <si>
    <t>BARREDA PARRA, PABLO EMILIO</t>
  </si>
  <si>
    <t>DONOSO GUERRERO, GONZALO</t>
  </si>
  <si>
    <t>ANDRA ANDRA, FRANCISCO JAVIER</t>
  </si>
  <si>
    <t>DE LA FUENTE CORDOVA, JUAN SEBASTIAN</t>
  </si>
  <si>
    <t>ESPINOZA QUISPE, IVAN PATRICIO</t>
  </si>
  <si>
    <t>VON BISCHOFFSHAUSEN ANGEL, JAVIER ANDRES</t>
  </si>
  <si>
    <t>YAÑEZ SERRANO, NATALY FERNANDA</t>
  </si>
  <si>
    <t>ALBORNOZ GONZALEZ, JUAN MARCELO</t>
  </si>
  <si>
    <t>ESQUIVEL LOPEZ, ISABEL TATIANA</t>
  </si>
  <si>
    <t>ESPINOZA MORA, HECTOR EUGENIO</t>
  </si>
  <si>
    <t>MONSALVE VEGA, MARIA ALEJANDRA</t>
  </si>
  <si>
    <t>VASQUEZ VERA, VERONICA MARGARETH</t>
  </si>
  <si>
    <t>Transbordador</t>
  </si>
  <si>
    <t>CARCAMO BARRIENTOS, LUZ MARIA</t>
  </si>
  <si>
    <t>RIQUELME SOTO, NELSON PAOLO</t>
  </si>
  <si>
    <t>ASTUDILLO IBACETA, CESAR ANTONIO</t>
  </si>
  <si>
    <t>ESPOZ SEGOVIA, GUILLERMO EDUARDO</t>
  </si>
  <si>
    <t>MOLINA MARTINEZ, ANDREA GENY</t>
  </si>
  <si>
    <t>Vehiculo de Terceros</t>
  </si>
  <si>
    <t>GUERRERO MILLAN, RODOLFO</t>
  </si>
  <si>
    <t>ROJAS TELLO, VALESKA YOLANDA</t>
  </si>
  <si>
    <t>VIDAL MERCADO, CARLOS ANTONIO</t>
  </si>
  <si>
    <t>HOVELMEYER ALEGRIA, ARNOLDO OCTAVIO</t>
  </si>
  <si>
    <t>CISTERNA ARCE, JOSE MANUEL</t>
  </si>
  <si>
    <t>HASSI THUMALA, XIMENA MARIA</t>
  </si>
  <si>
    <t>BARRA JOFRE, CARMEN XIMENA</t>
  </si>
  <si>
    <t>ABURTO VARGAS, GUSTAVO ANIBAL</t>
  </si>
  <si>
    <t>GONZALEZ MANCILLA, SERGIO EDUARDO</t>
  </si>
  <si>
    <t>MORIS FERRANDO, JOSE  TEODORO</t>
  </si>
  <si>
    <t>VALDIVIA FERNANDEZ, MARIA CECILIA</t>
  </si>
  <si>
    <t>VELIZ CASTRO, WILDE HELIZ</t>
  </si>
  <si>
    <t>NAVARRO FUENTES, JUAN RICARDO</t>
  </si>
  <si>
    <t>POBLETE MUÑOZ, NELSON VLADIMIR</t>
  </si>
  <si>
    <t>OYARZUN MARTEL, RODRIGO ANDRES</t>
  </si>
  <si>
    <t>BUSTAMANTE MORAGA, ALVARO EDUARDO</t>
  </si>
  <si>
    <t>MUÑOZ LOPEZ, VICTOR MANUEL</t>
  </si>
  <si>
    <t>MORA DONOSO, RAUL ANDRES</t>
  </si>
  <si>
    <t>COOPER MONTI, PATRICIO IGNACIO</t>
  </si>
  <si>
    <t>OROZ CACERES, JUAN CARLOS</t>
  </si>
  <si>
    <t>VILLEGAS MORENO, ALITA ROSA</t>
  </si>
  <si>
    <t>CONTARDO ESCOBAR, JULIO RAUL</t>
  </si>
  <si>
    <t>BECERRA MALDONADO, PAULO MARCEL</t>
  </si>
  <si>
    <t>AGUILAR ARANELA, CRISTIAN FERNANDO</t>
  </si>
  <si>
    <t>REYES PAYERA, RODRIGO HORACIO</t>
  </si>
  <si>
    <t>PINUER GARCÉS, RICHARD ELIER</t>
  </si>
  <si>
    <t>PARRA ALARCON, MARIA GABRIELA</t>
  </si>
  <si>
    <t>CONCHA CRUZ, FABIOLA DE LOURDES</t>
  </si>
  <si>
    <t>CUBILLOS CUBILLOS, AQUILES ENRIQUE</t>
  </si>
  <si>
    <t>PEREZ IBACACHE, ALEX ROBERTO</t>
  </si>
  <si>
    <t>CRISOSTO RIFO, CRISTIAN LUCIANO</t>
  </si>
  <si>
    <t>CASTILLO CASANOVA, JOHANAN NEFTALI</t>
  </si>
  <si>
    <t>MARCU VENEGAS, GIPSA CAROLINA</t>
  </si>
  <si>
    <t>MENDEZ VENEGAS, MARIA PILAR</t>
  </si>
  <si>
    <t>SEPULVEDA NAVARRO, ROSA FILOMENA</t>
  </si>
  <si>
    <t>PEREZ HERRERA, PAULINA ANGELICA</t>
  </si>
  <si>
    <t>SOVINO MELENDEZ, MAURIZIO ANDRE</t>
  </si>
  <si>
    <t>HARRISON CANALES, HUGO ALBERTO</t>
  </si>
  <si>
    <t>FUENTEALBA CASTRO, JAIME ELISEO</t>
  </si>
  <si>
    <t>QUIÑONES ANTIVILO, VIVIAN MADELEIN</t>
  </si>
  <si>
    <t>MOSCOSO ESCOBAR, ROMINA VICTORIA SOFIA</t>
  </si>
  <si>
    <t>GODOY MUÑOZ, FRANCISCA JENNIFER</t>
  </si>
  <si>
    <t>PEÑA MARTINEZ, EDUARDO ALBERTO</t>
  </si>
  <si>
    <t>Avión - Bus</t>
  </si>
  <si>
    <t>VILLANUEVA GALAZ, MIGUEL ANGEL</t>
  </si>
  <si>
    <t>CORTEZ MUÑOZ, LUIS ALBERTO</t>
  </si>
  <si>
    <t>AVILA CALDERON, FRANCISCO JAVIER</t>
  </si>
  <si>
    <t>VARAS GUEVARA, REBECA ANDREA</t>
  </si>
  <si>
    <t>GONZALEZ ARACENA, LUIS ERNESTO</t>
  </si>
  <si>
    <t>PINO NORAMBUENA, MIGUEL ANGEL</t>
  </si>
  <si>
    <t>MALDONADO MENESES, VIVIAN INES</t>
  </si>
  <si>
    <t>MUÑOZ TORRES, YENNY ALEJANDRA</t>
  </si>
  <si>
    <t>SALAZAR DURAN, LITZY DAIHANA</t>
  </si>
  <si>
    <t>BUSTOS ASTUDILLO, MARCOS ZACARIAS</t>
  </si>
  <si>
    <t>HIDALGO MORALES, SAMUEL CLAUDIO</t>
  </si>
  <si>
    <t>DIAZ ALVARADO, NESTOR MARCELO</t>
  </si>
  <si>
    <t>FERNANDEZ GATICA, FABIAN IGNACIO</t>
  </si>
  <si>
    <t>MEZA PEÑA, GABRIEL ANDRES</t>
  </si>
  <si>
    <t>CORNEJO CARVAJAL, MARCELO PATRICIO</t>
  </si>
  <si>
    <t>ALDANA SAAVEDRA, ANA MARIA</t>
  </si>
  <si>
    <t>SALGADO GARRIDO, OSCAR LUIS</t>
  </si>
  <si>
    <t>CASTRO LILLO, RICARDO DAVID</t>
  </si>
  <si>
    <t>CAROCA LUENGO, PATRICIO ELISEO</t>
  </si>
  <si>
    <t>MUÑOZ PAREDES, NANCY CAROLINA</t>
  </si>
  <si>
    <t xml:space="preserve">RAMIREZ  NUÑEZ, JOSE </t>
  </si>
  <si>
    <t>CISTERNAS GAETE, MARIA CATALINA</t>
  </si>
  <si>
    <t>MURCIA GARCIA, ALVARO JORGE</t>
  </si>
  <si>
    <t>REYES ROSAS, NELSON MARTIN</t>
  </si>
  <si>
    <t>ALARCON HERNANDEZ, ROBERTO ANDRES</t>
  </si>
  <si>
    <t>MORALES SARMIENTO, LORENA VERONICA</t>
  </si>
  <si>
    <t>AVILA RAMIREZ, JORGE ALEJANDRO</t>
  </si>
  <si>
    <t>ORELLANA GANGAS, PABLO ANTONIO</t>
  </si>
  <si>
    <t>DE MIGUEL JARA, MARIA ANGELICA</t>
  </si>
  <si>
    <t>BASTIAS LORCA, PATRICIA TERESA</t>
  </si>
  <si>
    <t>GONZALEZ FIGUEROA, GLORIA ESTER</t>
  </si>
  <si>
    <t>NARANJO LOPEZ, MONICA ANDREA</t>
  </si>
  <si>
    <t>MOLINA SORREL, MARIA DE LOS ANGELES</t>
  </si>
  <si>
    <t>DIAZ LLAMUNAO, YORDANO EDUARDO</t>
  </si>
  <si>
    <t>VERA MANSILLA, HUGO FERNANDO</t>
  </si>
  <si>
    <t>CASANOVA SANCHEZ, CRISTIAN MANUEL</t>
  </si>
  <si>
    <t>OPAZO BARRIGA, JUAN CARLOS</t>
  </si>
  <si>
    <t>AVILA NARVAEZ, MARIELA SOLEDAD</t>
  </si>
  <si>
    <t>CUEVAS GUTIERREZ, HUGO ANTONIO</t>
  </si>
  <si>
    <t>CERDA BRAVO, JOSE LUIS</t>
  </si>
  <si>
    <t>MEZA CATALAN, MARIA DEL CARMEN</t>
  </si>
  <si>
    <t>PINO MENA, JESSICA ARACELI</t>
  </si>
  <si>
    <t>AGUAYO SAEZ, ERIC EDUARDO</t>
  </si>
  <si>
    <t>VALDEBENITO SANDERS, PAULINA GISELA</t>
  </si>
  <si>
    <t>SEGURA BARRERA, CHRISTIAN IVAN</t>
  </si>
  <si>
    <t>NUÑEZ MELLA, JUAN PABLO</t>
  </si>
  <si>
    <t>Sin Uso.</t>
  </si>
  <si>
    <t>ARROYAVE ESCAFFI, PAULA CRISTINA</t>
  </si>
  <si>
    <t>PALMA OJEDA, ALBA MARIBEL</t>
  </si>
  <si>
    <t>ARENAS ZEBALLOS, MARCO ANTONIO</t>
  </si>
  <si>
    <t>GUERRERO INFANTE, ROBERTO OCTAVIO</t>
  </si>
  <si>
    <t>BRAVO MERCADO, FELIPE DARIO</t>
  </si>
  <si>
    <t>ABURTO ARAYA, HELIA GRACIELA</t>
  </si>
  <si>
    <t>TOMIGO MUÑOZ, CAROLINA SOLANGE</t>
  </si>
  <si>
    <t>VILLAR AGUILAR, CAMILO ANTONIO</t>
  </si>
  <si>
    <t>BALLESTEROS RAMIREZ, PAMELA ANDREA</t>
  </si>
  <si>
    <t>HUERTA VOLTA, JOHANA MARIA</t>
  </si>
  <si>
    <t>BARRA ASTETE, KARINA ALEJANDRA</t>
  </si>
  <si>
    <t>VALENCIA GATICA, CRISTIAN ANDRES</t>
  </si>
  <si>
    <t>CASTRO BEKIOS, JUAN STEFAN</t>
  </si>
  <si>
    <t>VEGA VARGAS, CLAUDIA ANDREA</t>
  </si>
  <si>
    <t>AMPUERO OLIVARES, CARLOS IGNACIO</t>
  </si>
  <si>
    <t>SILVA RIVAS, VERONICA</t>
  </si>
  <si>
    <t>PICHUMAN SEGUEL, JUAN IGNACIO</t>
  </si>
  <si>
    <t>CIFUENTES GONZALEZ, JENNY MARGARITA</t>
  </si>
  <si>
    <t>MORALES PEILLARD, ANA MARIA</t>
  </si>
  <si>
    <t>RAMOS SILVA, DANILO ALEXIS</t>
  </si>
  <si>
    <t>VELIZ PAREJA, EDUARDO EUSEBIO</t>
  </si>
  <si>
    <t>SAN MARTIN MALDONADO, PAULA ANDREA</t>
  </si>
  <si>
    <t>GALLARDO FLORES, PEDRO ANDRES</t>
  </si>
  <si>
    <t>AGURTO CASANOVA, CARMEN GLORIA</t>
  </si>
  <si>
    <t>VARGAS PEREZ, ALEXIS ARIEL</t>
  </si>
  <si>
    <t>GOMEZ CONCHA, MARCELO IGNACIO</t>
  </si>
  <si>
    <t>BASCUR RIVAS, ARMIN REINALDO</t>
  </si>
  <si>
    <t>ROJAS BUSTOS, ALEJANDRO JAVIER</t>
  </si>
  <si>
    <t>BASCUÑAN GOMEZ, CLAUDIO ANDRES</t>
  </si>
  <si>
    <t>LUNA CABRET, RUBEN ENRIQUE</t>
  </si>
  <si>
    <t>GALLEGOS MORALES, ALBERTO FABRICIO</t>
  </si>
  <si>
    <t>VASQUEZ PONCE, JUAN ENRIQUE</t>
  </si>
  <si>
    <t>GAETE FUENZALIDA, ANDRES ESTEBAN</t>
  </si>
  <si>
    <t>ALVAREZ GONZALEZ, VICTORIA ALEJANDRA</t>
  </si>
  <si>
    <t>GARCIA CONTRERAS, BORIS ALONSO</t>
  </si>
  <si>
    <t>OLIVERO NUÑEZ, ALEX EDUARDO</t>
  </si>
  <si>
    <t>GONZALEZ BOUTAUD, ALEJANDRO FEDERICO</t>
  </si>
  <si>
    <t>INOSTROZA JARA, CARLOS LUIS</t>
  </si>
  <si>
    <t>PINO MOLINA, FERNANDO HERNAN DOMINGO</t>
  </si>
  <si>
    <t>ANGELINI CARO, CHRISTIAN ANDRES</t>
  </si>
  <si>
    <t>JAQUE CACERES, EVA LORENA</t>
  </si>
  <si>
    <t>ROHDE ITURRA, HERBERT</t>
  </si>
  <si>
    <t>DOBRONIC RODRIGUEZ, JOSE ANTONIO</t>
  </si>
  <si>
    <t>IRRIBARRA ALARCON, JOHANNA MARJORIE</t>
  </si>
  <si>
    <t>VASQUEZ VARGAS, MARIA DE LOS ANGELES</t>
  </si>
  <si>
    <t>GOYA PIZARRO, CAROLINA ANDREA</t>
  </si>
  <si>
    <t>SALAS ROJAS, JORGE RUBEN</t>
  </si>
  <si>
    <t>GUERRERO TERCILLA, CLAUDIO ALEJANDRO</t>
  </si>
  <si>
    <t>Tren</t>
  </si>
  <si>
    <t>ROJAS DIAZ, YASNA LORENA</t>
  </si>
  <si>
    <t>SANHUEZA RIQUELME, ANDREA JACQUELINE</t>
  </si>
  <si>
    <t>GONZALEZ FERRE, MARIA ROSA</t>
  </si>
  <si>
    <t>SEGOVIA SEGOVIA, ARMANDO DEL TRANS</t>
  </si>
  <si>
    <t>ZAMBRANO ORELLANA, CRISTIAN PATRICIO</t>
  </si>
  <si>
    <t>DROGUETT LOPEZ, GONZALO FERNANDO</t>
  </si>
  <si>
    <t>OSSANDON SERMEÑO, OSVALDO HECTOR</t>
  </si>
  <si>
    <t>GARRIDO BEDWELL, ROBERTO ANDRES</t>
  </si>
  <si>
    <t>ANTICOY OVALLE, YENNY CAROLINA</t>
  </si>
  <si>
    <t>GODOY ROJAS, ANDRES DAYAN</t>
  </si>
  <si>
    <t>DIAZ BAHAMONDES, MAURICIO JAVIER</t>
  </si>
  <si>
    <t>MENDEZ ALLENDES, MONICA CLARITA</t>
  </si>
  <si>
    <t>RIVAS SAEZ, PAULA KATHERINNE</t>
  </si>
  <si>
    <t>ULLOA PARRA, CONSTANZA CATALINA ANDREA</t>
  </si>
  <si>
    <t>BOZZI ACUÑA, ALEJANDRO MARIO</t>
  </si>
  <si>
    <t>WEISSER HITSCHFELD, YOCELYN FABIOLA</t>
  </si>
  <si>
    <t>CERDA SAN MARTIN, MONICA PATRICIA</t>
  </si>
  <si>
    <t>QUIROGA FAJARDO, YERME JESUS</t>
  </si>
  <si>
    <t>MONJE SILVA, ANTONIO SAMUEL</t>
  </si>
  <si>
    <t>MANZANO OTAIZA, CRISTOBAL ANDONI</t>
  </si>
  <si>
    <t>PIZARRO MONDACA, RODRIGO ANDRES</t>
  </si>
  <si>
    <t>SAN MARTIN LEAL, MOISES ORLANDO</t>
  </si>
  <si>
    <t>ORPIS MESINA, FERNANDA ELISA</t>
  </si>
  <si>
    <t>TRONCOSO ARTEAGA, RODRIGO FERNANDO</t>
  </si>
  <si>
    <t>GOMEZ DEL PINO, RODRIGO ALFREDO</t>
  </si>
  <si>
    <t>TORRES DE LA FUENTE, KAREM SILVANA</t>
  </si>
  <si>
    <t>ACUÑA ALIAGA, WENDOLINE JUTZERA</t>
  </si>
  <si>
    <t>IBACACHE VELIZ, LEONEL IGNACIO</t>
  </si>
  <si>
    <t>NEIRA FARIAS, JOSE MANUEL</t>
  </si>
  <si>
    <t>GONZALEZ VELIZ, RODRIGO VICENTE</t>
  </si>
  <si>
    <t xml:space="preserve">ALMEYDA  MOSQUEIRA, YESSICA </t>
  </si>
  <si>
    <t>ORDENES CORDOVA, ALICIA EUGENIA</t>
  </si>
  <si>
    <t>SOTO GONZALEZ, MAURICIO EDUARDO</t>
  </si>
  <si>
    <t>CUEVAS CARACCI, MIGUEL LUIS</t>
  </si>
  <si>
    <t>BRASH LAGO, GIOVANNY ALEXANDER</t>
  </si>
  <si>
    <t>MOSCOSO AREVALO, SEGUNDO ANDRES</t>
  </si>
  <si>
    <t>PUGA GOMEZ, MARIA FERNANDA</t>
  </si>
  <si>
    <t>VARGAS VARGAS, ALEX OSVALDO</t>
  </si>
  <si>
    <t>GALLARDO LOPEZ, HECTOR GABRIEL</t>
  </si>
  <si>
    <t>VEGA MUÑOZ, CRISTIAN ANDRES</t>
  </si>
  <si>
    <t>PEREZ BASTÍAS, CARLOS RODRIGO</t>
  </si>
  <si>
    <t>OBREQUE ECHEVERRIA, RODRIGO ALEJANDRO</t>
  </si>
  <si>
    <t>FUENTEALBA GALLOSO, RODRIGO ENRIQUE</t>
  </si>
  <si>
    <t>AGUIRRE CORTES, JAVIERA IGNACIA</t>
  </si>
  <si>
    <t>MARCOLETA PACHECO, CESAR MAURICIO</t>
  </si>
  <si>
    <t>MONTENEGRO LOBOS, IVONNE ANDREA</t>
  </si>
  <si>
    <t>RIVERA VALLEJO, RICARDO RODRIGO</t>
  </si>
  <si>
    <t>CARTAGENA VALENZUELA, YEIKO ALEJANDRO</t>
  </si>
  <si>
    <t>DIAZ ACUÑA, EDUARDO EUGENIO</t>
  </si>
  <si>
    <t>GAJARDO  ORELLANA, TANIA ALEJANDRA</t>
  </si>
  <si>
    <t>CASTILLO VAL, IGNACIO JAVIER</t>
  </si>
  <si>
    <t>HIDALGO MOLINA, YASNA FABIOLA</t>
  </si>
  <si>
    <t>ALFAREZ CONTRERAS, IVONNE ISABEL</t>
  </si>
  <si>
    <t>ARAVENA GONZALEZ, JORGE ANDRES</t>
  </si>
  <si>
    <t>OVANDO TORRES, LORENA BEATRIZ</t>
  </si>
  <si>
    <t>SALGADO CORNEJO, VIVIANA ISABEL</t>
  </si>
  <si>
    <t>COCKBAINE ALBORNOZ, NICOLAS ALFONSO</t>
  </si>
  <si>
    <t xml:space="preserve">BARRA  VALENZUELA, DANIEL </t>
  </si>
  <si>
    <t>MUÑOZ ULLOA, NATALY ANDREA</t>
  </si>
  <si>
    <t>VALLEJOS LABRIN, JOSE LUIS</t>
  </si>
  <si>
    <t>YAÑEZ AHUMADA, OSVALDO ANDRES</t>
  </si>
  <si>
    <t>LOYOLA MOLINA, GASTON LUCIANO</t>
  </si>
  <si>
    <t>RIVERA CONTRERAS, JOSE PATRICIO</t>
  </si>
  <si>
    <t>ILABACA MARINCOBICH, PAULINA JEANNETTE</t>
  </si>
  <si>
    <t>FLORES CALLEJAS, JOANY HENRY</t>
  </si>
  <si>
    <t>TOLEDO SANDOVAL, MARCELA ALEJANDRA</t>
  </si>
  <si>
    <t>AGUIRRE CORTES, JORGE ANTONIO</t>
  </si>
  <si>
    <t>GAMBOA PONCE, KARINA STEPHANIE</t>
  </si>
  <si>
    <t>ALVARADO TIQUER, DANIEL ADOLFO</t>
  </si>
  <si>
    <t>SOTO LATRILLE, PATRICIO ANTONIO</t>
  </si>
  <si>
    <t>GALLEGOS DIAZ, EDUARDO CLAUDIO</t>
  </si>
  <si>
    <t>ANDRADE ZUÑIGA, PABLO CRISTIAN</t>
  </si>
  <si>
    <t>HASSON DIAZ, ASHER ANDRES</t>
  </si>
  <si>
    <t>ESTRADA OSSES, JAIME JAVIER</t>
  </si>
  <si>
    <t>VALENCIA SOTO, EVELYN TATIANA</t>
  </si>
  <si>
    <t>BAEZA ESPINOZA, CLAUDIA ANDREA</t>
  </si>
  <si>
    <t>KUFFERATH MILANESI, JOSE ENRIQUE</t>
  </si>
  <si>
    <t>ARRIAGADA CARRASCO, VICTOR HUGO</t>
  </si>
  <si>
    <t>CAMPANO VASQUEZ, JUAN ALFONSO</t>
  </si>
  <si>
    <t>DIAZ LARRAIN, JAVIERA</t>
  </si>
  <si>
    <t>ROMERO RIOS, JULIAN RICARDO</t>
  </si>
  <si>
    <t>WITTWER OPITZ, CARMEN GLORIA</t>
  </si>
  <si>
    <t>FUENTES PAREDES, SERGIO ALEXIS</t>
  </si>
  <si>
    <t>GACITUA FUENTES, CRISTIAN RONALD</t>
  </si>
  <si>
    <t>PEÑA CARRERA, ALEJANDRO GIOVANNI</t>
  </si>
  <si>
    <t>VARGAS PARRA, CAROLA ELOISA</t>
  </si>
  <si>
    <t>SAAVEDRA CIFUENTES, CRISTIAN MIGUEL</t>
  </si>
  <si>
    <t>VELOSO GUERRA, VICTOR HUGO</t>
  </si>
  <si>
    <t>CARES MARTINEZ, JOHNNY ANDRES</t>
  </si>
  <si>
    <t>MORALES GONZALEZ, JOSE PATRICIO ANTONIO</t>
  </si>
  <si>
    <t>AGUILERA ECHEVERRIA, SEBASTIAN BENJAMIN</t>
  </si>
  <si>
    <t>CLAUDE FUENZALIDA, CHRISTIAN ENRIQUE</t>
  </si>
  <si>
    <t>IBARRA MARIN, OSVALDO MANUEL</t>
  </si>
  <si>
    <t>CORVALAN LETELIER, RODRIGO EUGENIO</t>
  </si>
  <si>
    <t>ARAYA IBAÑEZ, GABRIEL TOMAS</t>
  </si>
  <si>
    <t>GUTIERREZ BRAGHETTO, MARIA JESUS</t>
  </si>
  <si>
    <t>VERGARA BRAVO, MOISES ENRIQUE</t>
  </si>
  <si>
    <t>CONSTANCIO BAEZ, MANUEL ALEJANDRO</t>
  </si>
  <si>
    <t>ARANCIBIA PIZARRO, ENZO IGNACIO</t>
  </si>
  <si>
    <t>GAETE ROJAS, ALVARO RODRIGO</t>
  </si>
  <si>
    <t>SOTO SUBIABRE, ROXANA PATRICIA</t>
  </si>
  <si>
    <t>PERIVANCICH HOYUELOS, CLAUDIA LORENA</t>
  </si>
  <si>
    <t>DIAZ ANDRADE, CARLOS EUSTAQUIO</t>
  </si>
  <si>
    <t>CACERES SAN JUAN, JOSE MIGUEL</t>
  </si>
  <si>
    <t>RIOS CARRASCO, JUAN ALEJANDRO</t>
  </si>
  <si>
    <t>PALMA PUALUAN, ANDRES EDUARDO</t>
  </si>
  <si>
    <t>CACERES LINGAY, JORGE ERNESTO</t>
  </si>
  <si>
    <t>CACERES VILCHES, JUAN ESTEBAN</t>
  </si>
  <si>
    <t>ACEVEDO CIFUENTES, PABLO RODRIGO</t>
  </si>
  <si>
    <t>PALMA MARTINEZ, MONICA VALERIA</t>
  </si>
  <si>
    <t>AMAYA SILVA, JUANA VICTORIA</t>
  </si>
  <si>
    <t>CASTILLO CORDOVA, WALDO OMAR</t>
  </si>
  <si>
    <t>CORDERO MOLINA, JUAN CARLOS</t>
  </si>
  <si>
    <t>LOZANO ESPINOSA, ROBERTO ANDRES</t>
  </si>
  <si>
    <t>DELGADO ZUBICUETA, MARCOS ALEJANDRO</t>
  </si>
  <si>
    <t xml:space="preserve">RIVAS  CARVAJAL, MARCIA </t>
  </si>
  <si>
    <t>OLAVARRIA GONZALEZ, JAVIER ESTEBAN</t>
  </si>
  <si>
    <t>CASTIGLIONE GONZALEZ, PAOLA DEL CARMEN</t>
  </si>
  <si>
    <t>CARRERA GUERRERO, MARIO EDUARDO</t>
  </si>
  <si>
    <t>ALAMOS SOTO, JUAN CARLOS</t>
  </si>
  <si>
    <t>JORQUERA BERRIOS, CARLOS MANUEL</t>
  </si>
  <si>
    <t>CHIFFELLE MARQUEZ, ALBERTO ENRIQUE</t>
  </si>
  <si>
    <t>ARELLANO TRONCOSO, MATIAS ANDRES</t>
  </si>
  <si>
    <t>MARKS VEGA, GONZALO ALEJANDRO</t>
  </si>
  <si>
    <t>TRONCOSO JARA, JAIME RODRIGO</t>
  </si>
  <si>
    <t>MARTIN BÓRQUEZ, ISIDORA CAROLINA</t>
  </si>
  <si>
    <t>SOTO DONOSO, FRANCISCO JAVIER</t>
  </si>
  <si>
    <t>DE LA CRUZ LABORDA, CLAUDIO ANDRES</t>
  </si>
  <si>
    <t>SANHUEZA NOVOA, CRISTIAN FRANCISCO</t>
  </si>
  <si>
    <t>LEGUA CERDA, MARIA DEL PILAR</t>
  </si>
  <si>
    <t>BOZO QUINTANA, JOSE FRANCISCO</t>
  </si>
  <si>
    <t>CIOCCA CASTAGNOLI, FRANCESCA SOFFIA</t>
  </si>
  <si>
    <t>GOMEZ HOYOS, ADAN EMILIO</t>
  </si>
  <si>
    <t>FARIAS FARIAS, LEONARDO FABIAN</t>
  </si>
  <si>
    <t>MATURANA NORAMBUENA, CATALINA DEL CARMEN</t>
  </si>
  <si>
    <t>RIOS BRIONES, EDUARDO DAVID</t>
  </si>
  <si>
    <t>SHERTZER BARAONA, JUAN ANDRES</t>
  </si>
  <si>
    <t>LLORENTE RIVERA, PABLO MARCELO</t>
  </si>
  <si>
    <t>ABARCA LARRAIN, JOSE TOMAS</t>
  </si>
  <si>
    <t>SANCHEZ PSIJAS, GUILLERMO PATRICIO</t>
  </si>
  <si>
    <t>OLIVERA URRUTIA, CARLOS ALBERTO</t>
  </si>
  <si>
    <t>NICOREANU RODRIGO, NICOLAS ANDRES</t>
  </si>
  <si>
    <t>CAMPOS ALVAREZ, PATRICIA ISABEL</t>
  </si>
  <si>
    <t>CARDENAS OLMOS, CLAUDIA MARGARITA</t>
  </si>
  <si>
    <t>STAGNO ABUD, GIANNI FRANCO</t>
  </si>
  <si>
    <t>ANDRADE CONTRERAS, LUIS MANUEL</t>
  </si>
  <si>
    <t>RIVERA ARENAS, JESSICA ERCIRA L</t>
  </si>
  <si>
    <t>GAJARDO FARIAS, MARIA LORENA</t>
  </si>
  <si>
    <t>CASTRO CORNEJO, MARIA ISABEL</t>
  </si>
  <si>
    <t>SALINAS VALDIVIA, MARITZA ALEJANDRA</t>
  </si>
  <si>
    <t>LOPEZ DELGADO, YORKA XIMENA</t>
  </si>
  <si>
    <t>MARCHANT CONTRERAS, FELIPE</t>
  </si>
  <si>
    <t>ANABALON ZUNINO, ALEJANDRA LORETO</t>
  </si>
  <si>
    <t>MOYA DOMKE, SERGIO FRANCISCO</t>
  </si>
  <si>
    <t>MANSILLA DONOSO, NAYALET ALEJANDRA</t>
  </si>
  <si>
    <t>ALFARO GOMEZ, RAMON LUIS</t>
  </si>
  <si>
    <t>ANGULO YEVENES, HENRY YORDI</t>
  </si>
  <si>
    <t>SARAVIA BASTIAS, MARIA PAZ</t>
  </si>
  <si>
    <t>PINCHEIRA PAVEZ, FRANCISCO EMIR</t>
  </si>
  <si>
    <t>SOTO BARRIENTOS, CARLOS ANTONIO</t>
  </si>
  <si>
    <t>SEPULVEDA SANCHEZ, IVONNE ANGELICA</t>
  </si>
  <si>
    <t>VALENZUELA CALDERON, GONZALO RODRIGO</t>
  </si>
  <si>
    <t>ALTAMIRANO GONZALEZ, GINETTE ALBIN</t>
  </si>
  <si>
    <t>BRAVO MORALES, NELSON IVAN</t>
  </si>
  <si>
    <t>CONCHA MATUS, MARIO GUSTAVO</t>
  </si>
  <si>
    <t>GARRIDO CARRASCO, MARCELO FERNANDO</t>
  </si>
  <si>
    <t>PLATERO TRONCOSO, CRISTOBAL EDUARDO</t>
  </si>
  <si>
    <t>CASTRO CARRASCO, RENAN FELIPE</t>
  </si>
  <si>
    <t>REBECO MUÑOZ, CLAUDIO MARCELO</t>
  </si>
  <si>
    <t>GOMEZ OSORIO, CAROL PATRICIA</t>
  </si>
  <si>
    <t>FIGUEROA CARRASCO, RODOLFO ANTONIO</t>
  </si>
  <si>
    <t>VALDES PIRINOLI, JUAN IGNACIO</t>
  </si>
  <si>
    <t>ROCHA MALDONADO, PAULA CAROLINA</t>
  </si>
  <si>
    <t>DONCKASTER PIMENTEL, PAULINA MARIA</t>
  </si>
  <si>
    <t>LEIVA ROJAS, ALONSO ESTEBAN</t>
  </si>
  <si>
    <t>FARREN LLANTEN, MONICA TAMARA</t>
  </si>
  <si>
    <t>SCHIBAR DIAZ, CESAR ANTONIO</t>
  </si>
  <si>
    <t>GOMEZ CANALES, NESTOR FRANCISCO</t>
  </si>
  <si>
    <t>SOBARZO CARO, RICARDO PATRICIO</t>
  </si>
  <si>
    <t>RODRIGUEZ ACEITON, JOHANNA VALENTINA</t>
  </si>
  <si>
    <t>REBOLLEDO LOPEZ, MAURO ESTEBAN</t>
  </si>
  <si>
    <t>ROBLES GUTIERREZ, EUSEBIO DEL TRANSITO</t>
  </si>
  <si>
    <t>HERNANDEZ ARAVENA, RODRIGO SEBASTIAN</t>
  </si>
  <si>
    <t>MOLINA VALENZUELA, FELIPE ALFREDO</t>
  </si>
  <si>
    <t>FERNANDEZ SALDIAS, LUZ MARIA XIMENA</t>
  </si>
  <si>
    <t>MELENDEZ CHACON, NICOLAS ALEJANDRO</t>
  </si>
  <si>
    <t>SUAZO INFANTAS, GABRIEL RODOLFO</t>
  </si>
  <si>
    <t>ZARATE CHACANA, GUILLERMO ESTEBAN</t>
  </si>
  <si>
    <t>YAÑEZ MUÑOZ, EDUARDO ANDRES</t>
  </si>
  <si>
    <t>SALINAS CARLESI, VERONICA PAZ</t>
  </si>
  <si>
    <t>WILDNER ZAMBRA, CATALINA</t>
  </si>
  <si>
    <t>VALDEBENITO VENEGAS, PABLO NISSIN</t>
  </si>
  <si>
    <t>TURRA PERALTA, XIMENA BEATRIZ</t>
  </si>
  <si>
    <t>TROLLUND ARELLANO, LESLIE ARLEN</t>
  </si>
  <si>
    <t xml:space="preserve">UNION  CASTILLO, JUAN </t>
  </si>
  <si>
    <t>HOTT LOPEZ, PAULA CONSTANZA</t>
  </si>
  <si>
    <t>VELASQUEZ SAEZ, RODRIGO HERNAN</t>
  </si>
  <si>
    <t>FLORES CONTRERAS, ARIELA  VERONICA</t>
  </si>
  <si>
    <t>BUSTAMANTE SANTA ANA, TATIANA</t>
  </si>
  <si>
    <t>SOTO VALENZUELA, MARIA LILIANA</t>
  </si>
  <si>
    <t>LARA VIDAL, ALVARO RODRIGO</t>
  </si>
  <si>
    <t>SAAVEDRA VILLOUTA, JUAN CARLOS</t>
  </si>
  <si>
    <t>MIRANDA CONTRERAS, ANDREA CAROLINA</t>
  </si>
  <si>
    <t>D'AGOSTINI IBAÑEZ, CAROLA MILENA</t>
  </si>
  <si>
    <t>VASQUEZ INOSTROZA, ENRIQUE  ANDRES</t>
  </si>
  <si>
    <t>CID CABEZAS, CATALINA BEATRIZ</t>
  </si>
  <si>
    <t>MENDEZ VEGA, MARIELA FERNANDA</t>
  </si>
  <si>
    <t>LUNA HERMOSILLA, GUIDO HERALDO</t>
  </si>
  <si>
    <t>OSORIO SALVO, ENZO MARCELINO</t>
  </si>
  <si>
    <t>CAYUMIL ULLOA, EDUARDO ANDRES</t>
  </si>
  <si>
    <t>PALMA GARRIDO, MARCELA IVONNE ROMANETT</t>
  </si>
  <si>
    <t>GUTIERREZ ESCOBAR, MARCELA PAZ</t>
  </si>
  <si>
    <t>AGUAYO SANHUEZA, RICARDO ALEXIS</t>
  </si>
  <si>
    <t>JARA GONZALEZ, ANDRES IGNACIO</t>
  </si>
  <si>
    <t>POBLETE VIEJO, PEDRO EMILIO</t>
  </si>
  <si>
    <t>QUINTANA AVILA, MARIA JOSE</t>
  </si>
  <si>
    <t>RIVERA AGUIRRE, IGNAZIO FELIPE</t>
  </si>
  <si>
    <t>JIMENEZ BUSTOS, RAUL ALBERTO</t>
  </si>
  <si>
    <t xml:space="preserve">CONTRERAS  PUELLES, ROBERTO </t>
  </si>
  <si>
    <t>SOTO POBLETE, GERMAN ARNALDO</t>
  </si>
  <si>
    <t>RIVERA ABURTO, RODRIGO ALEXIS</t>
  </si>
  <si>
    <t>VENEGAS RUZ, MARIA ANGELICA</t>
  </si>
  <si>
    <t>ARAYA BASSO, NICOLAS OLIVER</t>
  </si>
  <si>
    <t>GARAVAGNO SALAS, ANA MARIA</t>
  </si>
  <si>
    <t>CONTRERAS ALFARO, LUIS HUMBERTO</t>
  </si>
  <si>
    <t>GUENCHUR VARGAS, LUIS ANTONIO</t>
  </si>
  <si>
    <t>CAMPUSANO MORENO, NELSON MAURICIO</t>
  </si>
  <si>
    <t>MADRID MC-INNES, ALVARO GONZALO</t>
  </si>
  <si>
    <t>RODRIGUEZ ALFARO, JUAN PABLO</t>
  </si>
  <si>
    <t>NAVARRO SANCHEZ, SEBASTIAN IGNACIO</t>
  </si>
  <si>
    <t>SUAREZ PEREZ, CRISTIAN ANDRES</t>
  </si>
  <si>
    <t>ROJAS MATA, GABRIELA CAROLINA</t>
  </si>
  <si>
    <t>BARAHONA VARAS, SEBASTIAN LEONARDO</t>
  </si>
  <si>
    <t>GARCIA OSORES, MAURICIO EDUARDO</t>
  </si>
  <si>
    <t>CHAHIN VALENZUELA, LEYLA ALEJANDRA</t>
  </si>
  <si>
    <t>ORELLANA VERA, EDITH TAMAR</t>
  </si>
  <si>
    <t>ROJAS GATICA, JAIME FRANCISCO</t>
  </si>
  <si>
    <t>ANTILLANCA MELILLANCA, PATRICIO IGNACIO</t>
  </si>
  <si>
    <t>GONZALEZ VEAS, EDUARDO DAVID</t>
  </si>
  <si>
    <t>MERA GONZALEZ-BALLESTEROS, ALEJANDRA BEATRIZ</t>
  </si>
  <si>
    <t>AGUILERA CARVAJAL, HECTOR ANTONIO</t>
  </si>
  <si>
    <t>RIVERA NUÑEZ, DAVID ANDRES</t>
  </si>
  <si>
    <t>PEÑA Y LILLO ZEPEDA, MARIA PAZ</t>
  </si>
  <si>
    <t>VALENZUELA CARVALLO, JAVIERA ELISA</t>
  </si>
  <si>
    <t>MILLAPINDA MARQUEZ, LUCIO ALBERTO</t>
  </si>
  <si>
    <t>HORN MUÑOZ, FELIPE RENATO</t>
  </si>
  <si>
    <t>ESTROZ GUTIERREZ, JAVIERA CATALINA</t>
  </si>
  <si>
    <t>NAVARRETE LEIVA, JUAN PABLO</t>
  </si>
  <si>
    <t>BUSTOS RIVAS, MAURICIO ALEJANDRO</t>
  </si>
  <si>
    <t>DREVES TRONCOSO, JORGE RAUL</t>
  </si>
  <si>
    <t>VILLALOBOS SQUELLA, ANDRES JUAN</t>
  </si>
  <si>
    <t>HONORES CISTERNAS, RODRIGO ALEJANDRO</t>
  </si>
  <si>
    <t>REBOLLEDO LATORRE, LORENA</t>
  </si>
  <si>
    <t>MORALES JIMENEZ, EVELYN CAROLINA</t>
  </si>
  <si>
    <t>MUÑOZ BECKER, MARCO ANTONIO</t>
  </si>
  <si>
    <t>CORREA MORALES, CLAUDIO ANDRES</t>
  </si>
  <si>
    <t>MIRANDA BEROIZA, CARLOS EDUARDO</t>
  </si>
  <si>
    <t>VILLALOBOS ABARCA, LUIS GONZALO</t>
  </si>
  <si>
    <t>SALAS PONCE, ANDREA DEL PILAR</t>
  </si>
  <si>
    <t>HERNANDEZ ANGEL, JORGE PATRICIO</t>
  </si>
  <si>
    <t>ARAOS CERDA, PABLO ANTONIO</t>
  </si>
  <si>
    <t>VILLABLANCA POBLETE, OMAR ALEXIS</t>
  </si>
  <si>
    <t>URRIETA ALVARADO, JUAN CARLOS</t>
  </si>
  <si>
    <t>ROSAS ORTIZ, PATRICIO HUMBERTO</t>
  </si>
  <si>
    <t>ROJAS ADVIS, FRANCISCO JAVIER</t>
  </si>
  <si>
    <t>ZENTENO FLORES, NELLY DEL CARMEN</t>
  </si>
  <si>
    <t>MARIN ORTIZ, SEBASTIAN</t>
  </si>
  <si>
    <t>BARRIENTOS QUEZADA, FELIPE ANDRES</t>
  </si>
  <si>
    <t>FARFAN SANHUEZA, PAULA DANIELLA</t>
  </si>
  <si>
    <t>LIZAMA VERA, JAIME FERNANDO</t>
  </si>
  <si>
    <t>HERMOSILLA CACERES, ALVARO RODRIGO</t>
  </si>
  <si>
    <t>SORIANO CARREÑO, LUIS CARLOS</t>
  </si>
  <si>
    <t>SHERTZER BARAONA, NICOLAS IGNACIO</t>
  </si>
  <si>
    <t>CELIS CORRALES, FABIOLA JANET</t>
  </si>
  <si>
    <t>BRAVO VALENZUELA, MARCELO ALEJANDRO</t>
  </si>
  <si>
    <t>ROJAS BELMAR, OSCAR PATRICIO</t>
  </si>
  <si>
    <t>CABRERA VENEGAS, SANDRA PAOLA</t>
  </si>
  <si>
    <t>ROJAS MUÑOZ, LUIS EDUARDO</t>
  </si>
  <si>
    <t>MALDONADO GONZALEZ, MARCELO ALEJANDRO</t>
  </si>
  <si>
    <t>BUENO VEGA, TEXIA TAMARA</t>
  </si>
  <si>
    <t>LARTIGA OBAL, MAURICIO ROLANDO</t>
  </si>
  <si>
    <t>BARRIOS ALVAREZ, MAURICIO EUGENIO</t>
  </si>
  <si>
    <t>CARVAJAL IRELAND, MANUEL ORLANDO</t>
  </si>
  <si>
    <t>LOBOS ORTIZ, MARIO ANDRES</t>
  </si>
  <si>
    <t>DIAZ PIÑONES, ANDREA ALEJANDRA</t>
  </si>
  <si>
    <t>NAUTO VASQUEZ, CLAUDIO</t>
  </si>
  <si>
    <t>ARAYA ROJAS, SERGIO ALEJANDRO</t>
  </si>
  <si>
    <t>GUAJARDO LABRAÑA, ELIZABETH DEL CARMEN</t>
  </si>
  <si>
    <t>METZNER IRIBARREN, FERNANDO ESTEBAN</t>
  </si>
  <si>
    <t>MOYA MORENO, MARIA PILAR</t>
  </si>
  <si>
    <t>RAMIREZ NUÑEZ, CLAUDIO</t>
  </si>
  <si>
    <t>CARRILLO INOSTROZA, MARCELA NOEMI</t>
  </si>
  <si>
    <t>URZUA MELENDEZ, VICTOR MANUEL</t>
  </si>
  <si>
    <t>PALMA SILVA, LUIS FELIPE</t>
  </si>
  <si>
    <t>URIBE LEIVA, CARLA ANDREA</t>
  </si>
  <si>
    <t>Ferry - Veh. Personal</t>
  </si>
  <si>
    <t>MALDONADO MORAGA, FRANCISCO JAVIER</t>
  </si>
  <si>
    <t>GOMEZ AMIGO, KAREM ALEJANDRA</t>
  </si>
  <si>
    <t>SALCEDO DIAZ, PAOLA ALEJANDRA</t>
  </si>
  <si>
    <t>PACHECO SALCEDO, JOCELYN NATALIA</t>
  </si>
  <si>
    <t>DIAZ ROMERO, ANA MARIA</t>
  </si>
  <si>
    <t>ESTAY TAPIA, MIRTHA SOLEDAD</t>
  </si>
  <si>
    <t>LANDAETA CAMPOS, CAMILO ADOLFO</t>
  </si>
  <si>
    <t>DIAZ VILLALOBOS, VERONICA</t>
  </si>
  <si>
    <t>COÑUECAR ALMONACID, CAMILO JAVIER</t>
  </si>
  <si>
    <t>MUÑOZ ANTILEF, HUGO PATRICIO</t>
  </si>
  <si>
    <t>BUSTAMANTE AEDO, LUCY MARY</t>
  </si>
  <si>
    <t>DUBO SUNKEL, LADY MARION</t>
  </si>
  <si>
    <t>ROJAS ALARCON, KEYLA CATALINA</t>
  </si>
  <si>
    <t>MOSCOSO LAMBERTMONTT, GONZALO HECTOR</t>
  </si>
  <si>
    <t>PUSTELA CATALAN, FREDDY EUSTAQUIO</t>
  </si>
  <si>
    <t>BASCUR RETAMAL, GONZALO JAVIER</t>
  </si>
  <si>
    <t>ISLA AMARO, IVAN RODOLFO</t>
  </si>
  <si>
    <t>ARRIAGADA AVELLO, PILAR ANTONIETA</t>
  </si>
  <si>
    <t>SALGADO GONZALEZ, PEDRO ENRIQUE</t>
  </si>
  <si>
    <t>BARRIA CARRASCO, MARITZA VERONICA</t>
  </si>
  <si>
    <t>YAÑEZ ARAYA, LAURA DE LOS ANGELES</t>
  </si>
  <si>
    <t>VERA AZOCAR, ALEJANDRA JUDITH</t>
  </si>
  <si>
    <t>ANDRADES SAN MARTÍN, GUSTAVO AARON</t>
  </si>
  <si>
    <t>URIBE ORTEGA, JOSE ANTONIO</t>
  </si>
  <si>
    <t>MEDINA ALVAREZ, JAIME HERIBERTO</t>
  </si>
  <si>
    <t>CASTRO KOLOSSA, ROBERTO LEONARDO</t>
  </si>
  <si>
    <t>JAMET AGUILERA, ALVARO ANDRES</t>
  </si>
  <si>
    <t>CUMMING VEGA, NATALIA BELEN</t>
  </si>
  <si>
    <t>STAPPUNG GONZALEZ, PAMELA KARINA</t>
  </si>
  <si>
    <t>ESPINOZA AHUMADA, DANIEL ANTONIO</t>
  </si>
  <si>
    <t>GAJARDO ESPINOSA, RICARDO ANDRES</t>
  </si>
  <si>
    <t>DONOSO GONZALEZ, BESSIE ALEJANDRA</t>
  </si>
  <si>
    <t>KONRAD PETERS, CAROLYN BEATRIZ</t>
  </si>
  <si>
    <t>ROCHA ZUÑIGA, MARIA ISABEL</t>
  </si>
  <si>
    <t>HERRERA HERRERA, ERIKA CAREN</t>
  </si>
  <si>
    <t>KETTERER CARCAMO, PAULINA LISSETTE</t>
  </si>
  <si>
    <t>RUIZ SAN MARTIN, FRANCISCO GUILLERMO</t>
  </si>
  <si>
    <t>CARVAJAL BRAVO, GABRIELA XIMENA</t>
  </si>
  <si>
    <t>GODOY GALINDO, EVELYN ROXANA</t>
  </si>
  <si>
    <t>SALAS TORO, JUAN IGNACIO</t>
  </si>
  <si>
    <t>BORQUEZ VITALI, CLAUDIA JEANNETTE</t>
  </si>
  <si>
    <t>HURTADO CONTRERAS, AMANDA</t>
  </si>
  <si>
    <t>RIVAS CARO, TANYA DANIELA</t>
  </si>
  <si>
    <t>FIERRO TOLEDO, NEFTALI NAZARENO</t>
  </si>
  <si>
    <t>CAMPOS BUSTOS, VALENTINA AMANDA</t>
  </si>
  <si>
    <t>BIANCHI CAÑAS, CAROLINA ANGELICA</t>
  </si>
  <si>
    <t>CAMPILLAY LIRA, JOCELIN PABLA</t>
  </si>
  <si>
    <t>ARANCIBIA FARIAS, MONICA PATRICIA</t>
  </si>
  <si>
    <t>TRIVELLI ZUAZAGOITIA, CAROLINA ANDREA</t>
  </si>
  <si>
    <t>SOTO ALFARO, DIEGO SEBASTIAN</t>
  </si>
  <si>
    <t>MORALES LLANOS, LIZBETH VIVIANA</t>
  </si>
  <si>
    <t>AGUIRRE SERAZZI, DANIELA FERNANDA</t>
  </si>
  <si>
    <t>TORRES CABIB, ANDREA ALEJANDRA</t>
  </si>
  <si>
    <t>SANDOVAL MANRIQUEZ, JORGE LUIS</t>
  </si>
  <si>
    <t>TABILO TORREJON, CAROLINA ELISA</t>
  </si>
  <si>
    <t>HERMOSILLA VALDEBENITO, CARLA SORAYA</t>
  </si>
  <si>
    <t>GONZALEZ MARTINEZ, OMAR PATRICIO</t>
  </si>
  <si>
    <t>ERICES INGLES, DANIEL ANDRES</t>
  </si>
  <si>
    <t>CANIBILO RIVERA, PIERO ALONSO</t>
  </si>
  <si>
    <t>FIGUEROA SOTO, MARCELO ALEJANDRO</t>
  </si>
  <si>
    <t>TORRES SANDOVAL, JAVIERA</t>
  </si>
  <si>
    <t>BARRIGA MORALES, LUCIA ELISABETH</t>
  </si>
  <si>
    <t>SOTO MILLAR, JUAN CARLOS</t>
  </si>
  <si>
    <t>VALDES SARMIENTO, JEREMY CARLOS</t>
  </si>
  <si>
    <t>BRAVO OJEDA, CARMEN JAVIERA</t>
  </si>
  <si>
    <t>OSSES ARDILES, MAURO GERARD</t>
  </si>
  <si>
    <t>HENRIQUEZ MIRANDA, ALEJANDRA ISABEL</t>
  </si>
  <si>
    <t>WAELDER MARDONES, CHRISTIAN PATRIC</t>
  </si>
  <si>
    <t>HERNANDEZ ZUÑIGA, GLADYS HORTENSIA</t>
  </si>
  <si>
    <t>RUIZ SOTO, YANINA ANDREA</t>
  </si>
  <si>
    <t>SANTIBAÑEZ CONTRERAS, BENJAMIN JUAN</t>
  </si>
  <si>
    <t>CARVAJAL RUBIO, FABIAN ESTEBAN</t>
  </si>
  <si>
    <t>INOSTROZA INOSTROZA, FERNANDA NICOLE</t>
  </si>
  <si>
    <t>ORTEGA FORNER, CLAUDIA ALEJANDRA</t>
  </si>
  <si>
    <t>GUERRERO PULGAR, GUILLERMO ANDRES</t>
  </si>
  <si>
    <t>BOEKEMEYER MOREIRA, GUSTAVO RODOLFO</t>
  </si>
  <si>
    <t>BUONAIUTO DONOSO, JOSE LUIS</t>
  </si>
  <si>
    <t>ARAYA ALVAREZ, CAROLINA DEL PILAR</t>
  </si>
  <si>
    <t>JIMENEZ VEJAR, ALEXIS ALEJANDRO</t>
  </si>
  <si>
    <t>MARTINEZ VEGA, EDUARDO ANTONIO</t>
  </si>
  <si>
    <t>ULLOA BORQUEZ, MARIO JAVIER</t>
  </si>
  <si>
    <t>ROJAS THIELE, MIGUEL ANGEL</t>
  </si>
  <si>
    <t>VEGA PEREZ, MERARY ALCIDES</t>
  </si>
  <si>
    <t>MARTINEZ ROJAS, GONZALO JAVIER</t>
  </si>
  <si>
    <t>FAJARDO VEGA, LIBORIO SAMUEL</t>
  </si>
  <si>
    <t>GOMEZ GARCIA, MARIA PAULINA</t>
  </si>
  <si>
    <t>GUZMAN TORO, RODRIGO ANDRES</t>
  </si>
  <si>
    <t>KUSCH FREZ, ANDREAS TOMAS</t>
  </si>
  <si>
    <t>ALVARADO AGUILAR, FERNANDO JAVIER</t>
  </si>
  <si>
    <t>BASCUÑAN ARANDA, CARLOS FELIPE</t>
  </si>
  <si>
    <t>BARACATT SANHUEZA, ANDREA VICTORIA</t>
  </si>
  <si>
    <t>FRITZ HOCES, JUAN CRISTIAN</t>
  </si>
  <si>
    <t>ROSAS LIZAMA, ALVARO DOMINGO</t>
  </si>
  <si>
    <t>MANSILLA MALDONADO, ALVARO JOSE</t>
  </si>
  <si>
    <t>ARRIETA LEIVA, EDUARDO PATRICIO</t>
  </si>
  <si>
    <t>BUSTOS ZUÑIGA, CONSUELO BELEN</t>
  </si>
  <si>
    <t>TAPIA PINILLA, ELIZARDO MIGUEL</t>
  </si>
  <si>
    <t>RIQUELME CORTES, MIGUEL ANGEL</t>
  </si>
  <si>
    <t>PEREZ OSTOIC, XIMENA VICTORIA</t>
  </si>
  <si>
    <t>ACUÑA AGUILA, CLAUDIO ANTONIO</t>
  </si>
  <si>
    <t>MENDEZ GONZALEZ, VICENTE RODRIGO</t>
  </si>
  <si>
    <t xml:space="preserve">HERRERA  LAVANCHY, TOMAS </t>
  </si>
  <si>
    <t>CONDEZA NEUBER, CLAUDIA GRACIELA</t>
  </si>
  <si>
    <t>DE LA FUENTE JIMÉNEZ, CLAUDIA CAROLINA</t>
  </si>
  <si>
    <t>ZARATE ROJAS, CLAUDIA ANDREA</t>
  </si>
  <si>
    <t>HEVIA PALMA, SAMUEL DAVID</t>
  </si>
  <si>
    <t>ESCOBAR PIMIENTO, PAZ ANDREA</t>
  </si>
  <si>
    <t>FUENTES SEPULVEDA, OSCAR ENRIQUE</t>
  </si>
  <si>
    <t>VERGARA BERMEJO, ROBERTO MARIO</t>
  </si>
  <si>
    <t>VERA YAÑEZ, ALEX ENRIQUE</t>
  </si>
  <si>
    <t>NAVARRO PAPIC, IVAN IGNACIO</t>
  </si>
  <si>
    <t>FERNANDEZ ESPEJO, JUAN CHRISTIAN</t>
  </si>
  <si>
    <t>LLANCAMAN NIETO, PATRICIO ARNOLDO</t>
  </si>
  <si>
    <t>TORO RAMOS, CARMINA ISABEL</t>
  </si>
  <si>
    <t>CARVAJAL TORREBLANCA, VERONICA DEL</t>
  </si>
  <si>
    <t>ESCOBAR FUENZALIDA, JORGE RODRIGO</t>
  </si>
  <si>
    <t>CARVAJAL BUSTOS, CARLOS MAURICIO</t>
  </si>
  <si>
    <t>PEREZ MORAGA, JAIME RENE</t>
  </si>
  <si>
    <t>NUÑEZ VALENZUELA, NICOLAS EDUARDO</t>
  </si>
  <si>
    <t>GERTOSIO PAEZ, ALBERTO EDUARDO</t>
  </si>
  <si>
    <t>VALDES BERRIOS, EYMILY IVANA</t>
  </si>
  <si>
    <t>MANCILLA ALMONACID, MAURICIO ALEJANDRO</t>
  </si>
  <si>
    <t>ZAPATA ALVARADO, MARCELA CAROLINA</t>
  </si>
  <si>
    <t>BUSTOS ROMERO, MACARENA ANDREA</t>
  </si>
  <si>
    <t>CHABOUD NAVARRETE, CYNTIA DAYANE</t>
  </si>
  <si>
    <t>RUIZ GALLEGOS, GUILLERMO EDGARDO</t>
  </si>
  <si>
    <t>MORALES SAEZ, MARIA ELIANA</t>
  </si>
  <si>
    <t>FUENTES TORRES, DANIEL FERNANDO</t>
  </si>
  <si>
    <t>MANCILLA ALVARADO, ROSSANA LORENA</t>
  </si>
  <si>
    <t>VOULLIEME LEON, CRISTIAN GONZALO</t>
  </si>
  <si>
    <t>BAHAMONDES CABRERA, NIDIA ROXANA</t>
  </si>
  <si>
    <t>CASTILLO COFRE, MARIA ELIANA</t>
  </si>
  <si>
    <t>DIAZ CANCINO, IGNACIA ANTONIA</t>
  </si>
  <si>
    <t>AGUILAR TRUJILLO, KAROL ANDREA</t>
  </si>
  <si>
    <t>APABLAZA ARIAS, PAOLA ALEJANDRA</t>
  </si>
  <si>
    <t>GUTIÉRREZ RIFFO, NATALY ESTEFANY</t>
  </si>
  <si>
    <t>ROSAS FUENTES, KAREN PATRICIA</t>
  </si>
  <si>
    <t>CATRIFIL HUIRCAN, LILIAN ANGELICA</t>
  </si>
  <si>
    <t>MANDIOLA GONZALEZ, RICARDO ANDRES</t>
  </si>
  <si>
    <t>VELIZ MUÑOZ, KARLA ELISA</t>
  </si>
  <si>
    <t>LAGOS MALLEA, JOSE EDUARDO</t>
  </si>
  <si>
    <t>VALLE ARACENA, CATHERINE VALESKA</t>
  </si>
  <si>
    <t>CACERES TORRES, MARIA DE LOS ANGELES</t>
  </si>
  <si>
    <t>LUAN OLIVARES, GISSELL ELIZABETH</t>
  </si>
  <si>
    <t>DORNEMANN SOLIS, ERICH HEINRICH</t>
  </si>
  <si>
    <t>LEIVA MARTINEZ, HECTOR ANTONIO</t>
  </si>
  <si>
    <t>CARDENAS JARA, TATIANA DEL CARMEN</t>
  </si>
  <si>
    <t>ARANCIBIA RODRIGUEZ, VANIA ELIZABETH</t>
  </si>
  <si>
    <t>TAPIA ALFARO, LEONARDO ESTEBAN</t>
  </si>
  <si>
    <t>GUERRERO REYES, GONZALO ALFONSO</t>
  </si>
  <si>
    <t>REYES CATALAN, GERMAN ANDRES</t>
  </si>
  <si>
    <t>CARCAMO GALLEGOS, FRANCESCA ALEJANDRA ESTER</t>
  </si>
  <si>
    <t>CRUZ LAGOS, LUIS ALBERTO</t>
  </si>
  <si>
    <t>LOPEZ RUBIO, RODRIGO ALBERTO</t>
  </si>
  <si>
    <t>LUCERO MORA, CAROLINA ALICIA</t>
  </si>
  <si>
    <t>ROSALES ROBIN, MAURICIO ORLANDO</t>
  </si>
  <si>
    <t>GUZMAN ZEPEDA, ANGELICA MARIA</t>
  </si>
  <si>
    <t>ESPINOZA MARQUEZ, JAVIER EDUARDO</t>
  </si>
  <si>
    <t>BUSTOS IBARRA, ALEJANDRO ANTONIO  ELIAS</t>
  </si>
  <si>
    <t>MOSQUEIRA TRONCOSO, FRANCISCO JOSE</t>
  </si>
  <si>
    <t>PAVEZ TETLAK, FRANCISCO JOSE</t>
  </si>
  <si>
    <t>ACEVEDO PINO, ERIC CRISTIAN</t>
  </si>
  <si>
    <t>AVILA LEON, VICTOR ALEXANDER</t>
  </si>
  <si>
    <t>CASTRO DE HALLEUX, MARIA LORETO</t>
  </si>
  <si>
    <t>PALMA SOTO, ARIEL ARTURO</t>
  </si>
  <si>
    <t>HARTARD CAZENAVE, SIMONE NICOLE</t>
  </si>
  <si>
    <t>VILCHES LIZAMA, PABLO MODESTO</t>
  </si>
  <si>
    <t>GONZALEZ RAMOS, MONICA RUTH</t>
  </si>
  <si>
    <t>MARTINEZ SALDIAS, FRANCISCO JAVIER</t>
  </si>
  <si>
    <t>ZULETA BARRIONUEVO, JUAN ANTONIO</t>
  </si>
  <si>
    <t>REYES JIMENEZ, RAUL RODRIGO</t>
  </si>
  <si>
    <t>Ferry - Bus</t>
  </si>
  <si>
    <t>VILLALOBOS MONARDES, RUBEN EDUARDO</t>
  </si>
  <si>
    <t>NOVOA ORTEGA, CARLOS ADOLFO</t>
  </si>
  <si>
    <t>ROBLES MORA, RODOLFO ANDRES</t>
  </si>
  <si>
    <t>ORO VILLALON, JAVIERA LUNA</t>
  </si>
  <si>
    <t>EHLEN LOPEZ, FELIPE ALEJANDRO</t>
  </si>
  <si>
    <t>CID ALBORNOZ, PATRICIA ANDREA</t>
  </si>
  <si>
    <t>GONZALEZ MARCHANT, IVONNE DEL CARMEN</t>
  </si>
  <si>
    <t>CONEJEROS SALAZAR, NOELIA CAROLINA</t>
  </si>
  <si>
    <t>QUINTEROS ARANCIBIA, EDUARDO ANTONIO</t>
  </si>
  <si>
    <t>DIAZ MIRANDA, MARIA JOSE</t>
  </si>
  <si>
    <t>PADILLA FIGUEROA, PATRICIA ANDREA</t>
  </si>
  <si>
    <t>GONZALEZ SOTO, FELIPE ANDRES DAVID</t>
  </si>
  <si>
    <t>OBANDO HERRERA, SANDRA WALESKA</t>
  </si>
  <si>
    <t>CORDOVA CARREÑO, ALVARO ALONSO</t>
  </si>
  <si>
    <t>ROBLES CANALES, ROSA ELENA</t>
  </si>
  <si>
    <t>CALDERARA GONZALEZ, JORGE RODRIGO</t>
  </si>
  <si>
    <t>MORALES ROJAS, IVAN ANTONIO</t>
  </si>
  <si>
    <t>GROGG OVALLE, ANDREA PAZ</t>
  </si>
  <si>
    <t>ALTERMATT SELAME, CARLOS IGNACIO</t>
  </si>
  <si>
    <t>AHUMADA SANHUEZA, SUSAN DEL PILAR</t>
  </si>
  <si>
    <t>HOLLANDER SANHUEZA, GRISAYDA ROSARIO</t>
  </si>
  <si>
    <t>LITMAN SILBERMAN, ALEJANDRO MARCELO</t>
  </si>
  <si>
    <t>RUBIO JARA, JUAN CARLOS</t>
  </si>
  <si>
    <t>CRUZ CHAVEZ, MIRIAM SARA</t>
  </si>
  <si>
    <t>PAVEZ SAEZ, MARCO ANTONIO</t>
  </si>
  <si>
    <t>YONSSON AMPUERO, NATHALIE PAULINA</t>
  </si>
  <si>
    <t>MARAMBIO OLIVARES, JUAN ALFONSO</t>
  </si>
  <si>
    <t>DURAN GARCIA, GHISLAIME ANDREA</t>
  </si>
  <si>
    <t>GOMEZ FRANCO, MAGNA ELENA</t>
  </si>
  <si>
    <t>VARAS JONES, VERONICA LORETO</t>
  </si>
  <si>
    <t>ESPARZA LEFIMIL, BERNARDO ARIEL</t>
  </si>
  <si>
    <t>TAPIA YAÑEZ, JAIME ANDRES</t>
  </si>
  <si>
    <t>GALDAMES VERGARA, BENJAMIN ANDRES FELIPE</t>
  </si>
  <si>
    <t>ELGUETA GONZALEZ, OSCAR MANUEL</t>
  </si>
  <si>
    <t>CANALES BRIONES, ENRIQUE JAVIER</t>
  </si>
  <si>
    <t>YAUPE SEPULVEDA, SANTIAGO SEBASTIAN</t>
  </si>
  <si>
    <t>VARGAS JORQUERA, FRANCISCO JAVIER</t>
  </si>
  <si>
    <t>RAIHUAN OJEDA, FERNANDA JAVIERA</t>
  </si>
  <si>
    <t>ESPINOSA BOBADILLA, ISABEL ANGELICA</t>
  </si>
  <si>
    <t>BOBADILLA BARRA, CARLOS ESTEBAN</t>
  </si>
  <si>
    <t>RETAMALES GONZALEZ, ALEX RODRIGO</t>
  </si>
  <si>
    <t>BAHAMONDES MONSALVEZ, CARLOS MAURICIO</t>
  </si>
  <si>
    <t>LETELIER  FARIAS, KARINA VERONICA</t>
  </si>
  <si>
    <t>VALLEJOS CASTILLO, LOURDES SUSANA</t>
  </si>
  <si>
    <t>ROJAS HONORES, CLAUDIO ANTONIO</t>
  </si>
  <si>
    <t>MULLER MANSILLA, IVAN ANDRES</t>
  </si>
  <si>
    <t>DUVERRAN RIVEROS, EDUARDO ALFREDO</t>
  </si>
  <si>
    <t>OLIVEROS AGUERO, HECTOR ALEJANDRO</t>
  </si>
  <si>
    <t>ESPINOSA SOTO, VIVIANA MARGARITA</t>
  </si>
  <si>
    <t>CORTES NARANJO, VIVIANA KARINA</t>
  </si>
  <si>
    <t>RIQUELME SOTO, MARCELA CRISTINA</t>
  </si>
  <si>
    <t>ANDRADE ENCALADA, NATALIA ALEJANDRA</t>
  </si>
  <si>
    <t>ALMONTE TORRES, ANGELA ITALIA</t>
  </si>
  <si>
    <t>RIVERA OLMOS, JUAN ERNESTO</t>
  </si>
  <si>
    <t>SOTO CALISTO, JUAN CARLOS</t>
  </si>
  <si>
    <t>MONTESINOS CARDENAS, ALEX MAURICIO</t>
  </si>
  <si>
    <t>BARROS ARANCIBIA, ADELA CECILIA</t>
  </si>
  <si>
    <t>MOSNICH GONZALEZ, NINOSKA FABIOLA</t>
  </si>
  <si>
    <t>LARA GONZALEZ, JEANNETTE MARISOL</t>
  </si>
  <si>
    <t>VALDES SEPULVEDA, VICTORIA SOLEDAD</t>
  </si>
  <si>
    <t>VALDES RODRIGUEZ, PABLO ANTONIO</t>
  </si>
  <si>
    <t>SALAZAR HERNANDEZ, PAULINA ALEJANDRA</t>
  </si>
  <si>
    <t>SOTO BARRIENTOS, CRISTIAN RAUL</t>
  </si>
  <si>
    <t>AMADOR ABARCA, MARCOS GABRIEL</t>
  </si>
  <si>
    <t>JERIA LARA, EDUARDO RAMIRO</t>
  </si>
  <si>
    <t>GONZALEZ MORALES, SEBASTIAN EDUARDO</t>
  </si>
  <si>
    <t>ZEPEDA RODRIGUEZ, LUIS IGNACIO</t>
  </si>
  <si>
    <t>GONZALEZ CARRIEL, CHRISTIAN EDGARDO</t>
  </si>
  <si>
    <t>CUELLO PEÑA, TAMARA CECILIA</t>
  </si>
  <si>
    <t>PAREDES TRIVIÑO, ANDREA DE LOURDES</t>
  </si>
  <si>
    <t>ALUN REYES, CLAUDIA ANDREA</t>
  </si>
  <si>
    <t>ANDRADE GUERRERO, IVES OCTAVIO</t>
  </si>
  <si>
    <t>PEREZ VELARDE, CAROLINA ANDREA</t>
  </si>
  <si>
    <t>BARROS VASQUEZ, HECTOR IVAN</t>
  </si>
  <si>
    <t>FONTEALBA SCHWERTER, LEANDRO ALFONSO</t>
  </si>
  <si>
    <t>ZAMBRANO ARRIAGADA, HECTOR HERNAN</t>
  </si>
  <si>
    <t>SAN MARTIN SALDIAS, RODRIGO ALEJANDRO</t>
  </si>
  <si>
    <t>MOLLER CHATEAU, JAVIER GUSTAVO</t>
  </si>
  <si>
    <t>AVALOS ZEPEDA, AMANDA STHEFANY</t>
  </si>
  <si>
    <t>VASQUEZ FIERRO, ROCIO PAMELA ALEJANDRA</t>
  </si>
  <si>
    <t>SILVA ARANA, PRISCILLA ANDREA</t>
  </si>
  <si>
    <t>FAJARDO DE LA CUBA, EDUARDO DAVID</t>
  </si>
  <si>
    <t>FERNANDEZ ARANEDA, MARIO ANDRES</t>
  </si>
  <si>
    <t>LEAL CONTRERAS, MARCELO IVAN</t>
  </si>
  <si>
    <t>ORTIZ SALINAS, ROBERTO IGNACIO</t>
  </si>
  <si>
    <t>INZULZA ARAVENA, CARLOS FRANCISCO</t>
  </si>
  <si>
    <t>ZUÑIGA SALAZAR, PAOLA MARCELA</t>
  </si>
  <si>
    <t>MARTINICH PIMENTEL, FRANCIS ALEJANDRO</t>
  </si>
  <si>
    <t>ABASOLO SOTO, RAUL ALEJANDRO</t>
  </si>
  <si>
    <t>MESA LEYTON, ADOLFO FELIPE</t>
  </si>
  <si>
    <t>VALDES PARADA, MARCELA PAZ</t>
  </si>
  <si>
    <t>OSORIO ROMERO, RODRIGO ANDRES</t>
  </si>
  <si>
    <t>REISER JAHNKE, KAREN HELEN</t>
  </si>
  <si>
    <t>BERROETA ANDREOLI, RODRIGO ALFONSO</t>
  </si>
  <si>
    <t>AHUMADA CARRASCO, FERNANDO NICOLAS</t>
  </si>
  <si>
    <t>MEDINA ALVAREZ, PABLO GUSTAVO</t>
  </si>
  <si>
    <t>MENDOZA CARRILLO, ROSMARY ALEJANDRA</t>
  </si>
  <si>
    <t>ALARCON CORSI, MARCIA INES</t>
  </si>
  <si>
    <t>OBANDO CALDERON, TERESA MACARENA</t>
  </si>
  <si>
    <t>LEIVA CABEZAS, ESTEFANIA ISABEL</t>
  </si>
  <si>
    <t>ARAYA CANO, JORGE MARIO</t>
  </si>
  <si>
    <t>CARDENAS NAVARRETE, WALTHER SANTIAGO</t>
  </si>
  <si>
    <t>ROJEL PEREZ, PAULO CESAR</t>
  </si>
  <si>
    <t>GONZALEZ TOBAR, JUAN RUBEN</t>
  </si>
  <si>
    <t>CRISOSTOMO MUÑOZ, ALEXIE CRISTIAN</t>
  </si>
  <si>
    <t>NUÑEZ DUHALDE, FELIX PABLO</t>
  </si>
  <si>
    <t>CONTRERAS NAVARRETE, ALEJANDRA EDUVINA</t>
  </si>
  <si>
    <t>ROJAS PIRO, CLAUDIO HERNAN</t>
  </si>
  <si>
    <t>PORTILLA ESPINOSA, YISELA ESTELVIN</t>
  </si>
  <si>
    <t>TOLEDO HIDALGO, RICHARD ANTONIO</t>
  </si>
  <si>
    <t>OSSES BEROIZA, CRISTIAN HUGO</t>
  </si>
  <si>
    <t>JOFRE BRAVO, LIZETTE AURELIA</t>
  </si>
  <si>
    <t>SOLIS CONNELL, PILAR MAKARENA</t>
  </si>
  <si>
    <t>CASTRO CORTES, MARIA ALICIA DE LOS ANGELES</t>
  </si>
  <si>
    <t>ORREGO TAPIA, JAIME AUGUSTO</t>
  </si>
  <si>
    <t>PEREDO ROJAS, MARIA FERNANDA ISABEL</t>
  </si>
  <si>
    <t>CARTAGENA RAMOS, MARCELA MARIA</t>
  </si>
  <si>
    <t>CORREA MELLADO, MARICEL ALEJANDRA</t>
  </si>
  <si>
    <t>REINOSO VARAS, RICARDO ALONSO</t>
  </si>
  <si>
    <t>MELENDEZ DUPLAQUET, JUAN AGUSTIN</t>
  </si>
  <si>
    <t>MIRANDA FLORES, LUIS ANDRES</t>
  </si>
  <si>
    <t>VERGARA OLAVARRIA, MARIA EUGENIA</t>
  </si>
  <si>
    <t>CARRASCO ACUÑA, JORGE PABLO</t>
  </si>
  <si>
    <t>DIAZ CONTRERAS, ENRIQUE MARCELO</t>
  </si>
  <si>
    <t>VARGAS VELASQUEZ, ROBINSON ALEXIS</t>
  </si>
  <si>
    <t>CAQUEO MARTENS, ANDRES JAVIER</t>
  </si>
  <si>
    <t>RIQUELME ABARCA, PATRICIO ANDRES</t>
  </si>
  <si>
    <t>YEVENES BASUALTO, YOVANKA ANDREA</t>
  </si>
  <si>
    <t>VALDEBENITO  HUENCHUÑIR, CARMEN ELIZABETH</t>
  </si>
  <si>
    <t>RAMOS MEJIAS, JOHANNA BEATRIZ</t>
  </si>
  <si>
    <t>VILLAGRAN SALAH, LORENA CECILIA</t>
  </si>
  <si>
    <t>PACHECO FERNANDEZ, DAVID ESTEBAN</t>
  </si>
  <si>
    <t>YAÑEZ GOMEZ, JOAQUIN ANDRES</t>
  </si>
  <si>
    <t>ROJAS JARA, ELIZABETH</t>
  </si>
  <si>
    <t>TRONCOSO VALDES, JOSE EDUARDO</t>
  </si>
  <si>
    <t>MONTAÑA AMPUERO, JORGE EDMUNDO</t>
  </si>
  <si>
    <t>LECAROS MARTINEZ, JOSE MIGUEL</t>
  </si>
  <si>
    <t>PARRA REBOLLEDO, RODRIGO ANDRES</t>
  </si>
  <si>
    <t>CISTERNAS GUZMAN, CAROLINA ALEJANDRA</t>
  </si>
  <si>
    <t>SANTANDER GALLEGUILLOS, MARIA ALEJANDRA</t>
  </si>
  <si>
    <t>LLANCA MINAY, CAROLINA DE LAS MERCEDES</t>
  </si>
  <si>
    <t>NANJARI MACUER, RODRIGO CRISTOBAL</t>
  </si>
  <si>
    <t>CASTEX MATURANA, RODRIGO ALFREDO</t>
  </si>
  <si>
    <t>ROJAS VELIZ, MARCELA DEL CARMEN</t>
  </si>
  <si>
    <t>PIZARRO MORALES, PAULO CESAR</t>
  </si>
  <si>
    <t>VALLEJOS MONTIEL, GLORIA ESTER</t>
  </si>
  <si>
    <t>SALAZAR VILCHES, DAVID ALEXI</t>
  </si>
  <si>
    <t>CASTILLO LILLO, ISMAEL ANDRES</t>
  </si>
  <si>
    <t>OTAROLA MUÑOZ, PAOLA ANDREA</t>
  </si>
  <si>
    <t>CARRASCO FERNANDEZ, LUIS HERNAN</t>
  </si>
  <si>
    <t>CORTEZ MEZA, ALEX ANTONIO</t>
  </si>
  <si>
    <t>FERNANDEZ RODRIGUEZ, CAMILA IGNACIA</t>
  </si>
  <si>
    <t>INZUNZA ASTUDILLO, CAMILO ANDRES</t>
  </si>
  <si>
    <t>BRAVO CARO, EDGAR EDUARDO</t>
  </si>
  <si>
    <t>VASQUEZ INOSTROZA, DANILO ALEJANDRO</t>
  </si>
  <si>
    <t>GODOY PULIDO, JAIME ALEX</t>
  </si>
  <si>
    <t>FARIAS GONZALEZ, RENE ORLANDO</t>
  </si>
  <si>
    <t>GACITUA AZCUY, SERGIO ANDRE</t>
  </si>
  <si>
    <t>CAMPOS LUCERO, EUGENIO ELIAS</t>
  </si>
  <si>
    <t>ACEVEDO CIFUENTES, JUAN FERNANDO EVAN</t>
  </si>
  <si>
    <t>FLORES RUBIO, MONICA ANDREA</t>
  </si>
  <si>
    <t>PIFFAUT MULLER, ANDREE MARIE</t>
  </si>
  <si>
    <t>WITKER JIMENEZ, CONSTANZA KATHERINE</t>
  </si>
  <si>
    <t>COLLAO ARROYO, MARJORIE XIMENA</t>
  </si>
  <si>
    <t>TOLOSA PINTO, JOSE OMAR</t>
  </si>
  <si>
    <t>LARRABEITI YAÑEZ, ANATOLE ALEJANDRO</t>
  </si>
  <si>
    <t>CABRERA MIGUIELES, CAMILA ANDREA</t>
  </si>
  <si>
    <t>FUENZALIDA SUAREZ, GABRIELA ALEJANDRA</t>
  </si>
  <si>
    <t>PEREZ NOVA, SERGIO MANUEL ALFREDO</t>
  </si>
  <si>
    <t>ALMENDRA ESPINOZA, JUAN NICOLAS</t>
  </si>
  <si>
    <t>HERMOSILLA BUSTOS, ALVARO PEDRO</t>
  </si>
  <si>
    <t>MUÑOZ SALGADO, PATRICIO JAVIER</t>
  </si>
  <si>
    <t>PEREZ ADASME, MARCELO ALEJANDRO</t>
  </si>
  <si>
    <t>CASTRO NAHUELPAN, JONATHAN OXIEL</t>
  </si>
  <si>
    <t>ALVARADO CARVAJAL, BETSABETH CHARLOTTE</t>
  </si>
  <si>
    <t>FUENTES MONSALVE, FREDIS ALONSO</t>
  </si>
  <si>
    <t>ZAVIDICH DIOMEDI, CAROLINA ARLETTE</t>
  </si>
  <si>
    <t>KLUG MATURANA, GERMAN IGNACIO</t>
  </si>
  <si>
    <t>FERNANDEZ MORALES, EDUARDO ANDRES</t>
  </si>
  <si>
    <t>PRADO FIGUEROA, VALENTINA</t>
  </si>
  <si>
    <t>BAILEY VERA, DEBORAH ANDREA</t>
  </si>
  <si>
    <t>FIGUEROA ARACENA, DAYANE GABRIELA</t>
  </si>
  <si>
    <t>IGONI CHACANA, CLAUDIA CECILIA</t>
  </si>
  <si>
    <t>CORDOVA VERGARA, PAOLA ALEJANDRA</t>
  </si>
  <si>
    <t>ARAVENA MUNOZ, GUISSELLE MARIBEL</t>
  </si>
  <si>
    <t>STUARDO MATUS, ALEJANDRO ANTONIO</t>
  </si>
  <si>
    <t>DIAZ MATURANA, PATRICIA BERNARDA</t>
  </si>
  <si>
    <t>TOLEDO VENTHUR, PAULINA EDENET</t>
  </si>
  <si>
    <t>CASANOVA ACEVEDO, RICARDO MARCEL</t>
  </si>
  <si>
    <t>PARRA CUEVAS, BLANCA JUSTINA</t>
  </si>
  <si>
    <t>CASTRO VELASQUEZ, ANGELICA MARIA</t>
  </si>
  <si>
    <t>VALENZUELA SERRANO, LETICIA ISABEL</t>
  </si>
  <si>
    <t>VIDAL CASTILLO, ELDA DE LAS MERCEDES</t>
  </si>
  <si>
    <t>COELLO ZURITA, CLAUDIA ALEJANDRINA</t>
  </si>
  <si>
    <t>AGUAYO VILLA, PAULINA ANDREA</t>
  </si>
  <si>
    <t>OLIVA ARRIAGADA, MARIA CONSUELO</t>
  </si>
  <si>
    <t>RODRIGUEZ SEGURA, GILLIANA MACARENA</t>
  </si>
  <si>
    <t>GUTIERREZ ORDENES, BRUNO LUIS</t>
  </si>
  <si>
    <t>MONTERO AGUILAR, NESTOR</t>
  </si>
  <si>
    <t>YAÑEZ ESPINOZA, ALEJANDRA VALESKA</t>
  </si>
  <si>
    <t>ARISMENDI GALLEGOS, HUGO ALEJANDRO</t>
  </si>
  <si>
    <t>PEREZ D´ALENCON, ALVARO SANTIAGO</t>
  </si>
  <si>
    <t>HERMOSILLA RODRIGUEZ, ANITA ALEJANDRA</t>
  </si>
  <si>
    <t>RAMIREZ FLORES, SOLEDAD ANDREA</t>
  </si>
  <si>
    <t>VASQUEZ SAEZ, MARIO HERNAN</t>
  </si>
  <si>
    <t>BRITO DOERR, PAULINA MACARENA</t>
  </si>
  <si>
    <t>ORELLANA MANCILLA, PEDRO PABLO SEBASTIAN</t>
  </si>
  <si>
    <t>DURAN LEIVA, PABLO ALFREDO</t>
  </si>
  <si>
    <t>RODRIGUEZ PEREZ, CHRISTIAN ALEX</t>
  </si>
  <si>
    <t>NUÑEZ BRISO, MARIA INES</t>
  </si>
  <si>
    <t>LOPEZ MELLO, CRISTHIAN FABIAN</t>
  </si>
  <si>
    <t>TOLEDO VALENZUELA, RODRIGO ANDRES</t>
  </si>
  <si>
    <t>NEGRETE CATALDO, NELSON EDUARDO</t>
  </si>
  <si>
    <t>BRAVO SOTO, PABLO RODRIGO</t>
  </si>
  <si>
    <t>ITURRIETA SEGUEL, MARIANA MARCELA</t>
  </si>
  <si>
    <t>TORRES BOZO, RICARDO ROBERT</t>
  </si>
  <si>
    <t>VELOSO CORREA, JORGE JAVIER</t>
  </si>
  <si>
    <t>ESPARZA NAVARRO, DAVID HERNANDO</t>
  </si>
  <si>
    <t>SALINAS SALINAS, FREDDY ALBERTO</t>
  </si>
  <si>
    <t>NEIRA HERNANDEZ, JORGE LUIS</t>
  </si>
  <si>
    <t>RUIZ GALLEGOS, GONZALO ANDRES</t>
  </si>
  <si>
    <t>TORRES VALENCIA, ALEJANDRA</t>
  </si>
  <si>
    <t>MUÑOZ BERRIOS, ALVARO IGNACIO</t>
  </si>
  <si>
    <t>SILVA MEDRANO, FRANCISCO JAVIER</t>
  </si>
  <si>
    <t>MARTINEZ JARA, CARLOS HUMBERTO</t>
  </si>
  <si>
    <t>LIBEDINSKY MOSCOVICH, HERNAN MARCO</t>
  </si>
  <si>
    <t>BASTIAS LAGOS, BRAULIO ALEXIS</t>
  </si>
  <si>
    <t>MOREIRA ALMONACID, ESTRELLA DE FATIMA</t>
  </si>
  <si>
    <t xml:space="preserve">VERA  BURGOS, DAVID </t>
  </si>
  <si>
    <t>MUÑOZ CORTES, JESICA SOLANGE</t>
  </si>
  <si>
    <t>PALMA OLIVARES, CRISTIAN ANDRES FELIPE</t>
  </si>
  <si>
    <t>ALCAIDE MORENO, JAVIERA DEL CARMEN</t>
  </si>
  <si>
    <t>ANAIS SALAS, FERNANDO AGUSTIN</t>
  </si>
  <si>
    <t>CALISTO GARAI, JAVIER AMADO</t>
  </si>
  <si>
    <t>CANALES CANALES, LUZ MARIA</t>
  </si>
  <si>
    <t>SANDOVAL HENRIQUEZ, YESSICA XIMENA</t>
  </si>
  <si>
    <t>PEREZ RODRIGUEZ, MYRIAM SOL</t>
  </si>
  <si>
    <t>VIVALLO CAMPOS, JOSE ALEJANDRO</t>
  </si>
  <si>
    <t>ROJAS MARTINEZ, JUAN GUILLERMO</t>
  </si>
  <si>
    <t>ABARCA VILLASECA, MARCELA CLAUDIA</t>
  </si>
  <si>
    <t>DUQUE GONZALEZ, CATALINA ROSA</t>
  </si>
  <si>
    <t>SOTO ESCOBAR, ANDRES EMILIO</t>
  </si>
  <si>
    <t>MIÑO SEPULVEDA, MICHAEL ANDRES</t>
  </si>
  <si>
    <t>RAMIREZ ESCOBAR, PATRICIO ALEJANDRO</t>
  </si>
  <si>
    <t>VIDAL VEGA, HARDY</t>
  </si>
  <si>
    <t>ALVAREZ ROMERO, JORGE ANDRES</t>
  </si>
  <si>
    <t>GATICA SOTO, CRISTIAN ANDRES</t>
  </si>
  <si>
    <t>ARAYA LOPEZ, CRISTHIAN BERNARDO</t>
  </si>
  <si>
    <t>ROBLES GONZALEZ, CRISTIAN MARIO</t>
  </si>
  <si>
    <t>RIQUELME RIOS, PAOLA ALEJANDRA</t>
  </si>
  <si>
    <t>COFRE CARVAJAL, MIGUEL ANGEL</t>
  </si>
  <si>
    <t>ALEGRIA ADAROS, ROSARIO</t>
  </si>
  <si>
    <t>OLMEDO PEREZ, CESAR ALONSO</t>
  </si>
  <si>
    <t>TAPIA MATUS, ERIK EDGARDO</t>
  </si>
  <si>
    <t>VERGARA  GODOY, ALEJANDRO JILBERTO</t>
  </si>
  <si>
    <t>ALVAREZ EHIJO, SEFORA NOEMI</t>
  </si>
  <si>
    <t>MONTERO HARBOE, MATIAS</t>
  </si>
  <si>
    <t>SANDOVAL GRANDON, GLORIA ROSA</t>
  </si>
  <si>
    <t>AHUMADA VELASQUEZ, ROMYNA SHIRLEY</t>
  </si>
  <si>
    <t>MARTINEZ GONZALEZ, JONATHAN ABRAHAM</t>
  </si>
  <si>
    <t>LAGOS CHANDIA, GLENDA CECILIA</t>
  </si>
  <si>
    <t>AVILA GONZALEZ, FRANCISCO JAVIER</t>
  </si>
  <si>
    <t>VALDIVIA ACUÑA, JOSE AURELIO</t>
  </si>
  <si>
    <t>BUSTOS MUÑOZ, CARLOS ANDRES</t>
  </si>
  <si>
    <t>RIVAS OBERG, CAMILO ORLANDO</t>
  </si>
  <si>
    <t>RAMIREZ OLAVE, ALEJANDRO MAURICIO</t>
  </si>
  <si>
    <t>OYARZUN OSORIO, ESTELA DE LOURDES</t>
  </si>
  <si>
    <t>FUENTES REBOLLEDO, CARLOS ALBERTO</t>
  </si>
  <si>
    <t>MORALES TARRAZA, CARMEN GLORIA</t>
  </si>
  <si>
    <t>RIVEROS MUÑOZ, JULIA GEMMA</t>
  </si>
  <si>
    <t>CABALIN SALDIAS, JOAQUIN EDMUNDO</t>
  </si>
  <si>
    <t>SALGADO ROJAS, ALICIA XIMENA</t>
  </si>
  <si>
    <t>MARCOS PEÑA, MARCELO JAVIER</t>
  </si>
  <si>
    <t>Ferry - Veh. Instit.</t>
  </si>
  <si>
    <t>AGUIRRE PALLAVICINI, FELIPE ERNESTO</t>
  </si>
  <si>
    <t>ZIERATH COLIÑIR, WALTER SIGFRID SEGUNDO</t>
  </si>
  <si>
    <t>RUIZ PINO, CRHISTOPHER MARCELO</t>
  </si>
  <si>
    <t>GAZALE CHAPARRO, YERKA OLGA</t>
  </si>
  <si>
    <t>RECABARREN HENRIQUEZ, MARGARITA</t>
  </si>
  <si>
    <t>PERALTA FRIZ, VIVIANA PAMELA</t>
  </si>
  <si>
    <t>VENEGAS ARAYA, MARIA MARICELA</t>
  </si>
  <si>
    <t>GONZALEZ HUERTA, LILIANA ANDREA</t>
  </si>
  <si>
    <t>CATALAN MALDONADO, PAMELA ROXANA</t>
  </si>
  <si>
    <t>CERDA SALDIAS, LORENA DEL CARMEN</t>
  </si>
  <si>
    <t>VERGARA ARANCIBIA, JESSICA PAOLA</t>
  </si>
  <si>
    <t>PEREZ HARMER, KELLY LOUISE</t>
  </si>
  <si>
    <t xml:space="preserve">HERMOSILLA  CID, HURLINGTON </t>
  </si>
  <si>
    <t>JUACIDA AHUMADA, DANIEL HORACIO</t>
  </si>
  <si>
    <t>GARRIDO GAJARDO, ELEODORO MARCELO</t>
  </si>
  <si>
    <t>ARANEDA CRUZ, GABRIELA MARIA</t>
  </si>
  <si>
    <t>PAREDES FAUNDEZ, CRISTIAN ALFREDO</t>
  </si>
  <si>
    <t>BERATTO RAGGI, CLAUDIO ALEJANDRO</t>
  </si>
  <si>
    <t>MARTINEZ MOLINA, IGNACIO NICOLAS</t>
  </si>
  <si>
    <t>SOTO SOTO, DANIEL HERNAN</t>
  </si>
  <si>
    <t>HENRIQUEZ ORDENES, JUAN IGNACIO</t>
  </si>
  <si>
    <t>GUGGIANA CORTEZ, ITALO GIUSEPPE</t>
  </si>
  <si>
    <t>RIVAS ELGUETA, JOSE ANTONIO</t>
  </si>
  <si>
    <t>LOPEZ MIRANDA, CARLOS ALEJANDRO</t>
  </si>
  <si>
    <t>BRAVO POBLETE, CARLOS ANDRES</t>
  </si>
  <si>
    <t>REINHARDT CACERES, SUE HELEN</t>
  </si>
  <si>
    <t>MUÑOZ GUERRERO, NANCY DEL CARMEN</t>
  </si>
  <si>
    <t>AVENDAÑO CISTERNAS, CRISTHIAN MAURICIO</t>
  </si>
  <si>
    <t>CARCAMO ALVAREZ, NINFA JEANNETTE</t>
  </si>
  <si>
    <t>BARRIA SCHNEEBERGER, LUIS EDUARDO</t>
  </si>
  <si>
    <t>CANAHUATE RONDA, ROLANDO JUAN</t>
  </si>
  <si>
    <t>CAMPOS SAN MARTIN, SEBASTIAN EDUARDO</t>
  </si>
  <si>
    <t>ASPEE NOVOA, LIDIA ALEJANDRA</t>
  </si>
  <si>
    <t>VERASAY FUENTES, MARCELA ALEJANDRA</t>
  </si>
  <si>
    <t>RODRIGUEZ VILLALOBOS, CHRISTIAN ROMAN</t>
  </si>
  <si>
    <t>CONTRERAS CONTRERAS, PIA MARIBEL</t>
  </si>
  <si>
    <t>SAN MARTIN CORONADO, DAYANNE AURORA</t>
  </si>
  <si>
    <t>VALENZUELA CARRILLO, PABLO ANDRES</t>
  </si>
  <si>
    <t>MELENDEZ FUENTES, NIDIA LORETO</t>
  </si>
  <si>
    <t>TORRES MORAGA, PRISCILA</t>
  </si>
  <si>
    <t>ALBORNOZ ALBORNOZ, CLAUDIO IGNACIO</t>
  </si>
  <si>
    <t>PEÑALOZA REBOLLEDO, LUIS ESTEBAN</t>
  </si>
  <si>
    <t>OLIVARES DIAZ, MARTIN ANGEL</t>
  </si>
  <si>
    <t>SUAREZ ASCENCIO, FRANCISCO JAVIER</t>
  </si>
  <si>
    <t>RAMIREZ SAAVEDRA, ERNESTO FERNANDO</t>
  </si>
  <si>
    <t>CARRASCO FERNANDEZ, ELSA ANDREA</t>
  </si>
  <si>
    <t>VALENZUELA CORTES, JAVIER IGNACIO</t>
  </si>
  <si>
    <t>GONZALEZ MUÑOZ, PAULA ANDREA</t>
  </si>
  <si>
    <t>DELGADO BAEZ, HERNAN CESAR</t>
  </si>
  <si>
    <t>VALENZUELA RETAMAL, JORGE SAMUEL</t>
  </si>
  <si>
    <t>GOMEZ PEREZ, PATRICIO EDUARDO</t>
  </si>
  <si>
    <t>LIPAN MORALES, MANUEL ANTONIO</t>
  </si>
  <si>
    <t>ELGUETA SALINAS, MARIO RODRIGO</t>
  </si>
  <si>
    <t>ABURTO LORCA, PATRICIA LORETO</t>
  </si>
  <si>
    <t>CARRASCO DIAZ, FRANCISCO ANDRES</t>
  </si>
  <si>
    <t>JORQUERA FUENTES, SUSANA BERNARDA</t>
  </si>
  <si>
    <t>ARRIAGADA HENRIQUEZ, MARIA ALEJANDRA</t>
  </si>
  <si>
    <t>CAMPOS PAREDES, EDUARDO ALVARO</t>
  </si>
  <si>
    <t>SANHUEZA ACUÑA, MELITINA DE LAS MERCEDES</t>
  </si>
  <si>
    <t>PEREZ TORRES, MARCIAL OLEGARIO</t>
  </si>
  <si>
    <t>AVENDAÑO BARRERA, PABLO</t>
  </si>
  <si>
    <t>ZAPATA IBAÑEZ, ANAMARIA CAROLINA</t>
  </si>
  <si>
    <t>HERRERA OSORIO, YANINA DEL PILAR</t>
  </si>
  <si>
    <t>GARCIA NIETO, VALENTINA PAZ</t>
  </si>
  <si>
    <t>MOLINA ALARCON, JUDITH ANGELICA</t>
  </si>
  <si>
    <t>URZUA TORREALBA, DIEGO ALBERTO</t>
  </si>
  <si>
    <t>GONZALEZ VEGA, RODRIGO MARIO</t>
  </si>
  <si>
    <t>MUÑOZ LEYTON, PABLO ANDRES</t>
  </si>
  <si>
    <t>MARIN SANDOVAL, CARLOS ALBERTO</t>
  </si>
  <si>
    <t>SOTO TORO, FRANCISCO SEGUNDO</t>
  </si>
  <si>
    <t>ARCOS ROJAS, CRISTIAN SEBASTIAN</t>
  </si>
  <si>
    <t>NARVAEZ RIVEROS, VERONICA IVONNE</t>
  </si>
  <si>
    <t>SALAS ROJAS, KARLA MARCELA</t>
  </si>
  <si>
    <t>GONZALEZ ALVAREZ, MARJORIE PAOLA</t>
  </si>
  <si>
    <t>OLLARZU VEGA, ANDREA BETEL</t>
  </si>
  <si>
    <t>PALOMINOS ARAYA, JOSE LUIS</t>
  </si>
  <si>
    <t>DIAZ GOMEZ, LISBET GORETTI</t>
  </si>
  <si>
    <t>YEVENES SEPULVEDA, DANIEL SEBASTIAN</t>
  </si>
  <si>
    <t>LOPEZ VILLABLANCA, RODRIGO ALBERT</t>
  </si>
  <si>
    <t>ANDAUR SUAREZ, DIEGO IVAN</t>
  </si>
  <si>
    <t>VIDAL CHAVEZ, SISSI MARGARET</t>
  </si>
  <si>
    <t>ROCHA MELLA, MARCELA ALEJANDRA</t>
  </si>
  <si>
    <t>RETAMAL URRUTIA, CARMEN ALEJANDRA</t>
  </si>
  <si>
    <t>CONEJEROS PINTO, MARIA EUGENIA</t>
  </si>
  <si>
    <t>JIMENEZ RODRIGUEZ, JAIR ANDRES</t>
  </si>
  <si>
    <t>LOBOS LARA, XIMENA DEL CARMEN</t>
  </si>
  <si>
    <t>JIMENEZ FLORES, HUGO ALEJANDRO</t>
  </si>
  <si>
    <t>YAÑEZ SANCHEZ, ALFONSO ALEJANDRO</t>
  </si>
  <si>
    <t>DUARTE LOPEZ, PAULO ANDRES</t>
  </si>
  <si>
    <t>SILVA VELASQUEZ, VALESKA ELIZABETH</t>
  </si>
  <si>
    <t>BOBADILLA GOMEZ, VICTOR RODRIGO</t>
  </si>
  <si>
    <t>CRUCES ORELLANA, FERNANDA DEL PILAR</t>
  </si>
  <si>
    <t>SALINAS ESPINOZA, RICARDO MIGUEL</t>
  </si>
  <si>
    <t>SEPULVEDA CARREÑO, PABLO MISAEL</t>
  </si>
  <si>
    <t>POBLETE ARENAS, PATRICIO EDUARDO</t>
  </si>
  <si>
    <t>GONZALEZ GONZALEZ, HECTOR ELIAS</t>
  </si>
  <si>
    <t>ORELLA LAURENT, JOSE GUILLERMO</t>
  </si>
  <si>
    <t>RETAMAL MORALES, MIRSA PAMELA</t>
  </si>
  <si>
    <t>ROJAS ESPINOZA, CRISTIAN ALEJANDRO</t>
  </si>
  <si>
    <t>TORRES CORVELEYN, JOSE RICARDO</t>
  </si>
  <si>
    <t>QUINTEROS ZUÑIGA, LUIS ALBERTO</t>
  </si>
  <si>
    <t>LECAROS IBIETA, MARIA JOSE</t>
  </si>
  <si>
    <t>ORTIZ MEDINA, DIEGO GONZALO</t>
  </si>
  <si>
    <t>TRONCOSO PALMA, PATRICIO FRANCO</t>
  </si>
  <si>
    <t>ZUÑIGA LAGOS, EVELIN DEL CARMEN</t>
  </si>
  <si>
    <t>CATILAO FLORES, MANUEL ENRIQUE</t>
  </si>
  <si>
    <t>ORTEGA TORRES, MARCO ANTONIO</t>
  </si>
  <si>
    <t xml:space="preserve">MELLADO  GARCIA, FLORENTINA </t>
  </si>
  <si>
    <t>PEDERNERA FLORES, IVAN ARTURO</t>
  </si>
  <si>
    <t>FIGUEROA MORALES, OSVALDO RODRIGO</t>
  </si>
  <si>
    <t>BACHMAN RUBILAR, MARCELO ANANIAS</t>
  </si>
  <si>
    <t>ALFARO FIGUEROA, JORGE ALEJANDRO</t>
  </si>
  <si>
    <t>PANTOJA FLORES, MARCELA PRADELINA</t>
  </si>
  <si>
    <t>ACUÑA VALDEBENITO, ALEJANDRO ANTONIO</t>
  </si>
  <si>
    <t>ARAYA FIGUEROA, CECILIA ANDREA</t>
  </si>
  <si>
    <t>BENVENUTO MORA, HERNAN ANTONIO</t>
  </si>
  <si>
    <t>CRUZ ACEVEDO, SERGIO EMILIO</t>
  </si>
  <si>
    <t>IBAÑEZ PALMA, IGNACIO ISAIAS</t>
  </si>
  <si>
    <t>ALVARADO TORO, GABRIEL ALEJANDRO</t>
  </si>
  <si>
    <t>BELDA CARRASCO, CHRISTOFER ANDRES</t>
  </si>
  <si>
    <t>VILLEGAS RIVERA, ALVARO VLADIMIR</t>
  </si>
  <si>
    <t>DELGADO GALLARDO, CARLOS HERNAN</t>
  </si>
  <si>
    <t>TAQUIA RIVERA, WILSON MAXIMILIANO</t>
  </si>
  <si>
    <t>ROJAS DIAZ, JAIME ESTEBAN</t>
  </si>
  <si>
    <t>GONZALEZ REYES, CARLOS CRISTIAN</t>
  </si>
  <si>
    <t>Distancia</t>
  </si>
  <si>
    <t>Considera Viatico</t>
  </si>
  <si>
    <t>Costo pasaje</t>
  </si>
  <si>
    <t>Observación</t>
  </si>
  <si>
    <t>TRAMO 1</t>
  </si>
  <si>
    <t>TRAMO 2</t>
  </si>
  <si>
    <t>REV</t>
  </si>
  <si>
    <t>DISTANCIA EN KM.</t>
  </si>
  <si>
    <t>ALTO BÍO BÍO</t>
  </si>
  <si>
    <t>ERCILLA</t>
  </si>
  <si>
    <t>LOS SAUCES</t>
  </si>
  <si>
    <t>LUMACO</t>
  </si>
  <si>
    <t>SIERRA GORDA</t>
  </si>
  <si>
    <t>BUIN</t>
  </si>
  <si>
    <t>EL CARMEN</t>
  </si>
  <si>
    <t>CABRERO</t>
  </si>
  <si>
    <t>CALLE LARGA</t>
  </si>
  <si>
    <t>LOS ALAMOS</t>
  </si>
  <si>
    <t>VITACURA</t>
  </si>
  <si>
    <t>CHONCHI</t>
  </si>
  <si>
    <t>QUEILEN</t>
  </si>
  <si>
    <t>CERRO NAVIA</t>
  </si>
  <si>
    <t>CHILLAN VIEJO</t>
  </si>
  <si>
    <t>COBQUECURA</t>
  </si>
  <si>
    <t>COIHUECO</t>
  </si>
  <si>
    <t>HUALPÉN</t>
  </si>
  <si>
    <t>QUILLÓN</t>
  </si>
  <si>
    <t>SAN FABIAN</t>
  </si>
  <si>
    <t>SAN NICOLAS</t>
  </si>
  <si>
    <t>CHOLCHOL</t>
  </si>
  <si>
    <t>GUAITECAS</t>
  </si>
  <si>
    <t>LAGO VERDE</t>
  </si>
  <si>
    <t>O"HIGGINS</t>
  </si>
  <si>
    <t>TORTEL</t>
  </si>
  <si>
    <t>1324.,1</t>
  </si>
  <si>
    <t>RIO IBAÑEZ</t>
  </si>
  <si>
    <t>COINCO</t>
  </si>
  <si>
    <t>LAJA</t>
  </si>
  <si>
    <t>TIRUA</t>
  </si>
  <si>
    <t>CONCÓN</t>
  </si>
  <si>
    <t>CUNCO</t>
  </si>
  <si>
    <t>MARÍA PINTO</t>
  </si>
  <si>
    <t>PEÑAFLOR</t>
  </si>
  <si>
    <t>CUREPTO</t>
  </si>
  <si>
    <t>DOÑIHUE</t>
  </si>
  <si>
    <t>FRESIA</t>
  </si>
  <si>
    <t>GALVARINO</t>
  </si>
  <si>
    <t>INDEPENDENCIA</t>
  </si>
  <si>
    <t>JUAN FERNANDEZ</t>
  </si>
  <si>
    <t>PEÑALOLÉN</t>
  </si>
  <si>
    <t>LA HIGUERA</t>
  </si>
  <si>
    <t>LA REINA</t>
  </si>
  <si>
    <t>LAMPA</t>
  </si>
  <si>
    <t>457.35</t>
  </si>
  <si>
    <t>LAGO RANGO</t>
  </si>
  <si>
    <t>LANCO</t>
  </si>
  <si>
    <t>LITUECHE</t>
  </si>
  <si>
    <t>LLAY LLAY</t>
  </si>
  <si>
    <t>LONQUIMAY</t>
  </si>
  <si>
    <t>MAFIL</t>
  </si>
  <si>
    <t>LOTA</t>
  </si>
  <si>
    <t>MACUL</t>
  </si>
  <si>
    <t>MARCHIGUE</t>
  </si>
  <si>
    <t>MELIPEUCO</t>
  </si>
  <si>
    <t>NANCAGUA</t>
  </si>
  <si>
    <t>NAVIDAD</t>
  </si>
  <si>
    <t>NINHUE</t>
  </si>
  <si>
    <t>ÑIQUEN</t>
  </si>
  <si>
    <t>ÑUÑOA</t>
  </si>
  <si>
    <t>OLIVAR</t>
  </si>
  <si>
    <t>PAINE</t>
  </si>
  <si>
    <t>PAREDONES</t>
  </si>
  <si>
    <t>PENCO</t>
  </si>
  <si>
    <t>REQUINOA</t>
  </si>
  <si>
    <t>PERQUENCO</t>
  </si>
  <si>
    <t>PRIMAVERA</t>
  </si>
  <si>
    <t>SAN PEDRO</t>
  </si>
  <si>
    <t>QUINTA NORMAL</t>
  </si>
  <si>
    <t>SANTO DOMINGO</t>
  </si>
  <si>
    <t>TOLTEN</t>
  </si>
  <si>
    <t>PUCHUNCAVÍ</t>
  </si>
  <si>
    <t>NEGRETE</t>
  </si>
  <si>
    <t>PEMUCO</t>
  </si>
  <si>
    <t>SAN IGNACIO</t>
  </si>
  <si>
    <t>SANTA JUANA</t>
  </si>
  <si>
    <t>CABILDO</t>
  </si>
  <si>
    <t>PORTEZUELO</t>
  </si>
  <si>
    <t>RANQUIL</t>
  </si>
  <si>
    <t>ALHUÉ</t>
  </si>
  <si>
    <t>EL MONTE</t>
  </si>
  <si>
    <t>CHIMBARONGO</t>
  </si>
  <si>
    <t>LOLOL</t>
  </si>
  <si>
    <t>LO BARNECHEA</t>
  </si>
  <si>
    <t>RECOLETA</t>
  </si>
  <si>
    <t>ZAPALLAR</t>
  </si>
  <si>
    <t>EL BOSQUE</t>
  </si>
  <si>
    <t>HIJUELAS</t>
  </si>
  <si>
    <t>RENCA</t>
  </si>
  <si>
    <t>PICHIDEGUA</t>
  </si>
  <si>
    <t>QUEMCHI</t>
  </si>
  <si>
    <t>CHIGUAYANTE</t>
  </si>
  <si>
    <t>SAN JUAN DE LA COSTA</t>
  </si>
  <si>
    <t>TIMAUKEL</t>
  </si>
  <si>
    <t>SAN CLEMENTE</t>
  </si>
  <si>
    <t>PANQUEHUE</t>
  </si>
  <si>
    <t>EL QUISCO</t>
  </si>
  <si>
    <t>NACIMIENTO</t>
  </si>
  <si>
    <t>san pedro de atacama</t>
  </si>
  <si>
    <t>SAN RAMÓN</t>
  </si>
  <si>
    <t>PADRE HURTADO</t>
  </si>
  <si>
    <t>santiago</t>
  </si>
  <si>
    <t>COCHAMO</t>
  </si>
  <si>
    <t>talca</t>
  </si>
  <si>
    <t>ancud</t>
  </si>
  <si>
    <t>quinchao</t>
  </si>
  <si>
    <t>los muermos</t>
  </si>
  <si>
    <t>ovalle</t>
  </si>
  <si>
    <t>monte patria</t>
  </si>
  <si>
    <t>san felipe</t>
  </si>
  <si>
    <t>pedro aguirre cerda</t>
  </si>
  <si>
    <t>CODEGUA</t>
  </si>
  <si>
    <t>PADRE LAS CASAS</t>
  </si>
  <si>
    <t>CALERA DE TANGO</t>
  </si>
  <si>
    <t>SANTA MARIA</t>
  </si>
  <si>
    <t>RINCONADA</t>
  </si>
  <si>
    <t>QUILICURA</t>
  </si>
  <si>
    <t>ANTÁRTICA</t>
  </si>
  <si>
    <t>ISLA DE MAIPO</t>
  </si>
  <si>
    <t>LA PINTANA</t>
  </si>
  <si>
    <t>NOGALES</t>
  </si>
  <si>
    <t>PUMANQUE</t>
  </si>
  <si>
    <t>HUECHURABA</t>
  </si>
  <si>
    <t>LA ESTRELLA</t>
  </si>
  <si>
    <t>DALCAHUE</t>
  </si>
  <si>
    <t>PUYEHUE</t>
  </si>
  <si>
    <t>CAMIÑA</t>
  </si>
  <si>
    <t>CURACAVI</t>
  </si>
  <si>
    <t>SAN PABLO</t>
  </si>
  <si>
    <t>LO PRADO</t>
  </si>
  <si>
    <t>PENCAHUE</t>
  </si>
  <si>
    <t>PUQUELDON</t>
  </si>
  <si>
    <t>RIO VERDE</t>
  </si>
  <si>
    <t>SAN ESTEBAN</t>
  </si>
  <si>
    <t>COLTAUCO</t>
  </si>
  <si>
    <t>CONTULMO</t>
  </si>
  <si>
    <t>BALMACEDA / COYHAIQUE</t>
  </si>
  <si>
    <t>CONCEPCION</t>
  </si>
  <si>
    <t>PAPUDO</t>
  </si>
  <si>
    <t>TORRES DEL PAINE</t>
  </si>
  <si>
    <t>LAGUNA BLANCA</t>
  </si>
  <si>
    <t>Ver fecha</t>
  </si>
  <si>
    <t>CARREÑO SOTO FELIPE</t>
  </si>
  <si>
    <t>VALENZUELA SAEZ, JOSE ALIRO</t>
  </si>
  <si>
    <t>PARADA GAJARDO, FRANCISCO JAVIER</t>
  </si>
  <si>
    <t>AGUAYO CUEVAS, MAURICIO EDUARDO</t>
  </si>
  <si>
    <t>FRITZ CASTRO, FELIPE</t>
  </si>
  <si>
    <t>FLORES RUBIO, SONIA ANGELICA</t>
  </si>
  <si>
    <t>ANDAUR SUAREZ, FRANCISCO ANDRES</t>
  </si>
  <si>
    <t>MALAMUD HERRERA SAMUEL</t>
  </si>
  <si>
    <t>ZEPEDA BUDINI, ALVARO ALEXIS</t>
  </si>
  <si>
    <t>FARIAS GAMBOA, PALOMA</t>
  </si>
  <si>
    <t>BOZZO BARRAZA, LUIS ALEJANDRO</t>
  </si>
  <si>
    <t>ESPINOZA AYARZA, JAVIERA ANDREA</t>
  </si>
  <si>
    <t>MADARIAGA SUAREZ, JOSE MANUEL</t>
  </si>
  <si>
    <t>POBLETE MUÑOZ, MARCELA SHARYN</t>
  </si>
  <si>
    <t>AGUILERA VASCONCELLOS, SEBASTIAN</t>
  </si>
  <si>
    <t>RIOS  BRIONES, EDUARDO DAVID</t>
  </si>
  <si>
    <t>HERNANDEZ  DUCOS, ALVARO RAFAEL</t>
  </si>
  <si>
    <t>HERRERA  ANDREUCCI, GIOVANNA ELISA</t>
  </si>
  <si>
    <t>MOSCOSO ESCOBAR ROMINA</t>
  </si>
  <si>
    <t>ESPAÑA  PINCHEIRA, CLAUDIA ANDREA</t>
  </si>
  <si>
    <t>FRITZ CASTRO, FELIPE RODOLFO</t>
  </si>
  <si>
    <t>BAEZA  CERVELA, EDUARDO CARLOS</t>
  </si>
  <si>
    <t>GLASINOVIC  VERNON, JUAN PABLO</t>
  </si>
  <si>
    <t>ORTEGA  FORNER, CLAUDIA ALEJANDRA</t>
  </si>
  <si>
    <t>ZARATE  ESGUEP, PAOLA ANDREA</t>
  </si>
  <si>
    <t>SILVA GONZALEZ, RODRIGO ANDRES</t>
  </si>
  <si>
    <t>CAMPOS  LUCERO, EUGENIO ELIAS</t>
  </si>
  <si>
    <t>OYARZUN  MARTEL, RODRIGO ANDRES</t>
  </si>
  <si>
    <t>BRITO  DOERR, PAULINA MACARENA</t>
  </si>
  <si>
    <t>AMOR ESCOBAR, MARIA ESPERANZA</t>
  </si>
  <si>
    <t>PAREDES  FAUNDEZ, CRISTIAN ALFREDO</t>
  </si>
  <si>
    <t>CORTEZ  MEZA, ALEX ANTONIO</t>
  </si>
  <si>
    <t>QUIROGA ESCOBAR LUIS</t>
  </si>
  <si>
    <t xml:space="preserve">GONZÁLEZ COFRÉ MARIA GABRIELA </t>
  </si>
  <si>
    <t>SOVINO MELÉNDEZ MAURIZIO</t>
  </si>
  <si>
    <t>GOMEZ  AMIGO, KAREM ALEJANDRA</t>
  </si>
  <si>
    <t>MENESES  YAÑEZ, TATIANA YASMIN</t>
  </si>
  <si>
    <t>TOLEDO  ALVAREZ, CHRISTIAN ROGEL</t>
  </si>
  <si>
    <t>ALFARO  FIGUEROA, JORGE ALEJANDRO</t>
  </si>
  <si>
    <t>URIBE  ORTEGA, JOSE ANTONIO</t>
  </si>
  <si>
    <t>SAAVEDRA PORTALES, WILLYBALDO</t>
  </si>
  <si>
    <t>MALAMUD HERRERA, SAMUEL</t>
  </si>
  <si>
    <t>CERRI GRILLI, ALFREDO</t>
  </si>
  <si>
    <t>ADASME  CORVALAN, GUILLERMO ANDRES</t>
  </si>
  <si>
    <t>CRISOSTO  RIFO, CRISTIAN LUCIANO</t>
  </si>
  <si>
    <t>MAYRAL DE MICHELI, MARIA JOSE</t>
  </si>
  <si>
    <t>CARRERA  GUERRERO, MARIO EDUARDO</t>
  </si>
  <si>
    <t>GERTOSIO  PAEZ, ALBERTO EDUARDO</t>
  </si>
  <si>
    <t>WITTWER  OPITZ, CARMEN GLORIA</t>
  </si>
  <si>
    <t>17054548-6</t>
  </si>
  <si>
    <t>16869658-2</t>
  </si>
  <si>
    <t>12010872-7</t>
  </si>
  <si>
    <t>10714422-6</t>
  </si>
  <si>
    <t>16899242-4</t>
  </si>
  <si>
    <t>13581084-3</t>
  </si>
  <si>
    <t>18485176-8</t>
  </si>
  <si>
    <t>18913550-5</t>
  </si>
  <si>
    <t>17313179-8</t>
  </si>
  <si>
    <t>19002792-9</t>
  </si>
  <si>
    <t>14530315-K</t>
  </si>
  <si>
    <t>17697864-3</t>
  </si>
  <si>
    <t>18634420-0</t>
  </si>
  <si>
    <t>17796587-1</t>
  </si>
  <si>
    <t>18934619-0</t>
  </si>
  <si>
    <t>8826105-4</t>
  </si>
  <si>
    <t>11625141-8</t>
  </si>
  <si>
    <t>14468859-7</t>
  </si>
  <si>
    <t>12782745-1</t>
  </si>
  <si>
    <t>9616765-2</t>
  </si>
  <si>
    <t>14446461-3</t>
  </si>
  <si>
    <t>17296455-9</t>
  </si>
  <si>
    <t>17404302-7</t>
  </si>
  <si>
    <t>14357807-0</t>
  </si>
  <si>
    <t>12659157-8</t>
  </si>
  <si>
    <t>12866956-6</t>
  </si>
  <si>
    <t>12872704-3</t>
  </si>
  <si>
    <t>14497340-2</t>
  </si>
  <si>
    <t>16210998-7</t>
  </si>
  <si>
    <t>11484145-5</t>
  </si>
  <si>
    <t>18782906-2</t>
  </si>
  <si>
    <t>CHILE-SANTIAGO</t>
  </si>
  <si>
    <t>CHILE-ARICA</t>
  </si>
  <si>
    <t>COSTA RICA</t>
  </si>
  <si>
    <t>FRANCIA</t>
  </si>
  <si>
    <t>PANAMÁ</t>
  </si>
  <si>
    <t>ESTADOS UNIDOS, Washington</t>
  </si>
  <si>
    <t>ECUADOR</t>
  </si>
  <si>
    <t>ITALIA</t>
  </si>
  <si>
    <t>EL SALVADOR</t>
  </si>
  <si>
    <t>ESPAÑA</t>
  </si>
  <si>
    <t>COREA, REPÚBLICA DE (SUR)</t>
  </si>
  <si>
    <t>BOLIVIA</t>
  </si>
  <si>
    <t>PARAGUAY</t>
  </si>
  <si>
    <t>COLOMBIA</t>
  </si>
  <si>
    <t>BOLIVIA, SUCRE</t>
  </si>
  <si>
    <t>ARGENTINA</t>
  </si>
  <si>
    <t>BRASIL</t>
  </si>
  <si>
    <t>ARGENTINA, BUENOS AIRES</t>
  </si>
  <si>
    <t>PERÚ</t>
  </si>
  <si>
    <t>PAÍSES BAJOS</t>
  </si>
  <si>
    <t xml:space="preserve">Invitacion c/pasaje </t>
  </si>
  <si>
    <t>Invitacion c/pasaje FR Conce</t>
  </si>
  <si>
    <t>MANUAL</t>
  </si>
  <si>
    <t>URH N° 015</t>
  </si>
  <si>
    <t>URH N° 017</t>
  </si>
  <si>
    <t>salida despues de las 14:00 horas</t>
  </si>
  <si>
    <t>regresa antes de las 14:00 horas</t>
  </si>
  <si>
    <t>Metro $ 5.530, bus $ 5.000 y taxi $ 4.650</t>
  </si>
  <si>
    <t>Pasaje en avión</t>
  </si>
  <si>
    <t>Pasaje en bus</t>
  </si>
  <si>
    <t>Metro</t>
  </si>
  <si>
    <t>metro</t>
  </si>
  <si>
    <t>Honorario</t>
  </si>
  <si>
    <t>ECOH</t>
  </si>
  <si>
    <t>15694827-6</t>
  </si>
  <si>
    <t>KAWANABE MARTINEZ BLANCA</t>
  </si>
  <si>
    <t>Aplica</t>
  </si>
  <si>
    <t>16887042-6</t>
  </si>
  <si>
    <t>MARCHANTSALGADO MARIA FERNANDA</t>
  </si>
  <si>
    <t>13429819-7</t>
  </si>
  <si>
    <t>CALDERON SILVA CLAUDIO</t>
  </si>
  <si>
    <t>No tuvo gastos adicionales, todo fue cubierto por el organizador de la actividad</t>
  </si>
  <si>
    <t>Copiapó 10-10-2025</t>
  </si>
  <si>
    <t>UDP 354</t>
  </si>
  <si>
    <t>No incurre en gastos de alimentación</t>
  </si>
  <si>
    <t>No corresponde viático por horario</t>
  </si>
  <si>
    <t>No reembolsa pasajes en Avión, lo habia comprado en forma personal</t>
  </si>
  <si>
    <t>Se agrega nro. de Resolución y monto viático</t>
  </si>
  <si>
    <t>Se agrega nro. de Resolución, No corresponde viático por horario</t>
  </si>
  <si>
    <t>Nulo</t>
  </si>
  <si>
    <t>sin rendir</t>
  </si>
  <si>
    <t>No ha rendido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</si>
</sst>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#,##0"/>
    <numFmt numFmtId="165" formatCode="[$-C0A]mmm\-yy;@"/>
    <numFmt numFmtId="166" formatCode="[$$-340A]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sz val="8"/>
      <name val="Segoe UI"/>
      <family val="2"/>
    </font>
    <font>
      <sz val="9"/>
      <name val="Segoe UI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Segoe UI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5999938962981048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5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14" fontId="0" fillId="0" borderId="1" xfId="0" applyNumberFormat="1" applyBorder="1"/>
    <xf numFmtId="49" fontId="1" fillId="0" borderId="1" xfId="0" applyNumberFormat="1" applyFont="1" applyBorder="1"/>
    <xf numFmtId="164" fontId="1" fillId="0" borderId="1" xfId="0" applyNumberFormat="1" applyFont="1" applyBorder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left" vertical="top" indent="1"/>
    </xf>
    <xf numFmtId="0" fontId="5" fillId="0" borderId="1" xfId="0" applyFont="1" applyBorder="1" applyAlignment="1">
      <alignment horizontal="left" vertical="top" indent="1"/>
    </xf>
    <xf numFmtId="4" fontId="6" fillId="0" borderId="1" xfId="0" applyNumberFormat="1" applyFont="1" applyBorder="1" applyAlignment="1">
      <alignment horizontal="right" vertical="top" indent="1"/>
    </xf>
    <xf numFmtId="4" fontId="6" fillId="0" borderId="2" xfId="0" applyNumberFormat="1" applyFont="1" applyBorder="1" applyAlignment="1">
      <alignment horizontal="right" vertical="top" indent="1"/>
    </xf>
    <xf numFmtId="4" fontId="6" fillId="0" borderId="3" xfId="0" applyNumberFormat="1" applyFont="1" applyBorder="1" applyAlignment="1">
      <alignment horizontal="right" vertical="top" indent="1"/>
    </xf>
    <xf numFmtId="3" fontId="8" fillId="5" borderId="1" xfId="0" applyNumberFormat="1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14" fontId="8" fillId="6" borderId="1" xfId="0" applyNumberFormat="1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/>
    </xf>
    <xf numFmtId="14" fontId="1" fillId="7" borderId="1" xfId="1" applyNumberFormat="1" applyFont="1" applyFill="1" applyBorder="1" applyAlignment="1" applyProtection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14" fontId="1" fillId="5" borderId="1" xfId="1" applyNumberFormat="1" applyFont="1" applyFill="1" applyBorder="1" applyAlignment="1" applyProtection="1">
      <alignment horizontal="center" vertical="center"/>
    </xf>
    <xf numFmtId="0" fontId="1" fillId="0" borderId="4" xfId="0" applyFont="1" applyBorder="1"/>
    <xf numFmtId="164" fontId="1" fillId="0" borderId="4" xfId="0" applyNumberFormat="1" applyFont="1" applyBorder="1"/>
    <xf numFmtId="49" fontId="1" fillId="0" borderId="4" xfId="0" applyNumberFormat="1" applyFont="1" applyBorder="1"/>
    <xf numFmtId="0" fontId="0" fillId="0" borderId="4" xfId="0" applyBorder="1"/>
    <xf numFmtId="14" fontId="8" fillId="7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165" fontId="8" fillId="7" borderId="1" xfId="0" applyNumberFormat="1" applyFont="1" applyFill="1" applyBorder="1" applyAlignment="1">
      <alignment horizontal="left" vertical="center"/>
    </xf>
    <xf numFmtId="165" fontId="8" fillId="5" borderId="1" xfId="0" applyNumberFormat="1" applyFont="1" applyFill="1" applyBorder="1" applyAlignment="1">
      <alignment horizontal="left" vertical="center"/>
    </xf>
    <xf numFmtId="14" fontId="0" fillId="0" borderId="4" xfId="0" applyNumberFormat="1" applyBorder="1"/>
    <xf numFmtId="164" fontId="0" fillId="6" borderId="1" xfId="0" applyNumberFormat="1" applyFill="1" applyBorder="1"/>
    <xf numFmtId="0" fontId="0" fillId="6" borderId="1" xfId="0" applyFill="1" applyBorder="1"/>
    <xf numFmtId="166" fontId="0" fillId="0" borderId="0" xfId="0" applyNumberFormat="1"/>
    <xf numFmtId="166" fontId="0" fillId="0" borderId="1" xfId="0" applyNumberFormat="1" applyBorder="1"/>
    <xf numFmtId="0" fontId="1" fillId="6" borderId="1" xfId="0" applyFont="1" applyFill="1" applyBorder="1"/>
    <xf numFmtId="164" fontId="1" fillId="6" borderId="1" xfId="0" applyNumberFormat="1" applyFont="1" applyFill="1" applyBorder="1"/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/>
    <xf numFmtId="0" fontId="10" fillId="0" borderId="1" xfId="0" applyFont="1" applyBorder="1"/>
    <xf numFmtId="0" fontId="11" fillId="0" borderId="1" xfId="0" applyFont="1" applyBorder="1"/>
    <xf numFmtId="14" fontId="0" fillId="6" borderId="1" xfId="0" applyNumberFormat="1" applyFill="1" applyBorder="1"/>
    <xf numFmtId="0" fontId="8" fillId="6" borderId="1" xfId="0" applyFont="1" applyFill="1" applyBorder="1"/>
    <xf numFmtId="164" fontId="8" fillId="6" borderId="1" xfId="0" applyNumberFormat="1" applyFont="1" applyFill="1" applyBorder="1"/>
    <xf numFmtId="14" fontId="1" fillId="6" borderId="1" xfId="0" applyNumberFormat="1" applyFont="1" applyFill="1" applyBorder="1" applyAlignment="1">
      <alignment horizontal="left"/>
    </xf>
    <xf numFmtId="49" fontId="8" fillId="6" borderId="1" xfId="0" applyNumberFormat="1" applyFont="1" applyFill="1" applyBorder="1"/>
    <xf numFmtId="166" fontId="0" fillId="6" borderId="1" xfId="0" applyNumberFormat="1" applyFill="1" applyBorder="1"/>
    <xf numFmtId="166" fontId="0" fillId="0" borderId="1" xfId="3" applyNumberFormat="1" applyFont="1" applyBorder="1"/>
    <xf numFmtId="166" fontId="0" fillId="0" borderId="1" xfId="4" applyNumberFormat="1" applyFont="1" applyBorder="1"/>
    <xf numFmtId="166" fontId="1" fillId="6" borderId="1" xfId="0" applyNumberFormat="1" applyFont="1" applyFill="1" applyBorder="1" applyAlignment="1">
      <alignment horizontal="left" vertic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1" fillId="0" borderId="1" xfId="0" applyNumberFormat="1" applyFont="1" applyBorder="1"/>
    <xf numFmtId="166" fontId="1" fillId="0" borderId="2" xfId="0" applyNumberFormat="1" applyFont="1" applyBorder="1"/>
    <xf numFmtId="166" fontId="0" fillId="0" borderId="2" xfId="0" applyNumberFormat="1" applyFill="1" applyBorder="1"/>
  </cellXfs>
  <cellStyles count="5">
    <cellStyle name="Hipervínculo" xfId="1" builtinId="8"/>
    <cellStyle name="Millares [0]" xfId="3" builtinId="6"/>
    <cellStyle name="Moneda [0]" xfId="4" builtinId="7"/>
    <cellStyle name="Normal" xfId="0" builtinId="0"/>
    <cellStyle name="Normal 2" xfId="2" xr:uid="{B8396773-C466-4D1F-A648-859AD1E59F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vergaraf\AppData\Local\Microsoft\Windows\INetCache\Content.Outlook\R2UZXTG0\Copia%20de%20Cometidos%20Jul%20-%20Sep%20V1.xlsx" TargetMode="External"/><Relationship Id="rId1" Type="http://schemas.openxmlformats.org/officeDocument/2006/relationships/externalLinkPath" Target="/Users/jvergaraf/AppData/Local/Microsoft/Windows/INetCache/Content.Outlook/R2UZXTG0/Copia%20de%20Cometidos%20Jul%20-%20Sep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etidos Jul-Sep 2025"/>
      <sheetName val="Distancia"/>
    </sheetNames>
    <sheetDataSet>
      <sheetData sheetId="0" refreshError="1"/>
      <sheetData sheetId="1">
        <row r="2">
          <cell r="C2" t="str">
            <v>AISÉNAISÉN</v>
          </cell>
          <cell r="D2">
            <v>0</v>
          </cell>
        </row>
        <row r="3">
          <cell r="C3" t="str">
            <v>AISÉNCISNES</v>
          </cell>
          <cell r="D3">
            <v>180.25</v>
          </cell>
        </row>
        <row r="4">
          <cell r="C4" t="str">
            <v>AISÉNCOIHAIQUE</v>
          </cell>
          <cell r="D4">
            <v>64.319999999999993</v>
          </cell>
        </row>
        <row r="5">
          <cell r="C5" t="str">
            <v>AISÉNSANTIAGO</v>
          </cell>
          <cell r="D5">
            <v>1680.16</v>
          </cell>
        </row>
        <row r="6">
          <cell r="C6" t="str">
            <v>AISÉNSANTIAGO CENTRO</v>
          </cell>
          <cell r="D6">
            <v>1680.16</v>
          </cell>
        </row>
        <row r="7">
          <cell r="C7" t="str">
            <v>ALGARROBOSAN ANTONIO</v>
          </cell>
          <cell r="D7">
            <v>33.1</v>
          </cell>
        </row>
        <row r="8">
          <cell r="C8" t="str">
            <v>ALTO BÍO BÍOCONCEPCIÓN</v>
          </cell>
          <cell r="D8">
            <v>271.5</v>
          </cell>
        </row>
        <row r="9">
          <cell r="C9" t="str">
            <v>ALTO BÍO BÍOLOS ANGELES</v>
          </cell>
          <cell r="D9">
            <v>149</v>
          </cell>
        </row>
        <row r="10">
          <cell r="C10" t="str">
            <v>ALTO DEL CARMENCOPIAPO</v>
          </cell>
          <cell r="D10">
            <v>184.61</v>
          </cell>
        </row>
        <row r="11">
          <cell r="C11" t="str">
            <v>ALTO DEL CARMENVALLENAR</v>
          </cell>
          <cell r="D11">
            <v>41.35</v>
          </cell>
        </row>
        <row r="12">
          <cell r="C12" t="str">
            <v>ALTO HOSPICIOARICA</v>
          </cell>
          <cell r="D12">
            <v>299.10000000000002</v>
          </cell>
        </row>
        <row r="13">
          <cell r="C13" t="str">
            <v>ALTO HOSPICIOPOZO ALMONTE</v>
          </cell>
          <cell r="D13">
            <v>45.73</v>
          </cell>
        </row>
        <row r="14">
          <cell r="C14" t="str">
            <v>ALTO HOSPICIOSANTIAGO</v>
          </cell>
          <cell r="D14">
            <v>1787.05</v>
          </cell>
        </row>
        <row r="15">
          <cell r="C15" t="str">
            <v>ALTO HOSPICIOSANTIAGO CENTRO</v>
          </cell>
          <cell r="D15">
            <v>1787.05</v>
          </cell>
        </row>
        <row r="16">
          <cell r="C16" t="str">
            <v>ANCUDCASTRO</v>
          </cell>
          <cell r="D16">
            <v>81.17</v>
          </cell>
        </row>
        <row r="17">
          <cell r="C17" t="str">
            <v>ANCUDPUERTO MONTT</v>
          </cell>
          <cell r="D17">
            <v>96.97</v>
          </cell>
        </row>
        <row r="18">
          <cell r="C18" t="str">
            <v>ANCUDPUERTO VARAS</v>
          </cell>
          <cell r="D18">
            <v>108.45</v>
          </cell>
        </row>
        <row r="19">
          <cell r="C19" t="str">
            <v>ANCUDSANTIAGO CENTRO</v>
          </cell>
          <cell r="D19">
            <v>1122.18</v>
          </cell>
        </row>
        <row r="20">
          <cell r="C20" t="str">
            <v>ANDACOLLOCOQUIMBO</v>
          </cell>
          <cell r="D20">
            <v>53.33</v>
          </cell>
        </row>
        <row r="21">
          <cell r="C21" t="str">
            <v>ANDACOLLOLA SERENA</v>
          </cell>
          <cell r="D21">
            <v>12.96</v>
          </cell>
        </row>
        <row r="22">
          <cell r="C22" t="str">
            <v>ANDACOLLOSANTIAGO</v>
          </cell>
          <cell r="D22">
            <v>459.03</v>
          </cell>
        </row>
        <row r="23">
          <cell r="C23" t="str">
            <v>ANDACOLLOSANTIAGO CENTRO</v>
          </cell>
          <cell r="D23">
            <v>459.03</v>
          </cell>
        </row>
        <row r="24">
          <cell r="C24" t="str">
            <v>ANDACOLLOVICUÑA</v>
          </cell>
          <cell r="D24">
            <v>120.82</v>
          </cell>
        </row>
        <row r="25">
          <cell r="C25" t="str">
            <v>ANGOLCOLLIPULLI</v>
          </cell>
          <cell r="D25">
            <v>30.99</v>
          </cell>
        </row>
        <row r="26">
          <cell r="C26" t="str">
            <v>ANGOLCURACAUTIN</v>
          </cell>
          <cell r="D26">
            <v>124</v>
          </cell>
        </row>
        <row r="27">
          <cell r="C27" t="str">
            <v>ANGOLERCILLA</v>
          </cell>
          <cell r="D27">
            <v>45.11</v>
          </cell>
        </row>
        <row r="28">
          <cell r="C28" t="str">
            <v>ANGOLLAUTARO</v>
          </cell>
          <cell r="D28">
            <v>103.55</v>
          </cell>
        </row>
        <row r="29">
          <cell r="C29" t="str">
            <v>ANGOLLOS SAUCES</v>
          </cell>
          <cell r="D29">
            <v>32.11</v>
          </cell>
        </row>
        <row r="30">
          <cell r="C30" t="str">
            <v>ANGOLLUMACO</v>
          </cell>
          <cell r="D30">
            <v>55.21</v>
          </cell>
        </row>
        <row r="31">
          <cell r="C31" t="str">
            <v>ANGOLNUEVA IMPERIAL</v>
          </cell>
          <cell r="D31">
            <v>163.37</v>
          </cell>
        </row>
        <row r="32">
          <cell r="C32" t="str">
            <v>ANGOLPUCON</v>
          </cell>
          <cell r="D32">
            <v>237.94</v>
          </cell>
        </row>
        <row r="33">
          <cell r="C33" t="str">
            <v>ANGOLPUREN</v>
          </cell>
          <cell r="D33">
            <v>57.6</v>
          </cell>
        </row>
        <row r="34">
          <cell r="C34" t="str">
            <v>ANGOLSANTIAGO CENTRO</v>
          </cell>
          <cell r="D34">
            <v>569.33000000000004</v>
          </cell>
        </row>
        <row r="35">
          <cell r="C35" t="str">
            <v>ANGOLTEMUCO</v>
          </cell>
          <cell r="D35">
            <v>141.91</v>
          </cell>
        </row>
        <row r="36">
          <cell r="C36" t="str">
            <v>ANGOLTRAIGUEN</v>
          </cell>
          <cell r="D36">
            <v>66.75</v>
          </cell>
        </row>
        <row r="37">
          <cell r="C37" t="str">
            <v>ANGOLVICTORIA</v>
          </cell>
          <cell r="D37">
            <v>67.64</v>
          </cell>
        </row>
        <row r="38">
          <cell r="C38" t="str">
            <v>ANTOFAGASTAARICA</v>
          </cell>
          <cell r="D38">
            <v>709.73</v>
          </cell>
        </row>
        <row r="39">
          <cell r="C39" t="str">
            <v>ANTOFAGASTACALAMA</v>
          </cell>
          <cell r="D39">
            <v>218.06</v>
          </cell>
        </row>
        <row r="40">
          <cell r="C40" t="str">
            <v>ANTOFAGASTACOPIAPO</v>
          </cell>
          <cell r="D40">
            <v>174.38</v>
          </cell>
        </row>
        <row r="41">
          <cell r="C41" t="str">
            <v>ANTOFAGASTAIQUIQUE</v>
          </cell>
          <cell r="D41">
            <v>415.08</v>
          </cell>
        </row>
        <row r="42">
          <cell r="C42" t="str">
            <v>ANTOFAGASTAMEJILLONES</v>
          </cell>
          <cell r="D42">
            <v>62.97</v>
          </cell>
        </row>
        <row r="43">
          <cell r="C43" t="str">
            <v>ANTOFAGASTAPUERTO MONTT</v>
          </cell>
          <cell r="D43">
            <v>2398.69</v>
          </cell>
        </row>
        <row r="44">
          <cell r="C44" t="str">
            <v>ANTOFAGASTAPUERTO VARAS</v>
          </cell>
          <cell r="D44">
            <v>2382.06</v>
          </cell>
        </row>
        <row r="45">
          <cell r="C45" t="str">
            <v>ANTOFAGASTARANCAGUA</v>
          </cell>
          <cell r="D45">
            <v>1449.83</v>
          </cell>
        </row>
        <row r="46">
          <cell r="C46" t="str">
            <v>ANTOFAGASTASANTIAGO</v>
          </cell>
          <cell r="D46">
            <v>1368.17</v>
          </cell>
        </row>
        <row r="47">
          <cell r="C47" t="str">
            <v>ANTOFAGASTASANTIAGO CENTRO</v>
          </cell>
          <cell r="D47">
            <v>1368.17</v>
          </cell>
        </row>
        <row r="48">
          <cell r="C48" t="str">
            <v>ANTOFAGASTASIERRA GORDA</v>
          </cell>
          <cell r="D48">
            <v>147.4</v>
          </cell>
        </row>
        <row r="49">
          <cell r="C49" t="str">
            <v>ANTOFAGASTATALTAL</v>
          </cell>
          <cell r="D49">
            <v>309.86</v>
          </cell>
        </row>
        <row r="50">
          <cell r="C50" t="str">
            <v>ANTOFAGASTATOCOPILLA</v>
          </cell>
          <cell r="D50">
            <v>185.64</v>
          </cell>
        </row>
        <row r="51">
          <cell r="C51" t="str">
            <v>ARAUCOCAÑETE</v>
          </cell>
          <cell r="D51">
            <v>79.099999999999994</v>
          </cell>
        </row>
        <row r="52">
          <cell r="C52" t="str">
            <v>ARAUCOCHILLAN</v>
          </cell>
          <cell r="D52">
            <v>168.03</v>
          </cell>
        </row>
        <row r="53">
          <cell r="C53" t="str">
            <v>ARAUCOCONCEPCIÓN</v>
          </cell>
          <cell r="D53">
            <v>70.44</v>
          </cell>
        </row>
        <row r="54">
          <cell r="C54" t="str">
            <v>ARAUCOCORONEL</v>
          </cell>
          <cell r="D54">
            <v>41.75</v>
          </cell>
        </row>
        <row r="55">
          <cell r="C55" t="str">
            <v>ARAUCOLEBU</v>
          </cell>
          <cell r="D55">
            <v>86.11</v>
          </cell>
        </row>
        <row r="56">
          <cell r="C56" t="str">
            <v>ARAUCOLOS ANGELES</v>
          </cell>
          <cell r="D56">
            <v>163</v>
          </cell>
        </row>
        <row r="57">
          <cell r="C57" t="str">
            <v>ARAUCOTALCAHUANO</v>
          </cell>
          <cell r="D57">
            <v>81.7</v>
          </cell>
        </row>
        <row r="58">
          <cell r="C58" t="str">
            <v>ARAUCOTOME</v>
          </cell>
          <cell r="D58">
            <v>99.56</v>
          </cell>
        </row>
        <row r="59">
          <cell r="C59" t="str">
            <v>ARAUCOYUMBEL</v>
          </cell>
          <cell r="D59">
            <v>140</v>
          </cell>
        </row>
        <row r="60">
          <cell r="C60" t="str">
            <v>ARICAALTO HOSPICIO</v>
          </cell>
          <cell r="D60">
            <v>299.10000000000002</v>
          </cell>
        </row>
        <row r="61">
          <cell r="C61" t="str">
            <v>ARICAANTOFAGASTA</v>
          </cell>
          <cell r="D61">
            <v>709.73</v>
          </cell>
        </row>
        <row r="62">
          <cell r="C62" t="str">
            <v>ARICAARICA</v>
          </cell>
          <cell r="D62">
            <v>0</v>
          </cell>
        </row>
        <row r="63">
          <cell r="C63" t="str">
            <v>ARICACHAÑARAL</v>
          </cell>
          <cell r="D63">
            <v>1074</v>
          </cell>
        </row>
        <row r="64">
          <cell r="C64" t="str">
            <v>ARICACOIHAIQUE</v>
          </cell>
          <cell r="D64">
            <v>3765.94</v>
          </cell>
        </row>
        <row r="65">
          <cell r="C65" t="str">
            <v>ARICAGENERAL LAGOS</v>
          </cell>
          <cell r="D65">
            <v>206</v>
          </cell>
        </row>
        <row r="66">
          <cell r="C66" t="str">
            <v>ARICAIQUIQUE</v>
          </cell>
          <cell r="D66">
            <v>305.16000000000003</v>
          </cell>
        </row>
        <row r="67">
          <cell r="C67" t="str">
            <v>ARICAOVALLE</v>
          </cell>
          <cell r="D67">
            <v>1679.41</v>
          </cell>
        </row>
        <row r="68">
          <cell r="C68" t="str">
            <v>ARICAPROVIDENCIA</v>
          </cell>
          <cell r="D68">
            <v>2059.04</v>
          </cell>
        </row>
        <row r="69">
          <cell r="C69" t="str">
            <v>ARICAPUDAHUEL</v>
          </cell>
          <cell r="D69">
            <v>2041</v>
          </cell>
        </row>
        <row r="70">
          <cell r="C70" t="str">
            <v>ARICAPUERTO VARAS</v>
          </cell>
          <cell r="D70">
            <v>3072.93</v>
          </cell>
        </row>
        <row r="71">
          <cell r="C71" t="str">
            <v>ARICAPUTRE</v>
          </cell>
          <cell r="D71">
            <v>144.01</v>
          </cell>
        </row>
        <row r="72">
          <cell r="C72" t="str">
            <v>ARICARANCAGUA</v>
          </cell>
          <cell r="D72">
            <v>2140.6999999999998</v>
          </cell>
        </row>
        <row r="73">
          <cell r="C73" t="str">
            <v>ARICASAN MIGUEL</v>
          </cell>
          <cell r="D73">
            <v>2059.04</v>
          </cell>
        </row>
        <row r="74">
          <cell r="C74" t="str">
            <v>ARICASANTIAGO</v>
          </cell>
          <cell r="D74">
            <v>2059.04</v>
          </cell>
        </row>
        <row r="75">
          <cell r="C75" t="str">
            <v>ARICASANTIAGO CENTRO</v>
          </cell>
          <cell r="D75">
            <v>2059.04</v>
          </cell>
        </row>
        <row r="76">
          <cell r="C76" t="str">
            <v>ARICATEMUCO</v>
          </cell>
          <cell r="D76">
            <v>2712</v>
          </cell>
        </row>
        <row r="77">
          <cell r="C77" t="str">
            <v>ARICAVALDIVIA</v>
          </cell>
          <cell r="D77">
            <v>2904.71</v>
          </cell>
        </row>
        <row r="78">
          <cell r="C78" t="str">
            <v>BUINMAIPÚ</v>
          </cell>
          <cell r="D78">
            <v>35.340000000000003</v>
          </cell>
        </row>
        <row r="79">
          <cell r="C79" t="str">
            <v>BUINMELIPILLA</v>
          </cell>
          <cell r="D79">
            <v>67.52</v>
          </cell>
        </row>
        <row r="80">
          <cell r="C80" t="str">
            <v>BUINPUDAHUEL</v>
          </cell>
          <cell r="D80">
            <v>38.200000000000003</v>
          </cell>
        </row>
        <row r="81">
          <cell r="C81" t="str">
            <v>BULNESCHILLAN</v>
          </cell>
          <cell r="D81">
            <v>24.75</v>
          </cell>
        </row>
        <row r="82">
          <cell r="C82" t="str">
            <v>BULNESCONCEPCIÓN</v>
          </cell>
          <cell r="D82">
            <v>97.36</v>
          </cell>
        </row>
        <row r="83">
          <cell r="C83" t="str">
            <v>BULNESCORONEL</v>
          </cell>
          <cell r="D83">
            <v>126.05</v>
          </cell>
        </row>
        <row r="84">
          <cell r="C84" t="str">
            <v>BULNESEL CARMEN</v>
          </cell>
          <cell r="D84">
            <v>38.92</v>
          </cell>
        </row>
        <row r="85">
          <cell r="C85" t="str">
            <v>BULNESPINTO</v>
          </cell>
          <cell r="D85">
            <v>48.36</v>
          </cell>
        </row>
        <row r="86">
          <cell r="C86" t="str">
            <v>BULNESQUIRIHUE</v>
          </cell>
          <cell r="D86">
            <v>92.63</v>
          </cell>
        </row>
        <row r="87">
          <cell r="C87" t="str">
            <v>BULNESSAN CARLOS</v>
          </cell>
          <cell r="D87">
            <v>50.45</v>
          </cell>
        </row>
        <row r="88">
          <cell r="C88" t="str">
            <v>BULNESSAN PEDRO DE LA PAZ</v>
          </cell>
          <cell r="D88">
            <v>103.74</v>
          </cell>
        </row>
        <row r="89">
          <cell r="C89" t="str">
            <v>BULNESSANTIAGO</v>
          </cell>
          <cell r="D89">
            <v>427.08</v>
          </cell>
        </row>
        <row r="90">
          <cell r="C90" t="str">
            <v>BULNESSANTIAGO CENTRO</v>
          </cell>
          <cell r="D90">
            <v>427.08</v>
          </cell>
        </row>
        <row r="91">
          <cell r="C91" t="str">
            <v>BULNESTALCA</v>
          </cell>
          <cell r="D91">
            <v>176</v>
          </cell>
        </row>
        <row r="92">
          <cell r="C92" t="str">
            <v>BULNESYUNGAY</v>
          </cell>
          <cell r="D92">
            <v>64.040000000000006</v>
          </cell>
        </row>
        <row r="93">
          <cell r="C93" t="str">
            <v>CABO DE HORNOSPUNTA ARENAS</v>
          </cell>
          <cell r="D93">
            <v>601.1</v>
          </cell>
        </row>
        <row r="94">
          <cell r="C94" t="str">
            <v>CABREROCONCEPCIÓN</v>
          </cell>
          <cell r="D94">
            <v>72.87</v>
          </cell>
        </row>
        <row r="95">
          <cell r="C95" t="str">
            <v>CALAMAANTOFAGASTA</v>
          </cell>
          <cell r="D95">
            <v>218.06</v>
          </cell>
        </row>
        <row r="96">
          <cell r="C96" t="str">
            <v>CALAMAMEJILLONES</v>
          </cell>
          <cell r="D96">
            <v>281.02999999999997</v>
          </cell>
        </row>
        <row r="97">
          <cell r="C97" t="str">
            <v>CALAMASANTIAGO</v>
          </cell>
          <cell r="D97">
            <v>1567.37</v>
          </cell>
        </row>
        <row r="98">
          <cell r="C98" t="str">
            <v>CALAMASANTIAGO CENTRO</v>
          </cell>
          <cell r="D98">
            <v>1567.37</v>
          </cell>
        </row>
        <row r="99">
          <cell r="C99" t="str">
            <v>CALAMATALTAL</v>
          </cell>
          <cell r="D99">
            <v>509.06</v>
          </cell>
        </row>
        <row r="100">
          <cell r="C100" t="str">
            <v>CALAMATOCOPILLA</v>
          </cell>
          <cell r="D100">
            <v>156.06</v>
          </cell>
        </row>
        <row r="101">
          <cell r="C101" t="str">
            <v>CALBUCOMAULLÍN</v>
          </cell>
          <cell r="D101">
            <v>64.86</v>
          </cell>
        </row>
        <row r="102">
          <cell r="C102" t="str">
            <v>CALBUCOPUERTO MONTT</v>
          </cell>
          <cell r="D102">
            <v>54.57</v>
          </cell>
        </row>
        <row r="103">
          <cell r="C103" t="str">
            <v>CALBUCOSANTIAGO CENTRO</v>
          </cell>
          <cell r="D103">
            <v>1019.77</v>
          </cell>
        </row>
        <row r="104">
          <cell r="C104" t="str">
            <v>CALDERACALDERA</v>
          </cell>
          <cell r="D104">
            <v>0</v>
          </cell>
        </row>
        <row r="105">
          <cell r="C105" t="str">
            <v>CALDERACHAÑARAL</v>
          </cell>
          <cell r="D105">
            <v>97.89</v>
          </cell>
        </row>
        <row r="106">
          <cell r="C106" t="str">
            <v>CALDERACOPIAPO</v>
          </cell>
          <cell r="D106">
            <v>75.62</v>
          </cell>
        </row>
        <row r="107">
          <cell r="C107" t="str">
            <v>CALDERADIEGO DE ALMAGRO</v>
          </cell>
          <cell r="D107">
            <v>153.74</v>
          </cell>
        </row>
        <row r="108">
          <cell r="C108" t="str">
            <v>CALDERAFREIRINA</v>
          </cell>
          <cell r="D108">
            <v>235.87</v>
          </cell>
        </row>
        <row r="109">
          <cell r="C109" t="str">
            <v>CALDERASANTIAGO CENTRO</v>
          </cell>
          <cell r="D109">
            <v>869.41</v>
          </cell>
        </row>
        <row r="110">
          <cell r="C110" t="str">
            <v>CALDERAVALLENAR</v>
          </cell>
          <cell r="D110">
            <v>214.27</v>
          </cell>
        </row>
        <row r="111">
          <cell r="C111" t="str">
            <v>CALLE LARGACOLINA</v>
          </cell>
          <cell r="D111">
            <v>43.54</v>
          </cell>
        </row>
        <row r="112">
          <cell r="C112" t="str">
            <v>CALLE LARGASANTIAGO</v>
          </cell>
          <cell r="D112">
            <v>73.849999999999994</v>
          </cell>
        </row>
        <row r="113">
          <cell r="C113" t="str">
            <v>CANELALOS VILOS</v>
          </cell>
          <cell r="D113">
            <v>72.599999999999994</v>
          </cell>
        </row>
        <row r="114">
          <cell r="C114" t="str">
            <v>CAÑETEARAUCO</v>
          </cell>
          <cell r="D114">
            <v>79.099999999999994</v>
          </cell>
        </row>
        <row r="115">
          <cell r="C115" t="str">
            <v>CAÑETECHILLAN</v>
          </cell>
          <cell r="D115">
            <v>232.36</v>
          </cell>
        </row>
        <row r="116">
          <cell r="C116" t="str">
            <v>CAÑETECONCEPCIÓN</v>
          </cell>
          <cell r="D116">
            <v>134.77000000000001</v>
          </cell>
        </row>
        <row r="117">
          <cell r="C117" t="str">
            <v>CAÑETECORONEL</v>
          </cell>
          <cell r="D117">
            <v>106.08</v>
          </cell>
        </row>
        <row r="118">
          <cell r="C118" t="str">
            <v>CAÑETECURANILAHUE</v>
          </cell>
          <cell r="D118">
            <v>47.73</v>
          </cell>
        </row>
        <row r="119">
          <cell r="C119" t="str">
            <v>CAÑETELEBU</v>
          </cell>
          <cell r="D119">
            <v>53.28</v>
          </cell>
        </row>
        <row r="120">
          <cell r="C120" t="str">
            <v>CAÑETELOS ALAMOS</v>
          </cell>
          <cell r="D120">
            <v>27.53</v>
          </cell>
        </row>
        <row r="121">
          <cell r="C121" t="str">
            <v>CAÑETESANTIAGO CENTRO</v>
          </cell>
          <cell r="D121">
            <v>634.66999999999996</v>
          </cell>
        </row>
        <row r="122">
          <cell r="C122" t="str">
            <v>CAÑETETALCAHUANO</v>
          </cell>
          <cell r="D122">
            <v>146</v>
          </cell>
        </row>
        <row r="123">
          <cell r="C123" t="str">
            <v>CAÑETEYUMBEL</v>
          </cell>
          <cell r="D123">
            <v>205</v>
          </cell>
        </row>
        <row r="124">
          <cell r="C124" t="str">
            <v>CARAHUELAUTARO</v>
          </cell>
          <cell r="D124">
            <v>112</v>
          </cell>
        </row>
        <row r="125">
          <cell r="C125" t="str">
            <v>CARAHUENUEVA IMPERIAL</v>
          </cell>
          <cell r="D125">
            <v>24</v>
          </cell>
        </row>
        <row r="126">
          <cell r="C126" t="str">
            <v>CARAHUEPUCON</v>
          </cell>
          <cell r="D126">
            <v>150</v>
          </cell>
        </row>
        <row r="127">
          <cell r="C127" t="str">
            <v>CARAHUESANTIAGO CENTRO</v>
          </cell>
          <cell r="D127">
            <v>733.83</v>
          </cell>
        </row>
        <row r="128">
          <cell r="C128" t="str">
            <v>CARAHUETEMUCO</v>
          </cell>
          <cell r="D128">
            <v>63.01</v>
          </cell>
        </row>
        <row r="129">
          <cell r="C129" t="str">
            <v>CARAHUEVALDIVIA</v>
          </cell>
          <cell r="D129">
            <v>220.41</v>
          </cell>
        </row>
        <row r="130">
          <cell r="C130" t="str">
            <v>CASABLANCASAN ANTONIO</v>
          </cell>
          <cell r="D130">
            <v>49.23</v>
          </cell>
        </row>
        <row r="131">
          <cell r="C131" t="str">
            <v>CASABLANCASANTIAGO</v>
          </cell>
          <cell r="D131">
            <v>78</v>
          </cell>
        </row>
        <row r="132">
          <cell r="C132" t="str">
            <v>CASABLANCASANTIAGO CENTRO</v>
          </cell>
          <cell r="D132">
            <v>78</v>
          </cell>
        </row>
        <row r="133">
          <cell r="C133" t="str">
            <v>CASABLANCAVALPARAISO</v>
          </cell>
          <cell r="D133">
            <v>38.979999999999997</v>
          </cell>
        </row>
        <row r="134">
          <cell r="C134" t="str">
            <v>CASABLANCAVILLA ALEMANA</v>
          </cell>
          <cell r="D134">
            <v>38.159999999999997</v>
          </cell>
        </row>
        <row r="135">
          <cell r="C135" t="str">
            <v>CASABLANCAVIÑA DEL MAR</v>
          </cell>
          <cell r="D135">
            <v>47.82</v>
          </cell>
        </row>
        <row r="136">
          <cell r="C136" t="str">
            <v>CASABLANCAVITACURA</v>
          </cell>
          <cell r="D136">
            <v>78</v>
          </cell>
        </row>
        <row r="137">
          <cell r="C137" t="str">
            <v>CASTROANCUD</v>
          </cell>
          <cell r="D137">
            <v>81.17</v>
          </cell>
        </row>
        <row r="138">
          <cell r="C138" t="str">
            <v>CASTROCHONCHI</v>
          </cell>
          <cell r="D138">
            <v>22.31</v>
          </cell>
        </row>
        <row r="139">
          <cell r="C139" t="str">
            <v>CASTROOSORNO</v>
          </cell>
          <cell r="D139">
            <v>274</v>
          </cell>
        </row>
        <row r="140">
          <cell r="C140" t="str">
            <v>CASTROPUDAHUEL</v>
          </cell>
          <cell r="D140">
            <v>1198.46</v>
          </cell>
        </row>
        <row r="141">
          <cell r="C141" t="str">
            <v>CASTROPUERTO MONTT</v>
          </cell>
          <cell r="D141">
            <v>173.26</v>
          </cell>
        </row>
        <row r="142">
          <cell r="C142" t="str">
            <v>CASTROPUERTO VARAS</v>
          </cell>
          <cell r="D142">
            <v>184.74</v>
          </cell>
        </row>
        <row r="143">
          <cell r="C143" t="str">
            <v>CASTROPUNTA ARENAS</v>
          </cell>
          <cell r="D143">
            <v>2338</v>
          </cell>
        </row>
        <row r="144">
          <cell r="C144" t="str">
            <v>CASTROQUEILEN</v>
          </cell>
          <cell r="D144">
            <v>65.150000000000006</v>
          </cell>
        </row>
        <row r="145">
          <cell r="C145" t="str">
            <v>CASTROQUELLÓN</v>
          </cell>
          <cell r="D145">
            <v>87.35</v>
          </cell>
        </row>
        <row r="146">
          <cell r="C146" t="str">
            <v>CASTROQUINCHAO</v>
          </cell>
          <cell r="D146">
            <v>37.39</v>
          </cell>
        </row>
        <row r="147">
          <cell r="C147" t="str">
            <v>CASTROSANTIAGO</v>
          </cell>
          <cell r="D147">
            <v>1198.46</v>
          </cell>
        </row>
        <row r="148">
          <cell r="C148" t="str">
            <v>CASTROSANTIAGO CENTRO</v>
          </cell>
          <cell r="D148">
            <v>1198.46</v>
          </cell>
        </row>
        <row r="149">
          <cell r="C149" t="str">
            <v>CASTROTALAGANTE</v>
          </cell>
          <cell r="D149">
            <v>1182.48</v>
          </cell>
        </row>
        <row r="150">
          <cell r="C150" t="str">
            <v>CASTROVALDIVIA</v>
          </cell>
          <cell r="D150">
            <v>379.21</v>
          </cell>
        </row>
        <row r="151">
          <cell r="C151" t="str">
            <v>CASTROVITACURA</v>
          </cell>
          <cell r="D151">
            <v>1198.46</v>
          </cell>
        </row>
        <row r="152">
          <cell r="C152" t="str">
            <v>CATEMUVILLA ALEMANA</v>
          </cell>
          <cell r="D152">
            <v>74.010000000000005</v>
          </cell>
        </row>
        <row r="153">
          <cell r="C153" t="str">
            <v>CAUQUENESCHILLAN</v>
          </cell>
          <cell r="D153">
            <v>118</v>
          </cell>
        </row>
        <row r="154">
          <cell r="C154" t="str">
            <v>CAUQUENESLINARES</v>
          </cell>
          <cell r="D154">
            <v>97.87</v>
          </cell>
        </row>
        <row r="155">
          <cell r="C155" t="str">
            <v>CAUQUENESMAULE</v>
          </cell>
          <cell r="D155">
            <v>88.4</v>
          </cell>
        </row>
        <row r="156">
          <cell r="C156" t="str">
            <v>CAUQUENESPARRAL</v>
          </cell>
          <cell r="D156">
            <v>54.82</v>
          </cell>
        </row>
        <row r="157">
          <cell r="C157" t="str">
            <v>CAUQUENESSAN JAVIER</v>
          </cell>
          <cell r="D157">
            <v>77.67</v>
          </cell>
        </row>
        <row r="158">
          <cell r="C158" t="str">
            <v>CAUQUENESSANTIAGO CENTRO</v>
          </cell>
          <cell r="D158">
            <v>352.79</v>
          </cell>
        </row>
        <row r="159">
          <cell r="C159" t="str">
            <v>CAUQUENESTALCA</v>
          </cell>
          <cell r="D159">
            <v>100.61</v>
          </cell>
        </row>
        <row r="160">
          <cell r="C160" t="str">
            <v>CERRILLOSPUDAHUEL</v>
          </cell>
          <cell r="D160">
            <v>0</v>
          </cell>
        </row>
        <row r="161">
          <cell r="C161" t="str">
            <v>CERRO NAVIARANCAGUA</v>
          </cell>
          <cell r="D161">
            <v>83.73</v>
          </cell>
        </row>
        <row r="162">
          <cell r="C162" t="str">
            <v>CHAITÉNFUTALEUFU</v>
          </cell>
          <cell r="D162">
            <v>151</v>
          </cell>
        </row>
        <row r="163">
          <cell r="C163" t="str">
            <v>CHAITÉNPALENA</v>
          </cell>
          <cell r="D163">
            <v>88</v>
          </cell>
        </row>
        <row r="164">
          <cell r="C164" t="str">
            <v>CHAITÉNPUERTO MONTT</v>
          </cell>
          <cell r="D164">
            <v>841.08</v>
          </cell>
        </row>
        <row r="165">
          <cell r="C165" t="str">
            <v>CHAITÉNPUERTO VARAS</v>
          </cell>
          <cell r="D165">
            <v>319</v>
          </cell>
        </row>
        <row r="166">
          <cell r="C166" t="str">
            <v>CHANCOCONSTITUCIÓN</v>
          </cell>
          <cell r="D166">
            <v>147</v>
          </cell>
        </row>
        <row r="167">
          <cell r="C167" t="str">
            <v>CHANCOTALCA</v>
          </cell>
          <cell r="D167">
            <v>174</v>
          </cell>
        </row>
        <row r="168">
          <cell r="C168" t="str">
            <v>CHAÑARALARICA</v>
          </cell>
          <cell r="D168">
            <v>1074</v>
          </cell>
        </row>
        <row r="169">
          <cell r="C169" t="str">
            <v>CHAÑARALCALDERA</v>
          </cell>
          <cell r="D169">
            <v>97.89</v>
          </cell>
        </row>
        <row r="170">
          <cell r="C170" t="str">
            <v>CHAÑARALCHAÑARAL</v>
          </cell>
          <cell r="D170">
            <v>0</v>
          </cell>
        </row>
        <row r="171">
          <cell r="C171" t="str">
            <v>CHAÑARALCOPIAPO</v>
          </cell>
          <cell r="D171">
            <v>173.51</v>
          </cell>
        </row>
        <row r="172">
          <cell r="C172" t="str">
            <v>CHAÑARALDIEGO DE ALMAGRO</v>
          </cell>
          <cell r="D172">
            <v>55.86</v>
          </cell>
        </row>
        <row r="173">
          <cell r="C173" t="str">
            <v>CHAÑARALFREIRINA</v>
          </cell>
          <cell r="D173">
            <v>298</v>
          </cell>
        </row>
        <row r="174">
          <cell r="C174" t="str">
            <v>CHAÑARALSANTIAGO CENTRO</v>
          </cell>
          <cell r="D174">
            <v>967.3</v>
          </cell>
        </row>
        <row r="175">
          <cell r="C175" t="str">
            <v>CHAÑARALVALLENAR</v>
          </cell>
          <cell r="D175">
            <v>312.16000000000003</v>
          </cell>
        </row>
        <row r="176">
          <cell r="C176" t="str">
            <v>CHEPICASANTIAGO CENTRO</v>
          </cell>
          <cell r="D176">
            <v>176</v>
          </cell>
        </row>
        <row r="177">
          <cell r="C177" t="str">
            <v>CHILE CHICOCHILE CHICO</v>
          </cell>
          <cell r="D177">
            <v>0</v>
          </cell>
        </row>
        <row r="178">
          <cell r="C178" t="str">
            <v>CHILE CHICOCOCHRANE</v>
          </cell>
          <cell r="D178">
            <v>180.61</v>
          </cell>
        </row>
        <row r="179">
          <cell r="C179" t="str">
            <v>CHILE CHICOCOIHAIQUE</v>
          </cell>
          <cell r="D179">
            <v>158.56</v>
          </cell>
        </row>
        <row r="180">
          <cell r="C180" t="str">
            <v>CHILE CHICOSANTIAGO</v>
          </cell>
          <cell r="D180">
            <v>1863.27</v>
          </cell>
        </row>
        <row r="181">
          <cell r="C181" t="str">
            <v>CHILE CHICOSANTIAGO CENTRO</v>
          </cell>
          <cell r="D181">
            <v>1863.27</v>
          </cell>
        </row>
        <row r="182">
          <cell r="C182" t="str">
            <v>CHILLAN VIEJOCOELEMU</v>
          </cell>
          <cell r="D182">
            <v>105.85</v>
          </cell>
        </row>
        <row r="183">
          <cell r="C183" t="str">
            <v>CHILLANARAUCO</v>
          </cell>
          <cell r="D183">
            <v>168.03</v>
          </cell>
        </row>
        <row r="184">
          <cell r="C184" t="str">
            <v>CHILLANBULNES</v>
          </cell>
          <cell r="D184">
            <v>24.75</v>
          </cell>
        </row>
        <row r="185">
          <cell r="C185" t="str">
            <v>CHILLANCAÑETE</v>
          </cell>
          <cell r="D185">
            <v>232.36</v>
          </cell>
        </row>
        <row r="186">
          <cell r="C186" t="str">
            <v>CHILLANCAUQUENES</v>
          </cell>
          <cell r="D186">
            <v>118</v>
          </cell>
        </row>
        <row r="187">
          <cell r="C187" t="str">
            <v>CHILLANCOBQUECURA</v>
          </cell>
          <cell r="D187">
            <v>102.27</v>
          </cell>
        </row>
        <row r="188">
          <cell r="C188" t="str">
            <v>CHILLANCOELEMU</v>
          </cell>
          <cell r="D188">
            <v>106.91</v>
          </cell>
        </row>
        <row r="189">
          <cell r="C189" t="str">
            <v>CHILLANCOIHUECO</v>
          </cell>
          <cell r="D189">
            <v>29.02</v>
          </cell>
        </row>
        <row r="190">
          <cell r="C190" t="str">
            <v>CHILLANCONCEPCIÓN</v>
          </cell>
          <cell r="D190">
            <v>97.6</v>
          </cell>
        </row>
        <row r="191">
          <cell r="C191" t="str">
            <v>CHILLANGRANEROS</v>
          </cell>
          <cell r="D191">
            <v>332</v>
          </cell>
        </row>
        <row r="192">
          <cell r="C192" t="str">
            <v>CHILLANHUALPÉN</v>
          </cell>
          <cell r="D192">
            <v>111.21</v>
          </cell>
        </row>
        <row r="193">
          <cell r="C193" t="str">
            <v>CHILLANLINARES</v>
          </cell>
          <cell r="D193">
            <v>105.09</v>
          </cell>
        </row>
        <row r="194">
          <cell r="C194" t="str">
            <v>CHILLANMACHALI</v>
          </cell>
          <cell r="D194">
            <v>325.32</v>
          </cell>
        </row>
        <row r="195">
          <cell r="C195" t="str">
            <v>CHILLANPELLUHUE</v>
          </cell>
          <cell r="D195">
            <v>154.1</v>
          </cell>
        </row>
        <row r="196">
          <cell r="C196" t="str">
            <v>CHILLANPINTO</v>
          </cell>
          <cell r="D196">
            <v>25.05</v>
          </cell>
        </row>
        <row r="197">
          <cell r="C197" t="str">
            <v>CHILLANPUENTE ALTO</v>
          </cell>
          <cell r="D197">
            <v>394.51</v>
          </cell>
        </row>
        <row r="198">
          <cell r="C198" t="str">
            <v>CHILLANPUERTO VARAS</v>
          </cell>
          <cell r="D198">
            <v>613.65</v>
          </cell>
        </row>
        <row r="199">
          <cell r="C199" t="str">
            <v>CHILLANPUNTA ARENAS</v>
          </cell>
          <cell r="D199">
            <v>2605</v>
          </cell>
        </row>
        <row r="200">
          <cell r="C200" t="str">
            <v>CHILLANQUILLÓN</v>
          </cell>
          <cell r="D200">
            <v>44.5</v>
          </cell>
        </row>
        <row r="201">
          <cell r="C201" t="str">
            <v>CHILLANQUIRIHUE</v>
          </cell>
          <cell r="D201">
            <v>68.84</v>
          </cell>
        </row>
        <row r="202">
          <cell r="C202" t="str">
            <v>CHILLANRANCAGUA</v>
          </cell>
          <cell r="D202">
            <v>319.45999999999998</v>
          </cell>
        </row>
        <row r="203">
          <cell r="C203" t="str">
            <v>CHILLANSAN CARLOS</v>
          </cell>
          <cell r="D203">
            <v>26.66</v>
          </cell>
        </row>
        <row r="204">
          <cell r="C204" t="str">
            <v>CHILLANSAN FABIAN</v>
          </cell>
          <cell r="D204">
            <v>67.72</v>
          </cell>
        </row>
        <row r="205">
          <cell r="C205" t="str">
            <v>CHILLANSAN JAVIER</v>
          </cell>
          <cell r="D205">
            <v>134.32</v>
          </cell>
        </row>
        <row r="206">
          <cell r="C206" t="str">
            <v>CHILLANSAN NICOLAS</v>
          </cell>
          <cell r="D206">
            <v>24.07</v>
          </cell>
        </row>
        <row r="207">
          <cell r="C207" t="str">
            <v>CHILLANSAN PEDRO DE LA PAZ</v>
          </cell>
          <cell r="D207">
            <v>103.98</v>
          </cell>
        </row>
        <row r="208">
          <cell r="C208" t="str">
            <v>CHILLANSANTIAGO</v>
          </cell>
          <cell r="D208">
            <v>403.29</v>
          </cell>
        </row>
        <row r="209">
          <cell r="C209" t="str">
            <v>CHILLANSANTIAGO CENTRO</v>
          </cell>
          <cell r="D209">
            <v>403.29</v>
          </cell>
        </row>
        <row r="210">
          <cell r="C210" t="str">
            <v>CHILLANTALCA</v>
          </cell>
          <cell r="D210">
            <v>151.1</v>
          </cell>
        </row>
        <row r="211">
          <cell r="C211" t="str">
            <v>CHILLANTALCAHUANO</v>
          </cell>
          <cell r="D211">
            <v>103.21</v>
          </cell>
        </row>
        <row r="212">
          <cell r="C212" t="str">
            <v>CHILLANTEMUCO</v>
          </cell>
          <cell r="D212">
            <v>278</v>
          </cell>
        </row>
        <row r="213">
          <cell r="C213" t="str">
            <v>CHILLANTUCAPEL</v>
          </cell>
          <cell r="D213">
            <v>110.6</v>
          </cell>
        </row>
        <row r="214">
          <cell r="C214" t="str">
            <v>CHILLANVALPARAISO</v>
          </cell>
          <cell r="D214">
            <v>505</v>
          </cell>
        </row>
        <row r="215">
          <cell r="C215" t="str">
            <v>CHILLANVITACURA</v>
          </cell>
          <cell r="D215">
            <v>403.29</v>
          </cell>
        </row>
        <row r="216">
          <cell r="C216" t="str">
            <v>CHILLANYUMBEL</v>
          </cell>
          <cell r="D216">
            <v>79.2</v>
          </cell>
        </row>
        <row r="217">
          <cell r="C217" t="str">
            <v>CHILLANYUNGAY</v>
          </cell>
          <cell r="D217">
            <v>66.239999999999995</v>
          </cell>
        </row>
        <row r="218">
          <cell r="C218" t="str">
            <v>CHOLCHOLTEMUCO</v>
          </cell>
          <cell r="D218">
            <v>27.73</v>
          </cell>
        </row>
        <row r="219">
          <cell r="C219" t="str">
            <v>CHONCHICASTRO</v>
          </cell>
          <cell r="D219">
            <v>22.31</v>
          </cell>
        </row>
        <row r="220">
          <cell r="C220" t="str">
            <v>CISNESAISÉN</v>
          </cell>
          <cell r="D220">
            <v>180.25</v>
          </cell>
        </row>
        <row r="221">
          <cell r="C221" t="str">
            <v>CISNESCISNES</v>
          </cell>
          <cell r="D221">
            <v>0</v>
          </cell>
        </row>
        <row r="222">
          <cell r="C222" t="str">
            <v>CISNESCOCHRANE</v>
          </cell>
          <cell r="D222">
            <v>540.45000000000005</v>
          </cell>
        </row>
        <row r="223">
          <cell r="C223" t="str">
            <v>CISNESCOIHAIQUE</v>
          </cell>
          <cell r="D223">
            <v>209.06</v>
          </cell>
        </row>
        <row r="224">
          <cell r="C224" t="str">
            <v>CISNESGUAITECAS</v>
          </cell>
          <cell r="D224">
            <v>127</v>
          </cell>
        </row>
        <row r="225">
          <cell r="C225" t="str">
            <v>CISNESLAGO VERDE</v>
          </cell>
          <cell r="D225">
            <v>211.21</v>
          </cell>
        </row>
        <row r="226">
          <cell r="C226" t="str">
            <v>CISNESSANTIAGO</v>
          </cell>
          <cell r="D226">
            <v>1564.36</v>
          </cell>
        </row>
        <row r="227">
          <cell r="C227" t="str">
            <v>CISNESSANTIAGO CENTRO</v>
          </cell>
          <cell r="D227">
            <v>1564.36</v>
          </cell>
        </row>
        <row r="228">
          <cell r="C228" t="str">
            <v>COBQUECURACHILLAN</v>
          </cell>
          <cell r="D228">
            <v>102.27</v>
          </cell>
        </row>
        <row r="229">
          <cell r="C229" t="str">
            <v>COCHRANECHILE CHICO</v>
          </cell>
          <cell r="D229">
            <v>180.61</v>
          </cell>
        </row>
        <row r="230">
          <cell r="C230" t="str">
            <v>COCHRANECISNES</v>
          </cell>
          <cell r="D230">
            <v>540.45000000000005</v>
          </cell>
        </row>
        <row r="231">
          <cell r="C231" t="str">
            <v>COCHRANECOIHAIQUE</v>
          </cell>
          <cell r="D231">
            <v>335.64</v>
          </cell>
        </row>
        <row r="232">
          <cell r="C232" t="str">
            <v>COCHRANEO"HIGGINS</v>
          </cell>
          <cell r="D232">
            <v>565.97</v>
          </cell>
        </row>
        <row r="233">
          <cell r="C233" t="str">
            <v>COCHRANESANTIAGO</v>
          </cell>
          <cell r="D233">
            <v>2040.36</v>
          </cell>
        </row>
        <row r="234">
          <cell r="C234" t="str">
            <v>COCHRANESANTIAGO CENTRO</v>
          </cell>
          <cell r="D234">
            <v>2040.36</v>
          </cell>
        </row>
        <row r="235">
          <cell r="C235" t="str">
            <v>COCHRANETORTEL</v>
          </cell>
          <cell r="D235">
            <v>124.75</v>
          </cell>
        </row>
        <row r="236">
          <cell r="C236" t="str">
            <v>COELEMUCHILLAN</v>
          </cell>
          <cell r="D236">
            <v>106.91</v>
          </cell>
        </row>
        <row r="237">
          <cell r="C237" t="str">
            <v>COELEMUCHILLAN VIEJO</v>
          </cell>
          <cell r="D237">
            <v>105.85</v>
          </cell>
        </row>
        <row r="238">
          <cell r="C238" t="str">
            <v>COELEMUCONCEPCIÓN</v>
          </cell>
          <cell r="D238">
            <v>57.92</v>
          </cell>
        </row>
        <row r="239">
          <cell r="C239" t="str">
            <v>COIHAIQUEAISÉN</v>
          </cell>
          <cell r="D239">
            <v>64.319999999999993</v>
          </cell>
        </row>
        <row r="240">
          <cell r="C240" t="str">
            <v>COIHAIQUEARICA</v>
          </cell>
          <cell r="D240">
            <v>3765.94</v>
          </cell>
        </row>
        <row r="241">
          <cell r="C241" t="str">
            <v>COIHAIQUECHILE CHICO</v>
          </cell>
          <cell r="D241">
            <v>158.56</v>
          </cell>
        </row>
        <row r="242">
          <cell r="C242" t="str">
            <v>COIHAIQUECISNES</v>
          </cell>
          <cell r="D242">
            <v>209.06</v>
          </cell>
        </row>
        <row r="243">
          <cell r="C243" t="str">
            <v>COIHAIQUECOCHRANE</v>
          </cell>
          <cell r="D243">
            <v>335.64</v>
          </cell>
        </row>
        <row r="244">
          <cell r="C244" t="str">
            <v>COIHAIQUECOIHAIQUE</v>
          </cell>
          <cell r="D244">
            <v>0</v>
          </cell>
        </row>
        <row r="245">
          <cell r="C245" t="str">
            <v>COIHAIQUECONCEPCIÓN</v>
          </cell>
          <cell r="D245" t="str">
            <v>1324.,1</v>
          </cell>
        </row>
        <row r="246">
          <cell r="C246" t="str">
            <v>COIHAIQUELAS CONDES</v>
          </cell>
          <cell r="D246">
            <v>1704</v>
          </cell>
        </row>
        <row r="247">
          <cell r="C247" t="str">
            <v>COIHAIQUEPROVIDENCIA</v>
          </cell>
          <cell r="D247">
            <v>1708.97</v>
          </cell>
        </row>
        <row r="248">
          <cell r="C248" t="str">
            <v>COIHAIQUEPUDAHUEL</v>
          </cell>
          <cell r="D248">
            <v>1695</v>
          </cell>
        </row>
        <row r="249">
          <cell r="C249" t="str">
            <v>COIHAIQUEPUERTO MONTT</v>
          </cell>
          <cell r="D249">
            <v>676.37</v>
          </cell>
        </row>
        <row r="250">
          <cell r="C250" t="str">
            <v>COIHAIQUEPUERTO VARAS</v>
          </cell>
          <cell r="D250">
            <v>695.24</v>
          </cell>
        </row>
        <row r="251">
          <cell r="C251" t="str">
            <v>COIHAIQUERANCAGUA</v>
          </cell>
          <cell r="D251">
            <v>1625.13</v>
          </cell>
        </row>
        <row r="252">
          <cell r="C252" t="str">
            <v>COIHAIQUERIO IBAÑEZ</v>
          </cell>
          <cell r="D252">
            <v>119.83</v>
          </cell>
        </row>
        <row r="253">
          <cell r="C253" t="str">
            <v>COIHAIQUESANTIAGO</v>
          </cell>
          <cell r="D253">
            <v>1708.97</v>
          </cell>
        </row>
        <row r="254">
          <cell r="C254" t="str">
            <v>COIHAIQUESANTIAGO CENTRO</v>
          </cell>
          <cell r="D254">
            <v>1708.97</v>
          </cell>
        </row>
        <row r="255">
          <cell r="C255" t="str">
            <v>COIHAIQUETALAGANTE</v>
          </cell>
          <cell r="D255">
            <v>1675</v>
          </cell>
        </row>
        <row r="256">
          <cell r="C256" t="str">
            <v>COIHAIQUETALCA</v>
          </cell>
          <cell r="D256">
            <v>1439</v>
          </cell>
        </row>
        <row r="257">
          <cell r="C257" t="str">
            <v>COIHAIQUETEMUCO</v>
          </cell>
          <cell r="D257">
            <v>1032.17</v>
          </cell>
        </row>
        <row r="258">
          <cell r="C258" t="str">
            <v>COIHUECOCHILLAN</v>
          </cell>
          <cell r="D258">
            <v>29.02</v>
          </cell>
        </row>
        <row r="259">
          <cell r="C259" t="str">
            <v>COINCORANCAGUA</v>
          </cell>
          <cell r="D259">
            <v>27.23</v>
          </cell>
        </row>
        <row r="260">
          <cell r="C260" t="str">
            <v>COLBUNCURICÓ</v>
          </cell>
          <cell r="D260">
            <v>122.07</v>
          </cell>
        </row>
        <row r="261">
          <cell r="C261" t="str">
            <v>COLBUNTALCA</v>
          </cell>
          <cell r="D261">
            <v>55.51</v>
          </cell>
        </row>
        <row r="262">
          <cell r="C262" t="str">
            <v>COLCHANEIQUIQUE</v>
          </cell>
          <cell r="D262">
            <v>233.87</v>
          </cell>
        </row>
        <row r="263">
          <cell r="C263" t="str">
            <v>COLINACALLE LARGA</v>
          </cell>
          <cell r="D263">
            <v>43.54</v>
          </cell>
        </row>
        <row r="264">
          <cell r="C264" t="str">
            <v>COLINAPUERTO VARAS</v>
          </cell>
          <cell r="D264">
            <v>1044.21</v>
          </cell>
        </row>
        <row r="265">
          <cell r="C265" t="str">
            <v>COLINATEMUCO</v>
          </cell>
          <cell r="D265">
            <v>708</v>
          </cell>
        </row>
        <row r="266">
          <cell r="C266" t="str">
            <v>COLLIPULLIANGOL</v>
          </cell>
          <cell r="D266">
            <v>30.99</v>
          </cell>
        </row>
        <row r="267">
          <cell r="C267" t="str">
            <v>COLLIPULLICURACAUTIN</v>
          </cell>
          <cell r="D267">
            <v>93.2</v>
          </cell>
        </row>
        <row r="268">
          <cell r="C268" t="str">
            <v>COLLIPULLILAUTARO</v>
          </cell>
          <cell r="D268">
            <v>72.56</v>
          </cell>
        </row>
        <row r="269">
          <cell r="C269" t="str">
            <v>COLLIPULLITEMUCO</v>
          </cell>
          <cell r="D269">
            <v>110.92</v>
          </cell>
        </row>
        <row r="270">
          <cell r="C270" t="str">
            <v>COLLIPULLIVICTORIA</v>
          </cell>
          <cell r="D270">
            <v>36.65</v>
          </cell>
        </row>
        <row r="271">
          <cell r="C271" t="str">
            <v>COMBARBALÁCOQUIMBO</v>
          </cell>
          <cell r="D271">
            <v>172.85</v>
          </cell>
        </row>
        <row r="272">
          <cell r="C272" t="str">
            <v>COMBARBALÁLA SERENA</v>
          </cell>
          <cell r="D272">
            <v>179.95</v>
          </cell>
        </row>
        <row r="273">
          <cell r="C273" t="str">
            <v>COMBARBALÁOVALLE</v>
          </cell>
          <cell r="D273">
            <v>89.27</v>
          </cell>
        </row>
        <row r="274">
          <cell r="C274" t="str">
            <v>CONCEPCIÓNALTO BÍO BÍO</v>
          </cell>
          <cell r="D274">
            <v>271.5</v>
          </cell>
        </row>
        <row r="275">
          <cell r="C275" t="str">
            <v>CONCEPCIÓNARAUCO</v>
          </cell>
          <cell r="D275">
            <v>70.44</v>
          </cell>
        </row>
        <row r="276">
          <cell r="C276" t="str">
            <v>CONCEPCIÓNBULNES</v>
          </cell>
          <cell r="D276">
            <v>97.36</v>
          </cell>
        </row>
        <row r="277">
          <cell r="C277" t="str">
            <v>CONCEPCIÓNCABRERO</v>
          </cell>
          <cell r="D277">
            <v>72.87</v>
          </cell>
        </row>
        <row r="278">
          <cell r="C278" t="str">
            <v>CONCEPCIÓNCAÑETE</v>
          </cell>
          <cell r="D278">
            <v>134.77000000000001</v>
          </cell>
        </row>
        <row r="279">
          <cell r="C279" t="str">
            <v>CONCEPCIÓNCHILLAN</v>
          </cell>
          <cell r="D279">
            <v>97.6</v>
          </cell>
        </row>
        <row r="280">
          <cell r="C280" t="str">
            <v>CONCEPCIÓNCOELEMU</v>
          </cell>
          <cell r="D280">
            <v>57.92</v>
          </cell>
        </row>
        <row r="281">
          <cell r="C281" t="str">
            <v>CONCEPCIÓNCOIHAIQUE</v>
          </cell>
          <cell r="D281" t="str">
            <v>1324.,1</v>
          </cell>
        </row>
        <row r="282">
          <cell r="C282" t="str">
            <v>CONCEPCIÓNLAJA</v>
          </cell>
          <cell r="D282">
            <v>125</v>
          </cell>
        </row>
        <row r="283">
          <cell r="C283" t="str">
            <v>CONCEPCIÓNLEBU</v>
          </cell>
          <cell r="D283">
            <v>141.77000000000001</v>
          </cell>
        </row>
        <row r="284">
          <cell r="C284" t="str">
            <v>CONCEPCIÓNLOS ANGELES</v>
          </cell>
          <cell r="D284">
            <v>127.72</v>
          </cell>
        </row>
        <row r="285">
          <cell r="C285" t="str">
            <v>CONCEPCIÓNMULCHEN</v>
          </cell>
          <cell r="D285">
            <v>161.88999999999999</v>
          </cell>
        </row>
        <row r="286">
          <cell r="C286" t="str">
            <v>CONCEPCIÓNPUDAHUEL</v>
          </cell>
          <cell r="D286">
            <v>502</v>
          </cell>
        </row>
        <row r="287">
          <cell r="C287" t="str">
            <v>CONCEPCIÓNPUERTO MONTT</v>
          </cell>
          <cell r="D287">
            <v>647.64</v>
          </cell>
        </row>
        <row r="288">
          <cell r="C288" t="str">
            <v>CONCEPCIÓNPUNTA ARENAS</v>
          </cell>
          <cell r="D288">
            <v>2618.9</v>
          </cell>
        </row>
        <row r="289">
          <cell r="C289" t="str">
            <v>CONCEPCIÓNQUIRIHUE</v>
          </cell>
          <cell r="D289">
            <v>90.61</v>
          </cell>
        </row>
        <row r="290">
          <cell r="C290" t="str">
            <v>CONCEPCIÓNRANCAGUA</v>
          </cell>
          <cell r="D290">
            <v>416.06</v>
          </cell>
        </row>
        <row r="291">
          <cell r="C291" t="str">
            <v>CONCEPCIÓNSAN CARLOS</v>
          </cell>
          <cell r="D291">
            <v>123.26</v>
          </cell>
        </row>
        <row r="292">
          <cell r="C292" t="str">
            <v>CONCEPCIÓNSAN JOSÉ DE LA MARIQUINA</v>
          </cell>
          <cell r="D292">
            <v>416.81</v>
          </cell>
        </row>
        <row r="293">
          <cell r="C293" t="str">
            <v>CONCEPCIÓNSAN MIGUEL</v>
          </cell>
          <cell r="D293">
            <v>499.9</v>
          </cell>
        </row>
        <row r="294">
          <cell r="C294" t="str">
            <v>CONCEPCIÓNSANTA BARBARA</v>
          </cell>
          <cell r="D294">
            <v>163.98</v>
          </cell>
        </row>
        <row r="295">
          <cell r="C295" t="str">
            <v>CONCEPCIÓNSANTIAGO</v>
          </cell>
          <cell r="D295">
            <v>499.9</v>
          </cell>
        </row>
        <row r="296">
          <cell r="C296" t="str">
            <v>CONCEPCIÓNSANTIAGO CENTRO</v>
          </cell>
          <cell r="D296">
            <v>499.9</v>
          </cell>
        </row>
        <row r="297">
          <cell r="C297" t="str">
            <v>CONCEPCIÓNTEMUCO</v>
          </cell>
          <cell r="D297">
            <v>292</v>
          </cell>
        </row>
        <row r="298">
          <cell r="C298" t="str">
            <v>CONCEPCIÓNTIRUA</v>
          </cell>
          <cell r="D298">
            <v>201.87</v>
          </cell>
        </row>
        <row r="299">
          <cell r="C299" t="str">
            <v>CONCEPCIÓNTOME</v>
          </cell>
          <cell r="D299">
            <v>29.12</v>
          </cell>
        </row>
        <row r="300">
          <cell r="C300" t="str">
            <v>CONCEPCIÓNVALDIVIA</v>
          </cell>
          <cell r="D300">
            <v>462.78</v>
          </cell>
        </row>
        <row r="301">
          <cell r="C301" t="str">
            <v>CONCEPCIÓNYUMBEL</v>
          </cell>
          <cell r="D301">
            <v>91.14</v>
          </cell>
        </row>
        <row r="302">
          <cell r="C302" t="str">
            <v>CONCÓNSANTIAGO</v>
          </cell>
          <cell r="D302">
            <v>132.33000000000001</v>
          </cell>
        </row>
        <row r="303">
          <cell r="C303" t="str">
            <v>CONCÓNVALPARAISO</v>
          </cell>
          <cell r="D303">
            <v>20.399999999999999</v>
          </cell>
        </row>
        <row r="304">
          <cell r="C304" t="str">
            <v>CONCÓNVIÑA DEL MAR</v>
          </cell>
          <cell r="D304">
            <v>12.5</v>
          </cell>
        </row>
        <row r="305">
          <cell r="C305" t="str">
            <v>CONSTITUCIÓNCHANCO</v>
          </cell>
          <cell r="D305">
            <v>147</v>
          </cell>
        </row>
        <row r="306">
          <cell r="C306" t="str">
            <v>CONSTITUCIÓNLINARES</v>
          </cell>
          <cell r="D306">
            <v>112</v>
          </cell>
        </row>
        <row r="307">
          <cell r="C307" t="str">
            <v>CONSTITUCIÓNMAULE</v>
          </cell>
          <cell r="D307">
            <v>94.66</v>
          </cell>
        </row>
        <row r="308">
          <cell r="C308" t="str">
            <v>CONSTITUCIÓNSAN JAVIER</v>
          </cell>
          <cell r="D308">
            <v>83.92</v>
          </cell>
        </row>
        <row r="309">
          <cell r="C309" t="str">
            <v>CONSTITUCIÓNTALCA</v>
          </cell>
          <cell r="D309">
            <v>106.86</v>
          </cell>
        </row>
        <row r="310">
          <cell r="C310" t="str">
            <v>COPIAPOALTO DEL CARMEN</v>
          </cell>
          <cell r="D310">
            <v>184.61</v>
          </cell>
        </row>
        <row r="311">
          <cell r="C311" t="str">
            <v>COPIAPOANTOFAGASTA</v>
          </cell>
          <cell r="D311">
            <v>174.38</v>
          </cell>
        </row>
        <row r="312">
          <cell r="C312" t="str">
            <v>COPIAPOCALDERA</v>
          </cell>
          <cell r="D312">
            <v>75.62</v>
          </cell>
        </row>
        <row r="313">
          <cell r="C313" t="str">
            <v>COPIAPOCHAÑARAL</v>
          </cell>
          <cell r="D313">
            <v>173.51</v>
          </cell>
        </row>
        <row r="314">
          <cell r="C314" t="str">
            <v>COPIAPOCOPIAPO</v>
          </cell>
          <cell r="D314">
            <v>0</v>
          </cell>
        </row>
        <row r="315">
          <cell r="C315" t="str">
            <v>COPIAPODIEGO DE ALMAGRO</v>
          </cell>
          <cell r="D315">
            <v>148.11000000000001</v>
          </cell>
        </row>
        <row r="316">
          <cell r="C316" t="str">
            <v>COPIAPOFREIRINA</v>
          </cell>
          <cell r="D316">
            <v>170.18</v>
          </cell>
        </row>
        <row r="317">
          <cell r="C317" t="str">
            <v>COPIAPOLA SERENA</v>
          </cell>
          <cell r="D317">
            <v>336.62</v>
          </cell>
        </row>
        <row r="318">
          <cell r="C318" t="str">
            <v>COPIAPOSANTIAGO</v>
          </cell>
          <cell r="D318">
            <v>803.72</v>
          </cell>
        </row>
        <row r="319">
          <cell r="C319" t="str">
            <v>COPIAPOSANTIAGO CENTRO</v>
          </cell>
          <cell r="D319">
            <v>803.72</v>
          </cell>
        </row>
        <row r="320">
          <cell r="C320" t="str">
            <v>COPIAPOVALLENAR</v>
          </cell>
          <cell r="D320">
            <v>148.59</v>
          </cell>
        </row>
        <row r="321">
          <cell r="C321" t="str">
            <v>COPIAPOVICUÑA</v>
          </cell>
          <cell r="D321">
            <v>400</v>
          </cell>
        </row>
        <row r="322">
          <cell r="C322" t="str">
            <v>COQUIMBOANDACOLLO</v>
          </cell>
          <cell r="D322">
            <v>53.33</v>
          </cell>
        </row>
        <row r="323">
          <cell r="C323" t="str">
            <v>COQUIMBOCOMBARBALÁ</v>
          </cell>
          <cell r="D323">
            <v>172.85</v>
          </cell>
        </row>
        <row r="324">
          <cell r="C324" t="str">
            <v>COQUIMBOLA SERENA</v>
          </cell>
          <cell r="D324">
            <v>12.96</v>
          </cell>
        </row>
        <row r="325">
          <cell r="C325" t="str">
            <v>COQUIMBOLOS VILOS</v>
          </cell>
          <cell r="D325">
            <v>239.43</v>
          </cell>
        </row>
        <row r="326">
          <cell r="C326" t="str">
            <v>COQUIMBOOVALLE</v>
          </cell>
          <cell r="D326">
            <v>83.58</v>
          </cell>
        </row>
        <row r="327">
          <cell r="C327" t="str">
            <v>COQUIMBOSANTIAGO</v>
          </cell>
          <cell r="D327">
            <v>459.03</v>
          </cell>
        </row>
        <row r="328">
          <cell r="C328" t="str">
            <v>COQUIMBOSANTIAGO CENTRO</v>
          </cell>
          <cell r="D328">
            <v>459.03</v>
          </cell>
        </row>
        <row r="329">
          <cell r="C329" t="str">
            <v>COQUIMBOVICUÑA</v>
          </cell>
          <cell r="D329">
            <v>73.36</v>
          </cell>
        </row>
        <row r="330">
          <cell r="C330" t="str">
            <v>CORONELARAUCO</v>
          </cell>
          <cell r="D330">
            <v>41.75</v>
          </cell>
        </row>
        <row r="331">
          <cell r="C331" t="str">
            <v>CORONELBULNES</v>
          </cell>
          <cell r="D331">
            <v>126.05</v>
          </cell>
        </row>
        <row r="332">
          <cell r="C332" t="str">
            <v>CORONELCAÑETE</v>
          </cell>
          <cell r="D332">
            <v>106.08</v>
          </cell>
        </row>
        <row r="333">
          <cell r="C333" t="str">
            <v>CORONELCURANILAHUE</v>
          </cell>
          <cell r="D333">
            <v>62.4</v>
          </cell>
        </row>
        <row r="334">
          <cell r="C334" t="str">
            <v>CORONELLEBU</v>
          </cell>
          <cell r="D334">
            <v>113.08</v>
          </cell>
        </row>
        <row r="335">
          <cell r="C335" t="str">
            <v>CORONELSANTIAGO CENTRO</v>
          </cell>
          <cell r="D335">
            <v>532</v>
          </cell>
        </row>
        <row r="336">
          <cell r="C336" t="str">
            <v>CORRALVALDIVIA</v>
          </cell>
          <cell r="D336">
            <v>22.33</v>
          </cell>
        </row>
        <row r="337">
          <cell r="C337" t="str">
            <v>CUNCOTEMUCO</v>
          </cell>
          <cell r="D337">
            <v>61.99</v>
          </cell>
        </row>
        <row r="338">
          <cell r="C338" t="str">
            <v>CUNCOVILLARRICA</v>
          </cell>
          <cell r="D338">
            <v>61.7</v>
          </cell>
        </row>
        <row r="339">
          <cell r="C339" t="str">
            <v>CURACAUTINANGOL</v>
          </cell>
          <cell r="D339">
            <v>124</v>
          </cell>
        </row>
        <row r="340">
          <cell r="C340" t="str">
            <v>CURACAUTINCOLLIPULLI</v>
          </cell>
          <cell r="D340">
            <v>93.2</v>
          </cell>
        </row>
        <row r="341">
          <cell r="C341" t="str">
            <v>CURACAUTINCURACAUTIN</v>
          </cell>
          <cell r="D341">
            <v>0</v>
          </cell>
        </row>
        <row r="342">
          <cell r="C342" t="str">
            <v>CURACAUTINLAUTARO</v>
          </cell>
          <cell r="D342">
            <v>55.24</v>
          </cell>
        </row>
        <row r="343">
          <cell r="C343" t="str">
            <v>CURACAUTINLONCOCHE</v>
          </cell>
          <cell r="D343">
            <v>167</v>
          </cell>
        </row>
        <row r="344">
          <cell r="C344" t="str">
            <v>CURACAUTINPITRUFQUEN</v>
          </cell>
          <cell r="D344">
            <v>115</v>
          </cell>
        </row>
        <row r="345">
          <cell r="C345" t="str">
            <v>CURACAUTINPUCON</v>
          </cell>
          <cell r="D345">
            <v>190</v>
          </cell>
        </row>
        <row r="346">
          <cell r="C346" t="str">
            <v>CURACAUTINSANTIAGO</v>
          </cell>
          <cell r="D346">
            <v>672.41</v>
          </cell>
        </row>
        <row r="347">
          <cell r="C347" t="str">
            <v>CURACAUTINSANTIAGO CENTRO</v>
          </cell>
          <cell r="D347">
            <v>672.41</v>
          </cell>
        </row>
        <row r="348">
          <cell r="C348" t="str">
            <v>CURACAUTINTEMUCO</v>
          </cell>
          <cell r="D348">
            <v>102.11</v>
          </cell>
        </row>
        <row r="349">
          <cell r="C349" t="str">
            <v>CURACAUTINTRAIGUEN</v>
          </cell>
          <cell r="D349">
            <v>87.3</v>
          </cell>
        </row>
        <row r="350">
          <cell r="C350" t="str">
            <v>CURACAUTINVICTORIA</v>
          </cell>
          <cell r="D350">
            <v>56.58</v>
          </cell>
        </row>
        <row r="351">
          <cell r="C351" t="str">
            <v>CURACAUTINVILLARRICA</v>
          </cell>
          <cell r="D351">
            <v>165</v>
          </cell>
        </row>
        <row r="352">
          <cell r="C352" t="str">
            <v>CURACAVÍMARÍA PINTO</v>
          </cell>
          <cell r="D352">
            <v>24.1</v>
          </cell>
        </row>
        <row r="353">
          <cell r="C353" t="str">
            <v>CURACAVÍMELIPILLA</v>
          </cell>
          <cell r="D353">
            <v>49.3</v>
          </cell>
        </row>
        <row r="354">
          <cell r="C354" t="str">
            <v>CURACAVÍPEÑAFLOR</v>
          </cell>
          <cell r="D354">
            <v>52</v>
          </cell>
        </row>
        <row r="355">
          <cell r="C355" t="str">
            <v>CURACAVÍPUDAHUEL</v>
          </cell>
          <cell r="D355">
            <v>46.67</v>
          </cell>
        </row>
        <row r="356">
          <cell r="C356" t="str">
            <v>CURACAVÍSAN BERNARDO</v>
          </cell>
          <cell r="D356">
            <v>56.3</v>
          </cell>
        </row>
        <row r="357">
          <cell r="C357" t="str">
            <v>CURACAVÍSANTIAGO CENTRO</v>
          </cell>
          <cell r="D357">
            <v>46.67</v>
          </cell>
        </row>
        <row r="358">
          <cell r="C358" t="str">
            <v>CURACAVÍTALAGANTE</v>
          </cell>
          <cell r="D358">
            <v>62.23</v>
          </cell>
        </row>
        <row r="359">
          <cell r="C359" t="str">
            <v>CURACAVÍVALPARAISO</v>
          </cell>
          <cell r="D359">
            <v>69.28</v>
          </cell>
        </row>
        <row r="360">
          <cell r="C360" t="str">
            <v>CURANILAHUECAÑETE</v>
          </cell>
          <cell r="D360">
            <v>47.73</v>
          </cell>
        </row>
        <row r="361">
          <cell r="C361" t="str">
            <v>CURANILAHUECORONEL</v>
          </cell>
          <cell r="D361">
            <v>62.4</v>
          </cell>
        </row>
        <row r="362">
          <cell r="C362" t="str">
            <v>CURANILAHUELOS ANGELES</v>
          </cell>
          <cell r="D362">
            <v>185</v>
          </cell>
        </row>
        <row r="363">
          <cell r="C363" t="str">
            <v>CUREPTOTALCA</v>
          </cell>
          <cell r="D363">
            <v>75.2</v>
          </cell>
        </row>
        <row r="364">
          <cell r="C364" t="str">
            <v>CURICÓCOLBUN</v>
          </cell>
          <cell r="D364">
            <v>122.07</v>
          </cell>
        </row>
        <row r="365">
          <cell r="C365" t="str">
            <v>CURICÓLICANTÉN</v>
          </cell>
          <cell r="D365">
            <v>87.53</v>
          </cell>
        </row>
        <row r="366">
          <cell r="C366" t="str">
            <v>CURICÓLINARES</v>
          </cell>
          <cell r="D366">
            <v>121</v>
          </cell>
        </row>
        <row r="367">
          <cell r="C367" t="str">
            <v>CURICÓMAULE</v>
          </cell>
          <cell r="D367">
            <v>87.01</v>
          </cell>
        </row>
        <row r="368">
          <cell r="C368" t="str">
            <v>CURICÓMOLINA</v>
          </cell>
          <cell r="D368">
            <v>24.52</v>
          </cell>
        </row>
        <row r="369">
          <cell r="C369" t="str">
            <v>CURICÓPARRAL</v>
          </cell>
          <cell r="D369">
            <v>158.21</v>
          </cell>
        </row>
        <row r="370">
          <cell r="C370" t="str">
            <v>CURICÓRANCAGUA</v>
          </cell>
          <cell r="D370">
            <v>108.75</v>
          </cell>
        </row>
        <row r="371">
          <cell r="C371" t="str">
            <v>CURICÓSAN FERNANDO</v>
          </cell>
          <cell r="D371">
            <v>59.5</v>
          </cell>
        </row>
        <row r="372">
          <cell r="C372" t="str">
            <v>CURICÓSAN JAVIER</v>
          </cell>
          <cell r="D372">
            <v>89.51</v>
          </cell>
        </row>
        <row r="373">
          <cell r="C373" t="str">
            <v>CURICÓSANTIAGO CENTRO</v>
          </cell>
          <cell r="D373">
            <v>192.58</v>
          </cell>
        </row>
        <row r="374">
          <cell r="C374" t="str">
            <v>CURICÓTALCA</v>
          </cell>
          <cell r="D374">
            <v>71.239999999999995</v>
          </cell>
        </row>
        <row r="375">
          <cell r="C375" t="str">
            <v>DIEGO DE ALMAGROCALDERA</v>
          </cell>
          <cell r="D375">
            <v>153.74</v>
          </cell>
        </row>
        <row r="376">
          <cell r="C376" t="str">
            <v>DIEGO DE ALMAGROCHAÑARAL</v>
          </cell>
          <cell r="D376">
            <v>55.86</v>
          </cell>
        </row>
        <row r="377">
          <cell r="C377" t="str">
            <v>DIEGO DE ALMAGROCOPIAPO</v>
          </cell>
          <cell r="D377">
            <v>148.11000000000001</v>
          </cell>
        </row>
        <row r="378">
          <cell r="C378" t="str">
            <v>DIEGO DE ALMAGRODIEGO DE ALMAGRO</v>
          </cell>
          <cell r="D378">
            <v>0</v>
          </cell>
        </row>
        <row r="379">
          <cell r="C379" t="str">
            <v>DIEGO DE ALMAGROSANTIAGO CENTRO</v>
          </cell>
          <cell r="D379">
            <v>951.83</v>
          </cell>
        </row>
        <row r="380">
          <cell r="C380" t="str">
            <v>DIEGO DE ALMAGROVALLENAR</v>
          </cell>
          <cell r="D380">
            <v>296.7</v>
          </cell>
        </row>
        <row r="381">
          <cell r="C381" t="str">
            <v>DOÑIHUESAN VICENTE</v>
          </cell>
          <cell r="D381">
            <v>38.380000000000003</v>
          </cell>
        </row>
        <row r="382">
          <cell r="C382" t="str">
            <v>EL CARMENBULNES</v>
          </cell>
          <cell r="D382">
            <v>38.92</v>
          </cell>
        </row>
        <row r="383">
          <cell r="C383" t="str">
            <v>EL CARMENQUIRIHUE</v>
          </cell>
          <cell r="D383">
            <v>109.96</v>
          </cell>
        </row>
        <row r="384">
          <cell r="C384" t="str">
            <v>EL CARMENSAN CARLOS</v>
          </cell>
          <cell r="D384">
            <v>67.78</v>
          </cell>
        </row>
        <row r="385">
          <cell r="C385" t="str">
            <v>ERCILLAANGOL</v>
          </cell>
          <cell r="D385">
            <v>45.11</v>
          </cell>
        </row>
        <row r="386">
          <cell r="C386" t="str">
            <v>ESTACION CENTRALVALPARAISO</v>
          </cell>
          <cell r="D386">
            <v>115.95</v>
          </cell>
        </row>
        <row r="387">
          <cell r="C387" t="str">
            <v>FREIREPUCON</v>
          </cell>
          <cell r="D387">
            <v>80.59</v>
          </cell>
        </row>
        <row r="388">
          <cell r="C388" t="str">
            <v>FREIRETEMUCO</v>
          </cell>
          <cell r="D388">
            <v>27.5</v>
          </cell>
        </row>
        <row r="389">
          <cell r="C389" t="str">
            <v>FREIRINACALDERA</v>
          </cell>
          <cell r="D389">
            <v>235.87</v>
          </cell>
        </row>
        <row r="390">
          <cell r="C390" t="str">
            <v>FREIRINACHAÑARAL</v>
          </cell>
          <cell r="D390">
            <v>298</v>
          </cell>
        </row>
        <row r="391">
          <cell r="C391" t="str">
            <v>FREIRINACOPIAPO</v>
          </cell>
          <cell r="D391">
            <v>170.18</v>
          </cell>
        </row>
        <row r="392">
          <cell r="C392" t="str">
            <v>FREIRINAHUASCO</v>
          </cell>
          <cell r="D392">
            <v>19.93</v>
          </cell>
        </row>
        <row r="393">
          <cell r="C393" t="str">
            <v>FREIRINAVALLENAR</v>
          </cell>
          <cell r="D393">
            <v>28.99</v>
          </cell>
        </row>
        <row r="394">
          <cell r="C394" t="str">
            <v>FREIRINAVALLENAR</v>
          </cell>
          <cell r="D394">
            <v>28.99</v>
          </cell>
        </row>
        <row r="395">
          <cell r="C395" t="str">
            <v>FRESIAPUERTO MONTT</v>
          </cell>
          <cell r="D395">
            <v>67.86</v>
          </cell>
        </row>
        <row r="396">
          <cell r="C396" t="str">
            <v>FUTALEUFUCHAITÉN</v>
          </cell>
          <cell r="D396">
            <v>151</v>
          </cell>
        </row>
        <row r="397">
          <cell r="C397" t="str">
            <v>FUTALEUFUPALENA</v>
          </cell>
          <cell r="D397">
            <v>86.79</v>
          </cell>
        </row>
        <row r="398">
          <cell r="C398" t="str">
            <v>FUTALEUFUPUERTO MONTT</v>
          </cell>
          <cell r="D398">
            <v>391</v>
          </cell>
        </row>
        <row r="399">
          <cell r="C399" t="str">
            <v>FUTRONOLOS LAGOS</v>
          </cell>
          <cell r="D399">
            <v>54.7</v>
          </cell>
        </row>
        <row r="400">
          <cell r="C400" t="str">
            <v>FUTRONOVALDIVIA</v>
          </cell>
          <cell r="D400">
            <v>100.27</v>
          </cell>
        </row>
        <row r="401">
          <cell r="C401" t="str">
            <v>GALVARINOTEMUCO</v>
          </cell>
          <cell r="D401">
            <v>52.19</v>
          </cell>
        </row>
        <row r="402">
          <cell r="C402" t="str">
            <v>GENERAL LAGOSARICA</v>
          </cell>
          <cell r="D402">
            <v>206</v>
          </cell>
        </row>
        <row r="403">
          <cell r="C403" t="str">
            <v>GRANEROSCHILLAN</v>
          </cell>
          <cell r="D403">
            <v>332</v>
          </cell>
        </row>
        <row r="404">
          <cell r="C404" t="str">
            <v>GRANEROSPERALILLO</v>
          </cell>
          <cell r="D404">
            <v>123.36</v>
          </cell>
        </row>
        <row r="405">
          <cell r="C405" t="str">
            <v>GRANEROSPUDAHUEL</v>
          </cell>
          <cell r="D405">
            <v>74.739999999999995</v>
          </cell>
        </row>
        <row r="406">
          <cell r="C406" t="str">
            <v>GRANEROSRANCAGUA</v>
          </cell>
          <cell r="D406">
            <v>12.57</v>
          </cell>
        </row>
        <row r="407">
          <cell r="C407" t="str">
            <v>GRANEROSRENGO</v>
          </cell>
          <cell r="D407">
            <v>40.98</v>
          </cell>
        </row>
        <row r="408">
          <cell r="C408" t="str">
            <v>GRANEROSSAN FERNANDO</v>
          </cell>
          <cell r="D408">
            <v>67.2</v>
          </cell>
        </row>
        <row r="409">
          <cell r="C409" t="str">
            <v>GRANEROSSAN VICENTE</v>
          </cell>
          <cell r="D409">
            <v>64.430000000000007</v>
          </cell>
        </row>
        <row r="410">
          <cell r="C410" t="str">
            <v>GRANEROSSANTIAGO</v>
          </cell>
          <cell r="D410">
            <v>74.739999999999995</v>
          </cell>
        </row>
        <row r="411">
          <cell r="C411" t="str">
            <v>GRANEROSSANTIAGO CENTRO</v>
          </cell>
          <cell r="D411">
            <v>74.739999999999995</v>
          </cell>
        </row>
        <row r="412">
          <cell r="C412" t="str">
            <v>HUALAIHUEPUERTO MONTT</v>
          </cell>
          <cell r="D412">
            <v>135.80000000000001</v>
          </cell>
        </row>
        <row r="413">
          <cell r="C413" t="str">
            <v>HUALAIHUEPUERTO VARAS</v>
          </cell>
          <cell r="D413">
            <v>157</v>
          </cell>
        </row>
        <row r="414">
          <cell r="C414" t="str">
            <v>HUALAIHUEQUELLÓN</v>
          </cell>
          <cell r="D414">
            <v>392.9</v>
          </cell>
        </row>
        <row r="415">
          <cell r="C415" t="str">
            <v>HUALPÉNCHILLAN</v>
          </cell>
          <cell r="D415">
            <v>111.21</v>
          </cell>
        </row>
        <row r="416">
          <cell r="C416" t="str">
            <v>HUASCOFREIRINA</v>
          </cell>
          <cell r="D416">
            <v>19.93</v>
          </cell>
        </row>
        <row r="417">
          <cell r="C417" t="str">
            <v>ILLAPELLA SERENA</v>
          </cell>
          <cell r="D417">
            <v>277.26</v>
          </cell>
        </row>
        <row r="418">
          <cell r="C418" t="str">
            <v>ILLAPELLOS VILOS</v>
          </cell>
          <cell r="D418">
            <v>61.34</v>
          </cell>
        </row>
        <row r="419">
          <cell r="C419" t="str">
            <v>ILLAPELOVALLE</v>
          </cell>
          <cell r="D419">
            <v>211.99</v>
          </cell>
        </row>
        <row r="420">
          <cell r="C420" t="str">
            <v>ILLAPELSANTIAGO</v>
          </cell>
          <cell r="D420">
            <v>280.94</v>
          </cell>
        </row>
        <row r="421">
          <cell r="C421" t="str">
            <v>ILLAPELSANTIAGO CENTRO</v>
          </cell>
          <cell r="D421">
            <v>280.94</v>
          </cell>
        </row>
        <row r="422">
          <cell r="C422" t="str">
            <v>ILLAPELVICUÑA</v>
          </cell>
          <cell r="D422">
            <v>337.66</v>
          </cell>
        </row>
        <row r="423">
          <cell r="C423" t="str">
            <v>INDEPENDENCIARANCAGUA</v>
          </cell>
          <cell r="D423">
            <v>83.73</v>
          </cell>
        </row>
        <row r="424">
          <cell r="C424" t="str">
            <v>IQUIQUEANTOFAGASTA</v>
          </cell>
          <cell r="D424">
            <v>415.08</v>
          </cell>
        </row>
        <row r="425">
          <cell r="C425" t="str">
            <v>IQUIQUEARICA</v>
          </cell>
          <cell r="D425">
            <v>305.16000000000003</v>
          </cell>
        </row>
        <row r="426">
          <cell r="C426" t="str">
            <v>IQUIQUECOLCHANE</v>
          </cell>
          <cell r="D426">
            <v>233.87</v>
          </cell>
        </row>
        <row r="427">
          <cell r="C427" t="str">
            <v>IQUIQUEIQUIQUE</v>
          </cell>
          <cell r="D427">
            <v>0</v>
          </cell>
        </row>
        <row r="428">
          <cell r="C428" t="str">
            <v>IQUIQUEPOZO ALMONTE</v>
          </cell>
          <cell r="D428">
            <v>51.79</v>
          </cell>
        </row>
        <row r="429">
          <cell r="C429" t="str">
            <v>IQUIQUEPUERTO VARAS</v>
          </cell>
          <cell r="D429">
            <v>2794.88</v>
          </cell>
        </row>
        <row r="430">
          <cell r="C430" t="str">
            <v>IQUIQUESANTIAGO</v>
          </cell>
          <cell r="D430">
            <v>1780.99</v>
          </cell>
        </row>
        <row r="431">
          <cell r="C431" t="str">
            <v>IQUIQUESANTIAGO CENTRO</v>
          </cell>
          <cell r="D431">
            <v>1780.99</v>
          </cell>
        </row>
        <row r="432">
          <cell r="C432" t="str">
            <v>ISLA DE PASCUASAN ANTONIO</v>
          </cell>
          <cell r="D432">
            <v>3670</v>
          </cell>
        </row>
        <row r="433">
          <cell r="C433" t="str">
            <v>ISLA DE PASCUASANTIAGO</v>
          </cell>
          <cell r="D433">
            <v>3756</v>
          </cell>
        </row>
        <row r="434">
          <cell r="C434" t="str">
            <v>ISLA DE PASCUASANTIAGO CENTRO</v>
          </cell>
          <cell r="D434">
            <v>3756</v>
          </cell>
        </row>
        <row r="435">
          <cell r="C435" t="str">
            <v>ISLA DE PASCUAVALPARAISO</v>
          </cell>
          <cell r="D435">
            <v>3668</v>
          </cell>
        </row>
        <row r="436">
          <cell r="C436" t="str">
            <v>ISLA DE PASCUAVILLA ALEMANA</v>
          </cell>
          <cell r="D436">
            <v>3689</v>
          </cell>
        </row>
        <row r="437">
          <cell r="C437" t="str">
            <v>JUAN FERNANDEZVALPARAISO</v>
          </cell>
          <cell r="D437">
            <v>1000</v>
          </cell>
        </row>
        <row r="438">
          <cell r="C438" t="str">
            <v>LA CALERALA CALERA</v>
          </cell>
          <cell r="D438">
            <v>0</v>
          </cell>
        </row>
        <row r="439">
          <cell r="C439" t="str">
            <v>LA CALERALA LIGUA</v>
          </cell>
          <cell r="D439">
            <v>40.659999999999997</v>
          </cell>
        </row>
        <row r="440">
          <cell r="C440" t="str">
            <v>LA CALERALIMACHE</v>
          </cell>
          <cell r="D440">
            <v>30.54</v>
          </cell>
        </row>
        <row r="441">
          <cell r="C441" t="str">
            <v>LA CALERAQUILLOTA</v>
          </cell>
          <cell r="D441">
            <v>13.81</v>
          </cell>
        </row>
        <row r="442">
          <cell r="C442" t="str">
            <v>LA CALERAQUILPUE</v>
          </cell>
          <cell r="D442">
            <v>46.76</v>
          </cell>
        </row>
        <row r="443">
          <cell r="C443" t="str">
            <v>LA CALERAQUINTERO</v>
          </cell>
          <cell r="D443">
            <v>48.71</v>
          </cell>
        </row>
        <row r="444">
          <cell r="C444" t="str">
            <v>LA CALERASANTIAGO CENTRO</v>
          </cell>
          <cell r="D444">
            <v>113.22</v>
          </cell>
        </row>
        <row r="445">
          <cell r="C445" t="str">
            <v>LA CALERAVALPARAISO</v>
          </cell>
          <cell r="D445">
            <v>61.21</v>
          </cell>
        </row>
        <row r="446">
          <cell r="C446" t="str">
            <v>LA CALERAVILLA ALEMANA</v>
          </cell>
          <cell r="D446">
            <v>42.93</v>
          </cell>
        </row>
        <row r="447">
          <cell r="C447" t="str">
            <v>LA CALERAVIÑA DEL MAR</v>
          </cell>
          <cell r="D447">
            <v>52.37</v>
          </cell>
        </row>
        <row r="448">
          <cell r="C448" t="str">
            <v>LA CRUZVALPARAISO</v>
          </cell>
          <cell r="D448">
            <v>61.7</v>
          </cell>
        </row>
        <row r="449">
          <cell r="C449" t="str">
            <v>LA FLORIDAPEÑALOLÉN</v>
          </cell>
          <cell r="D449">
            <v>8</v>
          </cell>
        </row>
        <row r="450">
          <cell r="C450" t="str">
            <v>LA FLORIDAPUNTA ARENAS</v>
          </cell>
          <cell r="D450">
            <v>3003</v>
          </cell>
        </row>
        <row r="451">
          <cell r="C451" t="str">
            <v>LA HIGUERALA SERENA</v>
          </cell>
          <cell r="D451">
            <v>61.1</v>
          </cell>
        </row>
        <row r="452">
          <cell r="C452" t="str">
            <v>LA LIGUALA CALERA</v>
          </cell>
          <cell r="D452">
            <v>40.659999999999997</v>
          </cell>
        </row>
        <row r="453">
          <cell r="C453" t="str">
            <v>LA LIGUAQUILLOTA</v>
          </cell>
          <cell r="D453">
            <v>54.47</v>
          </cell>
        </row>
        <row r="454">
          <cell r="C454" t="str">
            <v>LA LIGUAQUILPUE</v>
          </cell>
          <cell r="D454">
            <v>96.6</v>
          </cell>
        </row>
        <row r="455">
          <cell r="C455" t="str">
            <v>LA LIGUASAN FELIPE</v>
          </cell>
          <cell r="D455">
            <v>100.19</v>
          </cell>
        </row>
        <row r="456">
          <cell r="C456" t="str">
            <v>LA LIGUAVALPARAISO</v>
          </cell>
          <cell r="D456">
            <v>105.3</v>
          </cell>
        </row>
        <row r="457">
          <cell r="C457" t="str">
            <v>LA LIGUAVILLA ALEMANA</v>
          </cell>
          <cell r="D457">
            <v>86.82</v>
          </cell>
        </row>
        <row r="458">
          <cell r="C458" t="str">
            <v>LA LIGUAVIÑA DEL MAR</v>
          </cell>
          <cell r="D458">
            <v>96.46</v>
          </cell>
        </row>
        <row r="459">
          <cell r="C459" t="str">
            <v>LA REINARANCAGUA</v>
          </cell>
          <cell r="D459">
            <v>95.7</v>
          </cell>
        </row>
        <row r="460">
          <cell r="C460" t="str">
            <v>LA REINASAN MIGUEL</v>
          </cell>
          <cell r="D460">
            <v>0</v>
          </cell>
        </row>
        <row r="461">
          <cell r="C461" t="str">
            <v>LA REINAVILLA ALEMANA</v>
          </cell>
          <cell r="D461">
            <v>115.13</v>
          </cell>
        </row>
        <row r="462">
          <cell r="C462" t="str">
            <v>LA SERENAANDACOLLO</v>
          </cell>
          <cell r="D462">
            <v>12.96</v>
          </cell>
        </row>
        <row r="463">
          <cell r="C463" t="str">
            <v>LA SERENACOMBARBALÁ</v>
          </cell>
          <cell r="D463">
            <v>179.95</v>
          </cell>
        </row>
        <row r="464">
          <cell r="C464" t="str">
            <v>LA SERENACOPIAPO</v>
          </cell>
          <cell r="D464">
            <v>336.62</v>
          </cell>
        </row>
        <row r="465">
          <cell r="C465" t="str">
            <v>LA SERENACOQUIMBO</v>
          </cell>
          <cell r="D465">
            <v>12.96</v>
          </cell>
        </row>
        <row r="466">
          <cell r="C466" t="str">
            <v>LA SERENAILLAPEL</v>
          </cell>
          <cell r="D466">
            <v>277.26</v>
          </cell>
        </row>
        <row r="467">
          <cell r="C467" t="str">
            <v>LA SERENALA HIGUERA</v>
          </cell>
          <cell r="D467">
            <v>61.1</v>
          </cell>
        </row>
        <row r="468">
          <cell r="C468" t="str">
            <v>LA SERENALAMPA</v>
          </cell>
          <cell r="D468" t="str">
            <v>457.35</v>
          </cell>
        </row>
        <row r="469">
          <cell r="C469" t="str">
            <v>LA SERENALOS VILOS</v>
          </cell>
          <cell r="D469">
            <v>250.75</v>
          </cell>
        </row>
        <row r="470">
          <cell r="C470" t="str">
            <v>LA SERENAMONTE PATRIA</v>
          </cell>
          <cell r="D470">
            <v>123.46</v>
          </cell>
        </row>
        <row r="471">
          <cell r="C471" t="str">
            <v>LA SERENAOVALLE</v>
          </cell>
          <cell r="D471">
            <v>90.67</v>
          </cell>
        </row>
        <row r="472">
          <cell r="C472" t="str">
            <v>LA SERENAPUERTO VARAS</v>
          </cell>
          <cell r="D472">
            <v>1484.23</v>
          </cell>
        </row>
        <row r="473">
          <cell r="C473" t="str">
            <v>LA SERENARANCAGUA</v>
          </cell>
          <cell r="D473">
            <v>552</v>
          </cell>
        </row>
        <row r="474">
          <cell r="C474" t="str">
            <v>LA SERENASALAMANCA</v>
          </cell>
          <cell r="D474">
            <v>307.44</v>
          </cell>
        </row>
        <row r="475">
          <cell r="C475" t="str">
            <v>LA SERENASAN MIGUEL</v>
          </cell>
          <cell r="D475">
            <v>477</v>
          </cell>
        </row>
        <row r="476">
          <cell r="C476" t="str">
            <v>LA SERENASANTIAGO</v>
          </cell>
          <cell r="D476">
            <v>470.34</v>
          </cell>
        </row>
        <row r="477">
          <cell r="C477" t="str">
            <v>LA SERENASANTIAGO CENTRO</v>
          </cell>
          <cell r="D477">
            <v>470.34</v>
          </cell>
        </row>
        <row r="478">
          <cell r="C478" t="str">
            <v>LA SERENATALCA</v>
          </cell>
          <cell r="D478">
            <v>725.12</v>
          </cell>
        </row>
        <row r="479">
          <cell r="C479" t="str">
            <v>LA SERENAVALPARAISO</v>
          </cell>
          <cell r="D479">
            <v>433</v>
          </cell>
        </row>
        <row r="480">
          <cell r="C480" t="str">
            <v>LA SERENAVICUÑA</v>
          </cell>
          <cell r="D480">
            <v>61.43</v>
          </cell>
        </row>
        <row r="481">
          <cell r="C481" t="str">
            <v>LA UNIÓNLOS LAGOS</v>
          </cell>
          <cell r="D481">
            <v>65.55</v>
          </cell>
        </row>
        <row r="482">
          <cell r="C482" t="str">
            <v>LA UNIÓNOSORNO</v>
          </cell>
          <cell r="D482">
            <v>42</v>
          </cell>
        </row>
        <row r="483">
          <cell r="C483" t="str">
            <v>LA UNIÓNPAILLACO</v>
          </cell>
          <cell r="D483">
            <v>39.049999999999997</v>
          </cell>
        </row>
        <row r="484">
          <cell r="C484" t="str">
            <v>LA UNIÓNPANGUIPULLI</v>
          </cell>
          <cell r="D484">
            <v>121.45</v>
          </cell>
        </row>
        <row r="485">
          <cell r="C485" t="str">
            <v>LA UNIÓNPUERTO MONTT</v>
          </cell>
          <cell r="D485">
            <v>146.15</v>
          </cell>
        </row>
        <row r="486">
          <cell r="C486" t="str">
            <v>LA UNIÓNPUERTO VARAS</v>
          </cell>
          <cell r="D486">
            <v>129.51</v>
          </cell>
        </row>
        <row r="487">
          <cell r="C487" t="str">
            <v>LA UNIÓNSAN JOSÉ DE LA MARIQUINA</v>
          </cell>
          <cell r="D487">
            <v>110.11</v>
          </cell>
        </row>
        <row r="488">
          <cell r="C488" t="str">
            <v>LA UNIÓNSANTIAGO</v>
          </cell>
          <cell r="D488">
            <v>904.15</v>
          </cell>
        </row>
        <row r="489">
          <cell r="C489" t="str">
            <v>LA UNIÓNSANTIAGO CENTRO</v>
          </cell>
          <cell r="D489">
            <v>904.15</v>
          </cell>
        </row>
        <row r="490">
          <cell r="C490" t="str">
            <v>LA UNIÓNTEMUCO</v>
          </cell>
          <cell r="D490">
            <v>223</v>
          </cell>
        </row>
        <row r="491">
          <cell r="C491" t="str">
            <v>LA UNIÓNVALDIVIA</v>
          </cell>
          <cell r="D491">
            <v>84.9</v>
          </cell>
        </row>
        <row r="492">
          <cell r="C492" t="str">
            <v>LAGO RANGOLOS LAGOS</v>
          </cell>
          <cell r="D492">
            <v>106.23</v>
          </cell>
        </row>
        <row r="493">
          <cell r="C493" t="str">
            <v>LAGO RANGOVALDIVIA</v>
          </cell>
          <cell r="D493">
            <v>125.58</v>
          </cell>
        </row>
        <row r="494">
          <cell r="C494" t="str">
            <v>LAGO VERDECISNES</v>
          </cell>
          <cell r="D494">
            <v>211.21</v>
          </cell>
        </row>
        <row r="495">
          <cell r="C495" t="str">
            <v>LAJACONCEPCIÓN</v>
          </cell>
          <cell r="D495">
            <v>125</v>
          </cell>
        </row>
        <row r="496">
          <cell r="C496" t="str">
            <v>LAJALOS ANGELES</v>
          </cell>
          <cell r="D496">
            <v>48.82</v>
          </cell>
        </row>
        <row r="497">
          <cell r="C497" t="str">
            <v>LAMPALA SERENA</v>
          </cell>
          <cell r="D497" t="str">
            <v>457.35</v>
          </cell>
        </row>
        <row r="498">
          <cell r="C498" t="str">
            <v>LAMPARANCAGUA</v>
          </cell>
          <cell r="D498">
            <v>109.93</v>
          </cell>
        </row>
        <row r="499">
          <cell r="C499" t="str">
            <v>LANCOSAN JOSÉ DE LA MARIQUINA</v>
          </cell>
          <cell r="D499">
            <v>24.04</v>
          </cell>
        </row>
        <row r="500">
          <cell r="C500" t="str">
            <v>LANCOVALDIVIA</v>
          </cell>
          <cell r="D500">
            <v>70.010000000000005</v>
          </cell>
        </row>
        <row r="501">
          <cell r="C501" t="str">
            <v>LAS CABRASRANCAGUA</v>
          </cell>
          <cell r="D501">
            <v>83.22</v>
          </cell>
        </row>
        <row r="502">
          <cell r="C502" t="str">
            <v>LAS CABRASSAN VICENTE</v>
          </cell>
          <cell r="D502">
            <v>52.84</v>
          </cell>
        </row>
        <row r="503">
          <cell r="C503" t="str">
            <v>LAS CONDESCOIHAIQUE</v>
          </cell>
          <cell r="D503">
            <v>1704</v>
          </cell>
        </row>
        <row r="504">
          <cell r="C504" t="str">
            <v>LAS CONDESPEÑALOLÉN</v>
          </cell>
          <cell r="D504">
            <v>11</v>
          </cell>
        </row>
        <row r="505">
          <cell r="C505" t="str">
            <v>LAS CONDESPUERTO MONTT</v>
          </cell>
          <cell r="D505">
            <v>1032.5999999999999</v>
          </cell>
        </row>
        <row r="506">
          <cell r="C506" t="str">
            <v>LAS CONDESPUERTO VARAS</v>
          </cell>
          <cell r="D506">
            <v>1015.96</v>
          </cell>
        </row>
        <row r="507">
          <cell r="C507" t="str">
            <v>LAS CONDESRANCAGUA</v>
          </cell>
          <cell r="D507">
            <v>83.73</v>
          </cell>
        </row>
        <row r="508">
          <cell r="C508" t="str">
            <v>LAS CONDESTALCA</v>
          </cell>
          <cell r="D508">
            <v>272</v>
          </cell>
        </row>
        <row r="509">
          <cell r="C509" t="str">
            <v>LAS CONDESVALPARAISO</v>
          </cell>
          <cell r="D509">
            <v>129</v>
          </cell>
        </row>
        <row r="510">
          <cell r="C510" t="str">
            <v>LAS CONDESVIÑA DEL MAR</v>
          </cell>
          <cell r="D510">
            <v>124.79</v>
          </cell>
        </row>
        <row r="511">
          <cell r="C511" t="str">
            <v>LAUTAROANGOL</v>
          </cell>
          <cell r="D511">
            <v>103.55</v>
          </cell>
        </row>
        <row r="512">
          <cell r="C512" t="str">
            <v>LAUTAROCARAHUE</v>
          </cell>
          <cell r="D512">
            <v>112</v>
          </cell>
        </row>
        <row r="513">
          <cell r="C513" t="str">
            <v>LAUTAROCOLLIPULLI</v>
          </cell>
          <cell r="D513">
            <v>72.56</v>
          </cell>
        </row>
        <row r="514">
          <cell r="C514" t="str">
            <v>LAUTAROCURACAUTIN</v>
          </cell>
          <cell r="D514">
            <v>55.24</v>
          </cell>
        </row>
        <row r="515">
          <cell r="C515" t="str">
            <v>LAUTAROTEMUCO</v>
          </cell>
          <cell r="D515">
            <v>46.87</v>
          </cell>
        </row>
        <row r="516">
          <cell r="C516" t="str">
            <v>LAUTAROTRAIGUEN</v>
          </cell>
          <cell r="D516">
            <v>69.22</v>
          </cell>
        </row>
        <row r="517">
          <cell r="C517" t="str">
            <v>LAUTAROVILLARRICA</v>
          </cell>
          <cell r="D517">
            <v>116.9</v>
          </cell>
        </row>
        <row r="518">
          <cell r="C518" t="str">
            <v>LEBUARAUCO</v>
          </cell>
          <cell r="D518">
            <v>86.11</v>
          </cell>
        </row>
        <row r="519">
          <cell r="C519" t="str">
            <v>LEBUCAÑETE</v>
          </cell>
          <cell r="D519">
            <v>53.28</v>
          </cell>
        </row>
        <row r="520">
          <cell r="C520" t="str">
            <v>LEBUCONCEPCIÓN</v>
          </cell>
          <cell r="D520">
            <v>141.77000000000001</v>
          </cell>
        </row>
        <row r="521">
          <cell r="C521" t="str">
            <v>LEBUCORONEL</v>
          </cell>
          <cell r="D521">
            <v>113.08</v>
          </cell>
        </row>
        <row r="522">
          <cell r="C522" t="str">
            <v>LEBULOS ANGELES</v>
          </cell>
          <cell r="D522">
            <v>219</v>
          </cell>
        </row>
        <row r="523">
          <cell r="C523" t="str">
            <v>LEBUSAN PEDRO DE LA PAZ</v>
          </cell>
          <cell r="D523">
            <v>135.38999999999999</v>
          </cell>
        </row>
        <row r="524">
          <cell r="C524" t="str">
            <v>LEBUSANTIAGO CENTRO</v>
          </cell>
          <cell r="D524">
            <v>641.66999999999996</v>
          </cell>
        </row>
        <row r="525">
          <cell r="C525" t="str">
            <v>LEBUYUMBEL</v>
          </cell>
          <cell r="D525">
            <v>212</v>
          </cell>
        </row>
        <row r="526">
          <cell r="C526" t="str">
            <v>LICANTÉNCURICÓ</v>
          </cell>
          <cell r="D526">
            <v>87.53</v>
          </cell>
        </row>
        <row r="527">
          <cell r="C527" t="str">
            <v>LICANTÉNSANTIAGO CENTRO</v>
          </cell>
          <cell r="D527">
            <v>280.11</v>
          </cell>
        </row>
        <row r="528">
          <cell r="C528" t="str">
            <v>LICANTÉNTALCA</v>
          </cell>
          <cell r="D528">
            <v>96.31</v>
          </cell>
        </row>
        <row r="529">
          <cell r="C529" t="str">
            <v>LIMACHELA CALERA</v>
          </cell>
          <cell r="D529">
            <v>30.54</v>
          </cell>
        </row>
        <row r="530">
          <cell r="C530" t="str">
            <v>LIMACHELIMACHE</v>
          </cell>
          <cell r="D530">
            <v>0</v>
          </cell>
        </row>
        <row r="531">
          <cell r="C531" t="str">
            <v>LIMACHELOS ANDES</v>
          </cell>
          <cell r="D531">
            <v>98.4</v>
          </cell>
        </row>
        <row r="532">
          <cell r="C532" t="str">
            <v>LIMACHEPUERTO MONTT</v>
          </cell>
          <cell r="D532">
            <v>1137.26</v>
          </cell>
        </row>
        <row r="533">
          <cell r="C533" t="str">
            <v>LIMACHEPUERTO VARAS</v>
          </cell>
          <cell r="D533">
            <v>1120.6199999999999</v>
          </cell>
        </row>
        <row r="534">
          <cell r="C534" t="str">
            <v>LIMACHEQUILLOTA</v>
          </cell>
          <cell r="D534">
            <v>16.73</v>
          </cell>
        </row>
        <row r="535">
          <cell r="C535" t="str">
            <v>LIMACHEQUILPUE</v>
          </cell>
          <cell r="D535">
            <v>18.059999999999999</v>
          </cell>
        </row>
        <row r="536">
          <cell r="C536" t="str">
            <v>LIMACHESANTIAGO CENTRO</v>
          </cell>
          <cell r="D536">
            <v>104</v>
          </cell>
        </row>
        <row r="537">
          <cell r="C537" t="str">
            <v>LIMACHEVALPARAISO</v>
          </cell>
          <cell r="D537">
            <v>38.159999999999997</v>
          </cell>
        </row>
        <row r="538">
          <cell r="C538" t="str">
            <v>LIMACHEVIÑA DEL MAR</v>
          </cell>
          <cell r="D538">
            <v>36.61</v>
          </cell>
        </row>
        <row r="539">
          <cell r="C539" t="str">
            <v>LINARESCAUQUENES</v>
          </cell>
          <cell r="D539">
            <v>97.87</v>
          </cell>
        </row>
        <row r="540">
          <cell r="C540" t="str">
            <v>LINARESCHILLAN</v>
          </cell>
          <cell r="D540">
            <v>105.09</v>
          </cell>
        </row>
        <row r="541">
          <cell r="C541" t="str">
            <v>LINARESCONSTITUCIÓN</v>
          </cell>
          <cell r="D541">
            <v>112</v>
          </cell>
        </row>
        <row r="542">
          <cell r="C542" t="str">
            <v>LINARESCURICÓ</v>
          </cell>
          <cell r="D542">
            <v>121</v>
          </cell>
        </row>
        <row r="543">
          <cell r="C543" t="str">
            <v>LINARESMAULE</v>
          </cell>
          <cell r="D543">
            <v>42.23</v>
          </cell>
        </row>
        <row r="544">
          <cell r="C544" t="str">
            <v>LINARESPARRAL</v>
          </cell>
          <cell r="D544">
            <v>45.63</v>
          </cell>
        </row>
        <row r="545">
          <cell r="C545" t="str">
            <v>LINARESSAN JAVIER</v>
          </cell>
          <cell r="D545">
            <v>37.67</v>
          </cell>
        </row>
        <row r="546">
          <cell r="C546" t="str">
            <v>LINARESSANTIAGO</v>
          </cell>
          <cell r="D546">
            <v>306.60000000000002</v>
          </cell>
        </row>
        <row r="547">
          <cell r="C547" t="str">
            <v>LINARESSANTIAGO CENTRO</v>
          </cell>
          <cell r="D547">
            <v>306.60000000000002</v>
          </cell>
        </row>
        <row r="548">
          <cell r="C548" t="str">
            <v>LINARESTALCA</v>
          </cell>
          <cell r="D548">
            <v>54.44</v>
          </cell>
        </row>
        <row r="549">
          <cell r="C549" t="str">
            <v>LITUECHEPICHILEMU</v>
          </cell>
          <cell r="D549">
            <v>60.5</v>
          </cell>
        </row>
        <row r="550">
          <cell r="C550" t="str">
            <v>LITUECHERANCAGUA</v>
          </cell>
          <cell r="D550">
            <v>158.03</v>
          </cell>
        </row>
        <row r="551">
          <cell r="C551" t="str">
            <v>LLAY LLAYSAN FELIPE</v>
          </cell>
          <cell r="D551">
            <v>37.200000000000003</v>
          </cell>
        </row>
        <row r="552">
          <cell r="C552" t="str">
            <v>LLAY LLAYVIÑA DEL MAR</v>
          </cell>
          <cell r="D552">
            <v>76.8</v>
          </cell>
        </row>
        <row r="553">
          <cell r="C553" t="str">
            <v>LONCOCHECURACAUTIN</v>
          </cell>
          <cell r="D553">
            <v>167</v>
          </cell>
        </row>
        <row r="554">
          <cell r="C554" t="str">
            <v>LONCOCHEPUCON</v>
          </cell>
          <cell r="D554">
            <v>67</v>
          </cell>
        </row>
        <row r="555">
          <cell r="C555" t="str">
            <v>LONCOCHESANTIAGO CENTRO</v>
          </cell>
          <cell r="D555">
            <v>758.97</v>
          </cell>
        </row>
        <row r="556">
          <cell r="C556" t="str">
            <v>LONCOCHETEMUCO</v>
          </cell>
          <cell r="D556">
            <v>82.17</v>
          </cell>
        </row>
        <row r="557">
          <cell r="C557" t="str">
            <v>LONCOCHEVILLARRICA</v>
          </cell>
          <cell r="D557">
            <v>41.01</v>
          </cell>
        </row>
        <row r="558">
          <cell r="C558" t="str">
            <v>LONGAVITALCA</v>
          </cell>
          <cell r="D558">
            <v>65.349999999999994</v>
          </cell>
        </row>
        <row r="559">
          <cell r="C559" t="str">
            <v>LONGAVIYUNGAY</v>
          </cell>
          <cell r="D559">
            <v>184</v>
          </cell>
        </row>
        <row r="560">
          <cell r="C560" t="str">
            <v>LONQUIMAYTEMUCO</v>
          </cell>
          <cell r="D560">
            <v>167.91</v>
          </cell>
        </row>
        <row r="561">
          <cell r="C561" t="str">
            <v>LOS ALAMOSCAÑETE</v>
          </cell>
          <cell r="D561">
            <v>27.53</v>
          </cell>
        </row>
        <row r="562">
          <cell r="C562" t="str">
            <v>LOS ANDESLIMACHE</v>
          </cell>
          <cell r="D562">
            <v>98.4</v>
          </cell>
        </row>
        <row r="563">
          <cell r="C563" t="str">
            <v>LOS ANDESQUILLOTA</v>
          </cell>
          <cell r="D563">
            <v>85.41</v>
          </cell>
        </row>
        <row r="564">
          <cell r="C564" t="str">
            <v>LOS ANDESQUILPUE</v>
          </cell>
          <cell r="D564">
            <v>114.63</v>
          </cell>
        </row>
        <row r="565">
          <cell r="C565" t="str">
            <v>LOS ANDESSAN FELIPE</v>
          </cell>
          <cell r="D565">
            <v>17.850000000000001</v>
          </cell>
        </row>
        <row r="566">
          <cell r="C566" t="str">
            <v>LOS ANDESSANTIAGO</v>
          </cell>
          <cell r="D566">
            <v>79.099999999999994</v>
          </cell>
        </row>
        <row r="567">
          <cell r="C567" t="str">
            <v>LOS ANDESSANTIAGO CENTRO</v>
          </cell>
          <cell r="D567">
            <v>76.83</v>
          </cell>
        </row>
        <row r="568">
          <cell r="C568" t="str">
            <v>LOS ANDESVALPARAISO</v>
          </cell>
          <cell r="D568">
            <v>129.28</v>
          </cell>
        </row>
        <row r="569">
          <cell r="C569" t="str">
            <v>LOS ANDESVILLA ALEMANA</v>
          </cell>
          <cell r="D569">
            <v>110.8</v>
          </cell>
        </row>
        <row r="570">
          <cell r="C570" t="str">
            <v>LOS ANDESVIÑA DEL MAR</v>
          </cell>
          <cell r="D570">
            <v>120.44</v>
          </cell>
        </row>
        <row r="571">
          <cell r="C571" t="str">
            <v>LOS ANGELESALTO BÍO BÍO</v>
          </cell>
          <cell r="D571">
            <v>149</v>
          </cell>
        </row>
        <row r="572">
          <cell r="C572" t="str">
            <v>LOS ANGELESARAUCO</v>
          </cell>
          <cell r="D572">
            <v>163</v>
          </cell>
        </row>
        <row r="573">
          <cell r="C573" t="str">
            <v>LOS ANGELESCONCEPCIÓN</v>
          </cell>
          <cell r="D573">
            <v>127.72</v>
          </cell>
        </row>
        <row r="574">
          <cell r="C574" t="str">
            <v>LOS ANGELESCURANILAHUE</v>
          </cell>
          <cell r="D574">
            <v>185</v>
          </cell>
        </row>
        <row r="575">
          <cell r="C575" t="str">
            <v>LOS ANGELESLAJA</v>
          </cell>
          <cell r="D575">
            <v>48.82</v>
          </cell>
        </row>
        <row r="576">
          <cell r="C576" t="str">
            <v>LOS ANGELESLEBU</v>
          </cell>
          <cell r="D576">
            <v>219</v>
          </cell>
        </row>
        <row r="577">
          <cell r="C577" t="str">
            <v>LOS ANGELESSAN CARLOS</v>
          </cell>
          <cell r="D577">
            <v>136</v>
          </cell>
        </row>
        <row r="578">
          <cell r="C578" t="str">
            <v>LOS ANGELESSANTIAGO</v>
          </cell>
          <cell r="D578">
            <v>512.67999999999995</v>
          </cell>
        </row>
        <row r="579">
          <cell r="C579" t="str">
            <v>LOS ANGELESSANTIAGO CENTRO</v>
          </cell>
          <cell r="D579">
            <v>512.67999999999995</v>
          </cell>
        </row>
        <row r="580">
          <cell r="C580" t="str">
            <v>LOS ANGELESTALCAHUANO</v>
          </cell>
          <cell r="D580">
            <v>140</v>
          </cell>
        </row>
        <row r="581">
          <cell r="C581" t="str">
            <v>LOS ANGELESTOME</v>
          </cell>
          <cell r="D581">
            <v>151.03</v>
          </cell>
        </row>
        <row r="582">
          <cell r="C582" t="str">
            <v>LOS ANGELESYUMBEL</v>
          </cell>
          <cell r="D582">
            <v>57.48</v>
          </cell>
        </row>
        <row r="583">
          <cell r="C583" t="str">
            <v>LOS LAGOSFUTRONO</v>
          </cell>
          <cell r="D583">
            <v>54.7</v>
          </cell>
        </row>
        <row r="584">
          <cell r="C584" t="str">
            <v>LOS LAGOSLA UNIÓN</v>
          </cell>
          <cell r="D584">
            <v>65.55</v>
          </cell>
        </row>
        <row r="585">
          <cell r="C585" t="str">
            <v>LOS LAGOSLAGO RANGO</v>
          </cell>
          <cell r="D585">
            <v>106.23</v>
          </cell>
        </row>
        <row r="586">
          <cell r="C586" t="str">
            <v>LOS LAGOSMAFIL</v>
          </cell>
          <cell r="D586">
            <v>34.9</v>
          </cell>
        </row>
        <row r="587">
          <cell r="C587" t="str">
            <v>LOS LAGOSPAILLACO</v>
          </cell>
          <cell r="D587">
            <v>30.46</v>
          </cell>
        </row>
        <row r="588">
          <cell r="C588" t="str">
            <v>LOS LAGOSPANGUIPULLI</v>
          </cell>
          <cell r="D588">
            <v>56.97</v>
          </cell>
        </row>
        <row r="589">
          <cell r="C589" t="str">
            <v>LOS LAGOSPUERTO MONTT</v>
          </cell>
          <cell r="D589">
            <v>194</v>
          </cell>
        </row>
        <row r="590">
          <cell r="C590" t="str">
            <v>LOS LAGOSRÍO BUENO</v>
          </cell>
          <cell r="D590">
            <v>60.95</v>
          </cell>
        </row>
        <row r="591">
          <cell r="C591" t="str">
            <v>LOS LAGOSSAN JOSÉ DE LA MARIQUINA</v>
          </cell>
          <cell r="D591">
            <v>45.63</v>
          </cell>
        </row>
        <row r="592">
          <cell r="C592" t="str">
            <v>LOS LAGOSSANTIAGO</v>
          </cell>
          <cell r="D592">
            <v>839.66</v>
          </cell>
        </row>
        <row r="593">
          <cell r="C593" t="str">
            <v>LOS LAGOSSANTIAGO CENTRO</v>
          </cell>
          <cell r="D593">
            <v>839.66</v>
          </cell>
        </row>
        <row r="594">
          <cell r="C594" t="str">
            <v>LOS LAGOSVALDIVIA</v>
          </cell>
          <cell r="D594">
            <v>69.11</v>
          </cell>
        </row>
        <row r="595">
          <cell r="C595" t="str">
            <v>LOS MUERMOSMAULLÍN</v>
          </cell>
          <cell r="D595">
            <v>31.9</v>
          </cell>
        </row>
        <row r="596">
          <cell r="C596" t="str">
            <v>LOS MUERMOSPUERTO MONTT</v>
          </cell>
          <cell r="D596">
            <v>49.36</v>
          </cell>
        </row>
        <row r="597">
          <cell r="C597" t="str">
            <v>LOS SAUCESANGOL</v>
          </cell>
          <cell r="D597">
            <v>32.11</v>
          </cell>
        </row>
        <row r="598">
          <cell r="C598" t="str">
            <v>LOS VILOSCANELA</v>
          </cell>
          <cell r="D598">
            <v>72.599999999999994</v>
          </cell>
        </row>
        <row r="599">
          <cell r="C599" t="str">
            <v>LOS VILOSCOQUIMBO</v>
          </cell>
          <cell r="D599">
            <v>239.43</v>
          </cell>
        </row>
        <row r="600">
          <cell r="C600" t="str">
            <v>LOS VILOSILLAPEL</v>
          </cell>
          <cell r="D600">
            <v>61.34</v>
          </cell>
        </row>
        <row r="601">
          <cell r="C601" t="str">
            <v>LOS VILOSLA SERENA</v>
          </cell>
          <cell r="D601">
            <v>250.75</v>
          </cell>
        </row>
        <row r="602">
          <cell r="C602" t="str">
            <v>LOS VILOSOVALLE</v>
          </cell>
          <cell r="D602">
            <v>185.48</v>
          </cell>
        </row>
        <row r="603">
          <cell r="C603" t="str">
            <v>LOS VILOSSANTIAGO</v>
          </cell>
          <cell r="D603">
            <v>222.36</v>
          </cell>
        </row>
        <row r="604">
          <cell r="C604" t="str">
            <v>LOS VILOSSANTIAGO CENTRO</v>
          </cell>
          <cell r="D604">
            <v>222.36</v>
          </cell>
        </row>
        <row r="605">
          <cell r="C605" t="str">
            <v>LOS VILOSVICUÑA</v>
          </cell>
          <cell r="D605">
            <v>311.14999999999998</v>
          </cell>
        </row>
        <row r="606">
          <cell r="C606" t="str">
            <v>LOTATALCAHUANO</v>
          </cell>
          <cell r="D606">
            <v>48.89</v>
          </cell>
        </row>
        <row r="607">
          <cell r="C607" t="str">
            <v>LUMACOANGOL</v>
          </cell>
          <cell r="D607">
            <v>55.21</v>
          </cell>
        </row>
        <row r="608">
          <cell r="C608" t="str">
            <v>LUMACOVICTORIA</v>
          </cell>
          <cell r="D608">
            <v>58.53</v>
          </cell>
        </row>
        <row r="609">
          <cell r="C609" t="str">
            <v>MACHALICHILLAN</v>
          </cell>
          <cell r="D609">
            <v>325.32</v>
          </cell>
        </row>
        <row r="610">
          <cell r="C610" t="str">
            <v>MACHALIRANCAGUA</v>
          </cell>
          <cell r="D610">
            <v>7.17</v>
          </cell>
        </row>
        <row r="611">
          <cell r="C611" t="str">
            <v>MACHALISAN VICENTE</v>
          </cell>
          <cell r="D611">
            <v>62.12</v>
          </cell>
        </row>
        <row r="612">
          <cell r="C612" t="str">
            <v>MACHALISANTIAGO</v>
          </cell>
          <cell r="D612">
            <v>90.9</v>
          </cell>
        </row>
        <row r="613">
          <cell r="C613" t="str">
            <v>MACHALISANTIAGO CENTRO</v>
          </cell>
          <cell r="D613">
            <v>90.9</v>
          </cell>
        </row>
        <row r="614">
          <cell r="C614" t="str">
            <v>MACULVALPARAISO</v>
          </cell>
          <cell r="D614">
            <v>115.95</v>
          </cell>
        </row>
        <row r="615">
          <cell r="C615" t="str">
            <v>MAFILLOS LAGOS</v>
          </cell>
          <cell r="D615">
            <v>34.9</v>
          </cell>
        </row>
        <row r="616">
          <cell r="C616" t="str">
            <v>MAFILVALDIVIA</v>
          </cell>
          <cell r="D616">
            <v>38</v>
          </cell>
        </row>
        <row r="617">
          <cell r="C617" t="str">
            <v>MAIPÚBUIN</v>
          </cell>
          <cell r="D617">
            <v>35.340000000000003</v>
          </cell>
        </row>
        <row r="618">
          <cell r="C618" t="str">
            <v>MAIPÚMELIPILLA</v>
          </cell>
          <cell r="D618">
            <v>73.11</v>
          </cell>
        </row>
        <row r="619">
          <cell r="C619" t="str">
            <v>MAIPÚPUDAHUEL</v>
          </cell>
          <cell r="D619">
            <v>0</v>
          </cell>
        </row>
        <row r="620">
          <cell r="C620" t="str">
            <v>MAIPÚRANCAGUA</v>
          </cell>
          <cell r="D620">
            <v>83.73</v>
          </cell>
        </row>
        <row r="621">
          <cell r="C621" t="str">
            <v>MAIPÚTALAGANTE</v>
          </cell>
          <cell r="D621">
            <v>43.38</v>
          </cell>
        </row>
        <row r="622">
          <cell r="C622" t="str">
            <v>MAIPÚVALPARAISO</v>
          </cell>
          <cell r="D622">
            <v>115.95</v>
          </cell>
        </row>
        <row r="623">
          <cell r="C623" t="str">
            <v>MARCHIGUESANTA CRUZ</v>
          </cell>
          <cell r="D623">
            <v>38</v>
          </cell>
        </row>
        <row r="624">
          <cell r="C624" t="str">
            <v>MARÍA ELENATOCOPILLA</v>
          </cell>
          <cell r="D624">
            <v>70.28</v>
          </cell>
        </row>
        <row r="625">
          <cell r="C625" t="str">
            <v>MARÍA PINTOCURACAVÍ</v>
          </cell>
          <cell r="D625">
            <v>24.1</v>
          </cell>
        </row>
        <row r="626">
          <cell r="C626" t="str">
            <v>MAULECAUQUENES</v>
          </cell>
          <cell r="D626">
            <v>88.4</v>
          </cell>
        </row>
        <row r="627">
          <cell r="C627" t="str">
            <v>MAULECONSTITUCIÓN</v>
          </cell>
          <cell r="D627">
            <v>94.66</v>
          </cell>
        </row>
        <row r="628">
          <cell r="C628" t="str">
            <v>MAULECURICÓ</v>
          </cell>
          <cell r="D628">
            <v>87.01</v>
          </cell>
        </row>
        <row r="629">
          <cell r="C629" t="str">
            <v>MAULELINARES</v>
          </cell>
          <cell r="D629">
            <v>42.23</v>
          </cell>
        </row>
        <row r="630">
          <cell r="C630" t="str">
            <v>MAULEMOLINA</v>
          </cell>
          <cell r="D630">
            <v>70.45</v>
          </cell>
        </row>
        <row r="631">
          <cell r="C631" t="str">
            <v>MAULESAN JAVIER</v>
          </cell>
          <cell r="D631">
            <v>10.74</v>
          </cell>
        </row>
        <row r="632">
          <cell r="C632" t="str">
            <v>MAULESANTIAGO</v>
          </cell>
          <cell r="D632">
            <v>272.62</v>
          </cell>
        </row>
        <row r="633">
          <cell r="C633" t="str">
            <v>MAULESANTIAGO CENTRO</v>
          </cell>
          <cell r="D633">
            <v>272.62</v>
          </cell>
        </row>
        <row r="634">
          <cell r="C634" t="str">
            <v>MAULLÍNCALBUCO</v>
          </cell>
          <cell r="D634">
            <v>64.86</v>
          </cell>
        </row>
        <row r="635">
          <cell r="C635" t="str">
            <v>MAULLÍNLOS MUERMOS</v>
          </cell>
          <cell r="D635">
            <v>31.9</v>
          </cell>
        </row>
        <row r="636">
          <cell r="C636" t="str">
            <v>MAULLÍNMAULLÍN</v>
          </cell>
          <cell r="D636">
            <v>0</v>
          </cell>
        </row>
        <row r="637">
          <cell r="C637" t="str">
            <v>MAULLÍNPUERTO MONTT</v>
          </cell>
          <cell r="D637">
            <v>73.77</v>
          </cell>
        </row>
        <row r="638">
          <cell r="C638" t="str">
            <v>MAULLÍNPUERTO VARAS</v>
          </cell>
          <cell r="D638">
            <v>89.4</v>
          </cell>
        </row>
        <row r="639">
          <cell r="C639" t="str">
            <v>MEJILLONESANTOFAGASTA</v>
          </cell>
          <cell r="D639">
            <v>62.97</v>
          </cell>
        </row>
        <row r="640">
          <cell r="C640" t="str">
            <v>MEJILLONESCALAMA</v>
          </cell>
          <cell r="D640">
            <v>281.02999999999997</v>
          </cell>
        </row>
        <row r="641">
          <cell r="C641" t="str">
            <v>MEJILLONESSANTIAGO</v>
          </cell>
          <cell r="D641">
            <v>1428.88</v>
          </cell>
        </row>
        <row r="642">
          <cell r="C642" t="str">
            <v>MEJILLONESSANTIAGO CENTRO</v>
          </cell>
          <cell r="D642">
            <v>1428.88</v>
          </cell>
        </row>
        <row r="643">
          <cell r="C643" t="str">
            <v>MELIPEUCOTEMUCO</v>
          </cell>
          <cell r="D643">
            <v>94.1</v>
          </cell>
        </row>
        <row r="644">
          <cell r="C644" t="str">
            <v>MELIPILLABUIN</v>
          </cell>
          <cell r="D644">
            <v>67.52</v>
          </cell>
        </row>
        <row r="645">
          <cell r="C645" t="str">
            <v>MELIPILLACURACAVÍ</v>
          </cell>
          <cell r="D645">
            <v>49.3</v>
          </cell>
        </row>
        <row r="646">
          <cell r="C646" t="str">
            <v>MELIPILLAMAIPÚ</v>
          </cell>
          <cell r="D646">
            <v>73.11</v>
          </cell>
        </row>
        <row r="647">
          <cell r="C647" t="str">
            <v>MELIPILLAMELIPILLA</v>
          </cell>
          <cell r="D647">
            <v>0</v>
          </cell>
        </row>
        <row r="648">
          <cell r="C648" t="str">
            <v>MELIPILLAMELIPILLA</v>
          </cell>
          <cell r="D648">
            <v>0</v>
          </cell>
        </row>
        <row r="649">
          <cell r="C649" t="str">
            <v>MELIPILLAPUDAHUEL</v>
          </cell>
          <cell r="D649">
            <v>73.11</v>
          </cell>
        </row>
        <row r="650">
          <cell r="C650" t="str">
            <v>MELIPILLAPUDAHUEL</v>
          </cell>
          <cell r="D650">
            <v>73.11</v>
          </cell>
        </row>
        <row r="651">
          <cell r="C651" t="str">
            <v>MELIPILLARANCAGUA</v>
          </cell>
          <cell r="D651">
            <v>95.26</v>
          </cell>
        </row>
        <row r="652">
          <cell r="C652" t="str">
            <v>MELIPILLASAN BERNARDO</v>
          </cell>
          <cell r="D652">
            <v>59.55</v>
          </cell>
        </row>
        <row r="653">
          <cell r="C653" t="str">
            <v>MELIPILLASANTIAGO</v>
          </cell>
          <cell r="D653">
            <v>70.5</v>
          </cell>
        </row>
        <row r="654">
          <cell r="C654" t="str">
            <v>MELIPILLASANTIAGO CENTRO</v>
          </cell>
          <cell r="D654">
            <v>73.11</v>
          </cell>
        </row>
        <row r="655">
          <cell r="C655" t="str">
            <v>MELIPILLATALAGANTE</v>
          </cell>
          <cell r="D655">
            <v>30.61</v>
          </cell>
        </row>
        <row r="656">
          <cell r="C656" t="str">
            <v>MOLINACURICÓ</v>
          </cell>
          <cell r="D656">
            <v>24.52</v>
          </cell>
        </row>
        <row r="657">
          <cell r="C657" t="str">
            <v>MOLINAMAULE</v>
          </cell>
          <cell r="D657">
            <v>70.45</v>
          </cell>
        </row>
        <row r="658">
          <cell r="C658" t="str">
            <v>MOLINASAN FERNANDO</v>
          </cell>
          <cell r="D658">
            <v>70.55</v>
          </cell>
        </row>
        <row r="659">
          <cell r="C659" t="str">
            <v>MOLINASAN JAVIER</v>
          </cell>
          <cell r="D659">
            <v>72.94</v>
          </cell>
        </row>
        <row r="660">
          <cell r="C660" t="str">
            <v>MOLINATALCA</v>
          </cell>
          <cell r="D660">
            <v>54.68</v>
          </cell>
        </row>
        <row r="661">
          <cell r="C661" t="str">
            <v>MONTE PATRIALA SERENA</v>
          </cell>
          <cell r="D661">
            <v>123.46</v>
          </cell>
        </row>
        <row r="662">
          <cell r="C662" t="str">
            <v>MULCHENCONCEPCIÓN</v>
          </cell>
          <cell r="D662">
            <v>161.88999999999999</v>
          </cell>
        </row>
        <row r="663">
          <cell r="C663" t="str">
            <v>NANCAGUARANCAGUA</v>
          </cell>
          <cell r="D663">
            <v>80.19</v>
          </cell>
        </row>
        <row r="664">
          <cell r="C664" t="str">
            <v>NAVIDADSAN ANTONIO</v>
          </cell>
          <cell r="D664">
            <v>64.8</v>
          </cell>
        </row>
        <row r="665">
          <cell r="C665" t="str">
            <v>NINHUESAN CARLOS</v>
          </cell>
          <cell r="D665">
            <v>52.38</v>
          </cell>
        </row>
        <row r="666">
          <cell r="C666" t="str">
            <v>NUEVA IMPERIALANGOL</v>
          </cell>
          <cell r="D666">
            <v>163.37</v>
          </cell>
        </row>
        <row r="667">
          <cell r="C667" t="str">
            <v>NUEVA IMPERIALCARAHUE</v>
          </cell>
          <cell r="D667">
            <v>24</v>
          </cell>
        </row>
        <row r="668">
          <cell r="C668" t="str">
            <v>NUEVA IMPERIALNUEVA IMPERIAL</v>
          </cell>
          <cell r="D668">
            <v>0</v>
          </cell>
        </row>
        <row r="669">
          <cell r="C669" t="str">
            <v>NUEVA IMPERIALPITRUFQUEN</v>
          </cell>
          <cell r="D669">
            <v>59.81</v>
          </cell>
        </row>
        <row r="670">
          <cell r="C670" t="str">
            <v>NUEVA IMPERIALTEMUCO</v>
          </cell>
          <cell r="D670">
            <v>40.729999999999997</v>
          </cell>
        </row>
        <row r="671">
          <cell r="C671" t="str">
            <v>ÑIQUENSAN CARLOS</v>
          </cell>
          <cell r="D671">
            <v>51.5</v>
          </cell>
        </row>
        <row r="672">
          <cell r="C672" t="str">
            <v>ÑUÑOAPICHILEMU</v>
          </cell>
          <cell r="D672">
            <v>208.96</v>
          </cell>
        </row>
        <row r="673">
          <cell r="C673" t="str">
            <v>ÑUÑOARANCAGUA</v>
          </cell>
          <cell r="D673">
            <v>83.73</v>
          </cell>
        </row>
        <row r="674">
          <cell r="C674" t="str">
            <v>ÑUÑOATALAGANTE</v>
          </cell>
          <cell r="D674">
            <v>43.38</v>
          </cell>
        </row>
        <row r="675">
          <cell r="C675" t="str">
            <v>O"HIGGINSCOCHRANE</v>
          </cell>
          <cell r="D675">
            <v>565.97</v>
          </cell>
        </row>
        <row r="676">
          <cell r="C676" t="str">
            <v>OLIVARRANCAGUA</v>
          </cell>
          <cell r="D676">
            <v>10.55</v>
          </cell>
        </row>
        <row r="677">
          <cell r="C677" t="str">
            <v>OSORNOCASTRO</v>
          </cell>
          <cell r="D677">
            <v>274</v>
          </cell>
        </row>
        <row r="678">
          <cell r="C678" t="str">
            <v>OSORNOLA UNIÓN</v>
          </cell>
          <cell r="D678">
            <v>42</v>
          </cell>
        </row>
        <row r="679">
          <cell r="C679" t="str">
            <v>OSORNOOSORNO</v>
          </cell>
          <cell r="D679">
            <v>0</v>
          </cell>
        </row>
        <row r="680">
          <cell r="C680" t="str">
            <v>OSORNOPUERTO MONTT</v>
          </cell>
          <cell r="D680">
            <v>111.09</v>
          </cell>
        </row>
        <row r="681">
          <cell r="C681" t="str">
            <v>OSORNOPUERTO OCTAY</v>
          </cell>
          <cell r="D681">
            <v>53.36</v>
          </cell>
        </row>
        <row r="682">
          <cell r="C682" t="str">
            <v>OSORNOPUERTO VARAS</v>
          </cell>
          <cell r="D682">
            <v>94.45</v>
          </cell>
        </row>
        <row r="683">
          <cell r="C683" t="str">
            <v>OSORNORÍO NEGRO</v>
          </cell>
          <cell r="D683">
            <v>35.42</v>
          </cell>
        </row>
        <row r="684">
          <cell r="C684" t="str">
            <v>OSORNOSAN JOSÉ DE LA MARIQUINA</v>
          </cell>
          <cell r="D684">
            <v>138.01</v>
          </cell>
        </row>
        <row r="685">
          <cell r="C685" t="str">
            <v>OSORNOSANTIAGO CENTRO</v>
          </cell>
          <cell r="D685">
            <v>932.04</v>
          </cell>
        </row>
        <row r="686">
          <cell r="C686" t="str">
            <v>OSORNOTEMUCO</v>
          </cell>
          <cell r="D686">
            <v>249</v>
          </cell>
        </row>
        <row r="687">
          <cell r="C687" t="str">
            <v>OSORNOVALDIVIA</v>
          </cell>
          <cell r="D687">
            <v>112.79</v>
          </cell>
        </row>
        <row r="688">
          <cell r="C688" t="str">
            <v>OVALLEARICA</v>
          </cell>
          <cell r="D688">
            <v>1679.41</v>
          </cell>
        </row>
        <row r="689">
          <cell r="C689" t="str">
            <v>OVALLECOMBARBALÁ</v>
          </cell>
          <cell r="D689">
            <v>89.27</v>
          </cell>
        </row>
        <row r="690">
          <cell r="C690" t="str">
            <v>OVALLECOQUIMBO</v>
          </cell>
          <cell r="D690">
            <v>83.58</v>
          </cell>
        </row>
        <row r="691">
          <cell r="C691" t="str">
            <v>OVALLEILLAPEL</v>
          </cell>
          <cell r="D691">
            <v>211.99</v>
          </cell>
        </row>
        <row r="692">
          <cell r="C692" t="str">
            <v>OVALLELA SERENA</v>
          </cell>
          <cell r="D692">
            <v>90.67</v>
          </cell>
        </row>
        <row r="693">
          <cell r="C693" t="str">
            <v>OVALLELOS VILOS</v>
          </cell>
          <cell r="D693">
            <v>185.48</v>
          </cell>
        </row>
        <row r="694">
          <cell r="C694" t="str">
            <v>OVALLEOVALLE</v>
          </cell>
          <cell r="D694">
            <v>0</v>
          </cell>
        </row>
        <row r="695">
          <cell r="C695" t="str">
            <v>OVALLEPUERTO VARAS</v>
          </cell>
          <cell r="D695">
            <v>1418.96</v>
          </cell>
        </row>
        <row r="696">
          <cell r="C696" t="str">
            <v>OVALLEPUNITAQUI</v>
          </cell>
          <cell r="D696">
            <v>29</v>
          </cell>
        </row>
        <row r="697">
          <cell r="C697" t="str">
            <v>OVALLERANCAGUA</v>
          </cell>
          <cell r="D697">
            <v>486.73</v>
          </cell>
        </row>
        <row r="698">
          <cell r="C698" t="str">
            <v>OVALLERIO HURTADO</v>
          </cell>
          <cell r="D698">
            <v>80.3</v>
          </cell>
        </row>
        <row r="699">
          <cell r="C699" t="str">
            <v>OVALLESANTIAGO</v>
          </cell>
          <cell r="D699">
            <v>405.08</v>
          </cell>
        </row>
        <row r="700">
          <cell r="C700" t="str">
            <v>OVALLESANTIAGO CENTRO</v>
          </cell>
          <cell r="D700">
            <v>405.08</v>
          </cell>
        </row>
        <row r="701">
          <cell r="C701" t="str">
            <v>OVALLEVICUÑA</v>
          </cell>
          <cell r="D701">
            <v>151.07</v>
          </cell>
        </row>
        <row r="702">
          <cell r="C702" t="str">
            <v>PAILLACOLA UNIÓN</v>
          </cell>
          <cell r="D702">
            <v>39.049999999999997</v>
          </cell>
        </row>
        <row r="703">
          <cell r="C703" t="str">
            <v>PAILLACOLOS LAGOS</v>
          </cell>
          <cell r="D703">
            <v>30.46</v>
          </cell>
        </row>
        <row r="704">
          <cell r="C704" t="str">
            <v>PAILLACOPANGUIPULLI</v>
          </cell>
          <cell r="D704">
            <v>86.37</v>
          </cell>
        </row>
        <row r="705">
          <cell r="C705" t="str">
            <v>PAILLACOPUERTO MONTT</v>
          </cell>
          <cell r="D705">
            <v>167.5</v>
          </cell>
        </row>
        <row r="706">
          <cell r="C706" t="str">
            <v>PAILLACOSANTIAGO</v>
          </cell>
          <cell r="D706">
            <v>869.06</v>
          </cell>
        </row>
        <row r="707">
          <cell r="C707" t="str">
            <v>PAILLACOSANTIAGO CENTRO</v>
          </cell>
          <cell r="D707">
            <v>869.06</v>
          </cell>
        </row>
        <row r="708">
          <cell r="C708" t="str">
            <v>PAILLACOVALDIVIA</v>
          </cell>
          <cell r="D708">
            <v>45.85</v>
          </cell>
        </row>
        <row r="709">
          <cell r="C709" t="str">
            <v>PAINEPUDAHUEL</v>
          </cell>
          <cell r="D709">
            <v>43.42</v>
          </cell>
        </row>
        <row r="710">
          <cell r="C710" t="str">
            <v>PALENACHAITÉN</v>
          </cell>
          <cell r="D710">
            <v>88</v>
          </cell>
        </row>
        <row r="711">
          <cell r="C711" t="str">
            <v>PALENAFUTALEUFU</v>
          </cell>
          <cell r="D711">
            <v>86.79</v>
          </cell>
        </row>
        <row r="712">
          <cell r="C712" t="str">
            <v>PALENAPUERTO MONTT</v>
          </cell>
          <cell r="D712">
            <v>735.69</v>
          </cell>
        </row>
        <row r="713">
          <cell r="C713" t="str">
            <v>PALMILLARANCAGUA</v>
          </cell>
          <cell r="D713">
            <v>98.02</v>
          </cell>
        </row>
        <row r="714">
          <cell r="C714" t="str">
            <v>PALMILLASAN FERNANDO</v>
          </cell>
          <cell r="D714">
            <v>42.27</v>
          </cell>
        </row>
        <row r="715">
          <cell r="C715" t="str">
            <v>PALMILLASAN VICENTE</v>
          </cell>
          <cell r="D715">
            <v>42.27</v>
          </cell>
        </row>
        <row r="716">
          <cell r="C716" t="str">
            <v>PANGUIPULLILA UNIÓN</v>
          </cell>
          <cell r="D716">
            <v>121.45</v>
          </cell>
        </row>
        <row r="717">
          <cell r="C717" t="str">
            <v>PANGUIPULLILOS LAGOS</v>
          </cell>
          <cell r="D717">
            <v>56.97</v>
          </cell>
        </row>
        <row r="718">
          <cell r="C718" t="str">
            <v>PANGUIPULLIPAILLACO</v>
          </cell>
          <cell r="D718">
            <v>86.37</v>
          </cell>
        </row>
        <row r="719">
          <cell r="C719" t="str">
            <v>PANGUIPULLISANTIAGO</v>
          </cell>
          <cell r="D719">
            <v>830.8</v>
          </cell>
        </row>
        <row r="720">
          <cell r="C720" t="str">
            <v>PANGUIPULLISANTIAGO CENTRO</v>
          </cell>
          <cell r="D720">
            <v>830.8</v>
          </cell>
        </row>
        <row r="721">
          <cell r="C721" t="str">
            <v>PANGUIPULLIVALDIVIA</v>
          </cell>
          <cell r="D721">
            <v>116.51</v>
          </cell>
        </row>
        <row r="722">
          <cell r="C722" t="str">
            <v>PAREDONESSANTA CRUZ</v>
          </cell>
          <cell r="D722">
            <v>62.4</v>
          </cell>
        </row>
        <row r="723">
          <cell r="C723" t="str">
            <v>PARRALCAUQUENES</v>
          </cell>
          <cell r="D723">
            <v>54.82</v>
          </cell>
        </row>
        <row r="724">
          <cell r="C724" t="str">
            <v>PARRALCURICÓ</v>
          </cell>
          <cell r="D724">
            <v>158.21</v>
          </cell>
        </row>
        <row r="725">
          <cell r="C725" t="str">
            <v>PARRALLINARES</v>
          </cell>
          <cell r="D725">
            <v>45.63</v>
          </cell>
        </row>
        <row r="726">
          <cell r="C726" t="str">
            <v>PARRALPELLUHUE</v>
          </cell>
          <cell r="D726">
            <v>89.8</v>
          </cell>
        </row>
        <row r="727">
          <cell r="C727" t="str">
            <v>PARRALSAN JAVIER</v>
          </cell>
          <cell r="D727">
            <v>74.86</v>
          </cell>
        </row>
        <row r="728">
          <cell r="C728" t="str">
            <v>PARRALSANTIAGO CENTRO</v>
          </cell>
          <cell r="D728">
            <v>343.82</v>
          </cell>
        </row>
        <row r="729">
          <cell r="C729" t="str">
            <v>PARRALTALCA</v>
          </cell>
          <cell r="D729">
            <v>91.64</v>
          </cell>
        </row>
        <row r="730">
          <cell r="C730" t="str">
            <v>PELLUHUEPARRAL</v>
          </cell>
          <cell r="D730">
            <v>89.8</v>
          </cell>
        </row>
        <row r="731">
          <cell r="C731" t="str">
            <v>PENCOTOME</v>
          </cell>
          <cell r="D731">
            <v>16.760000000000002</v>
          </cell>
        </row>
        <row r="732">
          <cell r="C732" t="str">
            <v>PEÑAFLORCURACAVÍ</v>
          </cell>
          <cell r="D732">
            <v>52</v>
          </cell>
        </row>
        <row r="733">
          <cell r="C733" t="str">
            <v>PEÑAFLORPUDAHUEL</v>
          </cell>
          <cell r="D733">
            <v>30.1</v>
          </cell>
        </row>
        <row r="734">
          <cell r="C734" t="str">
            <v>PEÑAFLORRANCAGUA</v>
          </cell>
          <cell r="D734">
            <v>75.599999999999994</v>
          </cell>
        </row>
        <row r="735">
          <cell r="C735" t="str">
            <v>PEÑALOLÉNLA FLORIDA</v>
          </cell>
          <cell r="D735">
            <v>8</v>
          </cell>
        </row>
        <row r="736">
          <cell r="C736" t="str">
            <v>PEÑALOLÉNLAS CONDES</v>
          </cell>
          <cell r="D736">
            <v>11</v>
          </cell>
        </row>
        <row r="737">
          <cell r="C737" t="str">
            <v>PEÑALOLÉNPUNTA ARENAS</v>
          </cell>
          <cell r="D737">
            <v>3003.86</v>
          </cell>
        </row>
        <row r="738">
          <cell r="C738" t="str">
            <v>PEÑALOLÉNTALCA</v>
          </cell>
          <cell r="D738">
            <v>256.86</v>
          </cell>
        </row>
        <row r="739">
          <cell r="C739" t="str">
            <v>PERALILLOGRANEROS</v>
          </cell>
          <cell r="D739">
            <v>123.36</v>
          </cell>
        </row>
        <row r="740">
          <cell r="C740" t="str">
            <v>PERALILLORANCAGUA</v>
          </cell>
          <cell r="D740">
            <v>115.19</v>
          </cell>
        </row>
        <row r="741">
          <cell r="C741" t="str">
            <v>PERALILLOREQUINOA</v>
          </cell>
          <cell r="D741">
            <v>97.65</v>
          </cell>
        </row>
        <row r="742">
          <cell r="C742" t="str">
            <v>PERQUENCOTEMUCO</v>
          </cell>
          <cell r="D742">
            <v>43.8</v>
          </cell>
        </row>
        <row r="743">
          <cell r="C743" t="str">
            <v>PEUMORANCAGUA</v>
          </cell>
          <cell r="D743">
            <v>66.28</v>
          </cell>
        </row>
        <row r="744">
          <cell r="C744" t="str">
            <v>PEUMOSAN FERNANDO</v>
          </cell>
          <cell r="D744">
            <v>35.9</v>
          </cell>
        </row>
        <row r="745">
          <cell r="C745" t="str">
            <v>PEUMOSANTA CRUZ</v>
          </cell>
          <cell r="D745">
            <v>57.98</v>
          </cell>
        </row>
        <row r="746">
          <cell r="C746" t="str">
            <v>PICAPOZO ALMONTE</v>
          </cell>
          <cell r="D746">
            <v>61.78</v>
          </cell>
        </row>
        <row r="747">
          <cell r="C747" t="str">
            <v>PICHILEMULITUECHE</v>
          </cell>
          <cell r="D747">
            <v>60.5</v>
          </cell>
        </row>
        <row r="748">
          <cell r="C748" t="str">
            <v>PICHILEMUÑUÑOA</v>
          </cell>
          <cell r="D748">
            <v>208.96</v>
          </cell>
        </row>
        <row r="749">
          <cell r="C749" t="str">
            <v>PICHILEMUPICHILEMU</v>
          </cell>
          <cell r="D749">
            <v>0</v>
          </cell>
        </row>
        <row r="750">
          <cell r="C750" t="str">
            <v>PICHILEMURANCAGUA</v>
          </cell>
          <cell r="D750">
            <v>176.26</v>
          </cell>
        </row>
        <row r="751">
          <cell r="C751" t="str">
            <v>PICHILEMUSAN FERNANDO</v>
          </cell>
          <cell r="D751">
            <v>128.32</v>
          </cell>
        </row>
        <row r="752">
          <cell r="C752" t="str">
            <v>PICHILEMUSAN VICENTE</v>
          </cell>
          <cell r="D752">
            <v>121.32</v>
          </cell>
        </row>
        <row r="753">
          <cell r="C753" t="str">
            <v>PICHILEMUSANTA CRUZ</v>
          </cell>
          <cell r="D753">
            <v>90.31</v>
          </cell>
        </row>
        <row r="754">
          <cell r="C754" t="str">
            <v>PICHILEMUSANTIAGO CENTRO</v>
          </cell>
          <cell r="D754">
            <v>208.96</v>
          </cell>
        </row>
        <row r="755">
          <cell r="C755" t="str">
            <v>PINTOBULNES</v>
          </cell>
          <cell r="D755">
            <v>48.36</v>
          </cell>
        </row>
        <row r="756">
          <cell r="C756" t="str">
            <v>PINTOCHILLAN</v>
          </cell>
          <cell r="D756">
            <v>25.05</v>
          </cell>
        </row>
        <row r="757">
          <cell r="C757" t="str">
            <v>PINTOYUNGAY</v>
          </cell>
          <cell r="D757">
            <v>89.85</v>
          </cell>
        </row>
        <row r="758">
          <cell r="C758" t="str">
            <v>PITRUFQUENCURACAUTIN</v>
          </cell>
          <cell r="D758">
            <v>115</v>
          </cell>
        </row>
        <row r="759">
          <cell r="C759" t="str">
            <v>PITRUFQUENNUEVA IMPERIAL</v>
          </cell>
          <cell r="D759">
            <v>59.81</v>
          </cell>
        </row>
        <row r="760">
          <cell r="C760" t="str">
            <v>PITRUFQUENRÍO NEGRO</v>
          </cell>
          <cell r="D760">
            <v>252</v>
          </cell>
        </row>
        <row r="761">
          <cell r="C761" t="str">
            <v>PITRUFQUENTEMUCO</v>
          </cell>
          <cell r="D761">
            <v>32.619999999999997</v>
          </cell>
        </row>
        <row r="762">
          <cell r="C762" t="str">
            <v>PITRUFQUENVALDIVIA</v>
          </cell>
          <cell r="D762">
            <v>138.33000000000001</v>
          </cell>
        </row>
        <row r="763">
          <cell r="C763" t="str">
            <v>PITRUFQUENVILLARRICA</v>
          </cell>
          <cell r="D763">
            <v>58.31</v>
          </cell>
        </row>
        <row r="764">
          <cell r="C764" t="str">
            <v>PORVENIRPRIMAVERA</v>
          </cell>
          <cell r="D764">
            <v>128.72</v>
          </cell>
        </row>
        <row r="765">
          <cell r="C765" t="str">
            <v>PORVENIRPUERTO NATALES</v>
          </cell>
          <cell r="D765">
            <v>287.23</v>
          </cell>
        </row>
        <row r="766">
          <cell r="C766" t="str">
            <v>PORVENIRPUNTA ARENAS</v>
          </cell>
          <cell r="D766">
            <v>44.25</v>
          </cell>
        </row>
        <row r="767">
          <cell r="C767" t="str">
            <v>PORVENIRSANTIAGO</v>
          </cell>
          <cell r="D767">
            <v>3001.4</v>
          </cell>
        </row>
        <row r="768">
          <cell r="C768" t="str">
            <v>PORVENIRSANTIAGO CENTRO</v>
          </cell>
          <cell r="D768">
            <v>3001.4</v>
          </cell>
        </row>
        <row r="769">
          <cell r="C769" t="str">
            <v>POZO ALMONTEALTO HOSPICIO</v>
          </cell>
          <cell r="D769">
            <v>45.73</v>
          </cell>
        </row>
        <row r="770">
          <cell r="C770" t="str">
            <v>POZO ALMONTEIQUIQUE</v>
          </cell>
          <cell r="D770">
            <v>51.79</v>
          </cell>
        </row>
        <row r="771">
          <cell r="C771" t="str">
            <v>POZO ALMONTEPICA</v>
          </cell>
          <cell r="D771">
            <v>61.78</v>
          </cell>
        </row>
        <row r="772">
          <cell r="C772" t="str">
            <v>PRIMAVERAPORVENIR</v>
          </cell>
          <cell r="D772">
            <v>128.72</v>
          </cell>
        </row>
        <row r="773">
          <cell r="C773" t="str">
            <v>PROVIDENCIAARICA</v>
          </cell>
          <cell r="D773">
            <v>2059.04</v>
          </cell>
        </row>
        <row r="774">
          <cell r="C774" t="str">
            <v>PROVIDENCIACOIHAIQUE</v>
          </cell>
          <cell r="D774">
            <v>1708.97</v>
          </cell>
        </row>
        <row r="775">
          <cell r="C775" t="str">
            <v>PROVIDENCIAPUERTO VARAS</v>
          </cell>
          <cell r="D775">
            <v>1015.96</v>
          </cell>
        </row>
        <row r="776">
          <cell r="C776" t="str">
            <v>PROVIDENCIARANCAGUA</v>
          </cell>
          <cell r="D776">
            <v>83.73</v>
          </cell>
        </row>
        <row r="777">
          <cell r="C777" t="str">
            <v>PROVIDENCIATALCA</v>
          </cell>
          <cell r="D777">
            <v>263</v>
          </cell>
        </row>
        <row r="778">
          <cell r="C778" t="str">
            <v>PROVIDENCIAVIÑA DEL MAR</v>
          </cell>
          <cell r="D778">
            <v>132</v>
          </cell>
        </row>
        <row r="779">
          <cell r="C779" t="str">
            <v>PUCONANGOL</v>
          </cell>
          <cell r="D779">
            <v>237.94</v>
          </cell>
        </row>
        <row r="780">
          <cell r="C780" t="str">
            <v>PUCONCARAHUE</v>
          </cell>
          <cell r="D780">
            <v>150</v>
          </cell>
        </row>
        <row r="781">
          <cell r="C781" t="str">
            <v>PUCONCURACAUTIN</v>
          </cell>
          <cell r="D781">
            <v>190</v>
          </cell>
        </row>
        <row r="782">
          <cell r="C782" t="str">
            <v>PUCONFREIRE</v>
          </cell>
          <cell r="D782">
            <v>80.59</v>
          </cell>
        </row>
        <row r="783">
          <cell r="C783" t="str">
            <v>PUCONLONCOCHE</v>
          </cell>
          <cell r="D783">
            <v>67</v>
          </cell>
        </row>
        <row r="784">
          <cell r="C784" t="str">
            <v>PUCONSANTIAGO CENTRO</v>
          </cell>
          <cell r="D784">
            <v>786.13</v>
          </cell>
        </row>
        <row r="785">
          <cell r="C785" t="str">
            <v>PUCONTEMUCO</v>
          </cell>
          <cell r="D785">
            <v>109.34</v>
          </cell>
        </row>
        <row r="786">
          <cell r="C786" t="str">
            <v>PUCONVICTORIA</v>
          </cell>
          <cell r="D786">
            <v>172.05</v>
          </cell>
        </row>
        <row r="787">
          <cell r="C787" t="str">
            <v>PUCONVILLARRICA</v>
          </cell>
          <cell r="D787">
            <v>26.43</v>
          </cell>
        </row>
        <row r="788">
          <cell r="C788" t="str">
            <v>PUDAHUELARICA</v>
          </cell>
          <cell r="D788">
            <v>2041</v>
          </cell>
        </row>
        <row r="789">
          <cell r="C789" t="str">
            <v>PUDAHUELBUIN</v>
          </cell>
          <cell r="D789">
            <v>38.200000000000003</v>
          </cell>
        </row>
        <row r="790">
          <cell r="C790" t="str">
            <v>PUDAHUELCASTRO</v>
          </cell>
          <cell r="D790">
            <v>1198.46</v>
          </cell>
        </row>
        <row r="791">
          <cell r="C791" t="str">
            <v>PUDAHUELCERRILLOS</v>
          </cell>
          <cell r="D791">
            <v>0</v>
          </cell>
        </row>
        <row r="792">
          <cell r="C792" t="str">
            <v>PUDAHUELCOIHAIQUE</v>
          </cell>
          <cell r="D792">
            <v>1695</v>
          </cell>
        </row>
        <row r="793">
          <cell r="C793" t="str">
            <v>PUDAHUELCONCEPCIÓN</v>
          </cell>
          <cell r="D793">
            <v>502</v>
          </cell>
        </row>
        <row r="794">
          <cell r="C794" t="str">
            <v>PUDAHUELCURACAVÍ</v>
          </cell>
          <cell r="D794">
            <v>46.67</v>
          </cell>
        </row>
        <row r="795">
          <cell r="C795" t="str">
            <v>PUDAHUELGRANEROS</v>
          </cell>
          <cell r="D795">
            <v>74.739999999999995</v>
          </cell>
        </row>
        <row r="796">
          <cell r="C796" t="str">
            <v>PUDAHUELMAIPÚ</v>
          </cell>
          <cell r="D796">
            <v>0</v>
          </cell>
        </row>
        <row r="797">
          <cell r="C797" t="str">
            <v>PUDAHUELMELIPILLA</v>
          </cell>
          <cell r="D797">
            <v>73.11</v>
          </cell>
        </row>
        <row r="798">
          <cell r="C798" t="str">
            <v>PUDAHUELMELIPILLA</v>
          </cell>
          <cell r="D798">
            <v>73.11</v>
          </cell>
        </row>
        <row r="799">
          <cell r="C799" t="str">
            <v>PUDAHUELPAINE</v>
          </cell>
          <cell r="D799">
            <v>43.42</v>
          </cell>
        </row>
        <row r="800">
          <cell r="C800" t="str">
            <v>PUDAHUELPEÑAFLOR</v>
          </cell>
          <cell r="D800">
            <v>30.1</v>
          </cell>
        </row>
        <row r="801">
          <cell r="C801" t="str">
            <v>PUDAHUELPUDAHUEL</v>
          </cell>
          <cell r="D801">
            <v>0</v>
          </cell>
        </row>
        <row r="802">
          <cell r="C802" t="str">
            <v>PUDAHUELPUDAHUEL</v>
          </cell>
          <cell r="D802">
            <v>0</v>
          </cell>
        </row>
        <row r="803">
          <cell r="C803" t="str">
            <v>PUDAHUELPUENTE ALTO</v>
          </cell>
          <cell r="D803">
            <v>0</v>
          </cell>
        </row>
        <row r="804">
          <cell r="C804" t="str">
            <v>PUDAHUELPUERTO MONTT</v>
          </cell>
          <cell r="D804">
            <v>1032.5999999999999</v>
          </cell>
        </row>
        <row r="805">
          <cell r="C805" t="str">
            <v>PUDAHUELPUERTO VARAS</v>
          </cell>
          <cell r="D805">
            <v>1015.96</v>
          </cell>
        </row>
        <row r="806">
          <cell r="C806" t="str">
            <v>PUDAHUELRANCAGUA</v>
          </cell>
          <cell r="D806">
            <v>83.73</v>
          </cell>
        </row>
        <row r="807">
          <cell r="C807" t="str">
            <v>PUDAHUELSAN FELIPE</v>
          </cell>
          <cell r="D807">
            <v>87.68</v>
          </cell>
        </row>
        <row r="808">
          <cell r="C808" t="str">
            <v>PUDAHUELSAN FERNANDO</v>
          </cell>
          <cell r="D808">
            <v>139.58000000000001</v>
          </cell>
        </row>
        <row r="809">
          <cell r="C809" t="str">
            <v>PUDAHUELSAN PEDRO</v>
          </cell>
          <cell r="D809">
            <v>109.53</v>
          </cell>
        </row>
        <row r="810">
          <cell r="C810" t="str">
            <v>PUDAHUELSANTIAGO CENTRO</v>
          </cell>
          <cell r="D810">
            <v>0</v>
          </cell>
        </row>
        <row r="811">
          <cell r="C811" t="str">
            <v>PUDAHUELTALAGANTE</v>
          </cell>
          <cell r="D811">
            <v>43.38</v>
          </cell>
        </row>
        <row r="812">
          <cell r="C812" t="str">
            <v>PUDAHUELTEMUCO</v>
          </cell>
          <cell r="D812">
            <v>690.1</v>
          </cell>
        </row>
        <row r="813">
          <cell r="C813" t="str">
            <v>PUDAHUELVALPARAISO</v>
          </cell>
          <cell r="D813">
            <v>107</v>
          </cell>
        </row>
        <row r="814">
          <cell r="C814" t="str">
            <v>PUENTE ALTOCHILLAN</v>
          </cell>
          <cell r="D814">
            <v>394.51</v>
          </cell>
        </row>
        <row r="815">
          <cell r="C815" t="str">
            <v>PUENTE ALTOPUDAHUEL</v>
          </cell>
          <cell r="D815">
            <v>0</v>
          </cell>
        </row>
        <row r="816">
          <cell r="C816" t="str">
            <v>PUENTE ALTOPUERTO MONTT</v>
          </cell>
          <cell r="D816">
            <v>1032.5999999999999</v>
          </cell>
        </row>
        <row r="817">
          <cell r="C817" t="str">
            <v>PUENTE ALTOSAN ANTONIO</v>
          </cell>
          <cell r="D817">
            <v>117.87</v>
          </cell>
        </row>
        <row r="818">
          <cell r="C818" t="str">
            <v>PUENTE ALTOSANTIAGO CENTRO</v>
          </cell>
          <cell r="D818">
            <v>0</v>
          </cell>
        </row>
        <row r="819">
          <cell r="C819" t="str">
            <v>PUENTE ALTOTALAGANTE</v>
          </cell>
          <cell r="D819">
            <v>49</v>
          </cell>
        </row>
        <row r="820">
          <cell r="C820" t="str">
            <v>PUERTO MONTTANCUD</v>
          </cell>
          <cell r="D820">
            <v>96.97</v>
          </cell>
        </row>
        <row r="821">
          <cell r="C821" t="str">
            <v>PUERTO MONTTANTOFAGASTA</v>
          </cell>
          <cell r="D821">
            <v>2398.69</v>
          </cell>
        </row>
        <row r="822">
          <cell r="C822" t="str">
            <v>PUERTO MONTTCALBUCO</v>
          </cell>
          <cell r="D822">
            <v>54.57</v>
          </cell>
        </row>
        <row r="823">
          <cell r="C823" t="str">
            <v>PUERTO MONTTCASTRO</v>
          </cell>
          <cell r="D823">
            <v>173.26</v>
          </cell>
        </row>
        <row r="824">
          <cell r="C824" t="str">
            <v>PUERTO MONTTCHAITÉN</v>
          </cell>
          <cell r="D824">
            <v>841.08</v>
          </cell>
        </row>
        <row r="825">
          <cell r="C825" t="str">
            <v>PUERTO MONTTCOIHAIQUE</v>
          </cell>
          <cell r="D825">
            <v>676.37</v>
          </cell>
        </row>
        <row r="826">
          <cell r="C826" t="str">
            <v>PUERTO MONTTCONCEPCIÓN</v>
          </cell>
          <cell r="D826">
            <v>647.64</v>
          </cell>
        </row>
        <row r="827">
          <cell r="C827" t="str">
            <v>PUERTO MONTTFRESIA</v>
          </cell>
          <cell r="D827">
            <v>67.86</v>
          </cell>
        </row>
        <row r="828">
          <cell r="C828" t="str">
            <v>PUERTO MONTTFUTALEUFU</v>
          </cell>
          <cell r="D828">
            <v>391</v>
          </cell>
        </row>
        <row r="829">
          <cell r="C829" t="str">
            <v>PUERTO MONTTHUALAIHUE</v>
          </cell>
          <cell r="D829">
            <v>135.80000000000001</v>
          </cell>
        </row>
        <row r="830">
          <cell r="C830" t="str">
            <v>PUERTO MONTTLA UNIÓN</v>
          </cell>
          <cell r="D830">
            <v>146.15</v>
          </cell>
        </row>
        <row r="831">
          <cell r="C831" t="str">
            <v>PUERTO MONTTLAS CONDES</v>
          </cell>
          <cell r="D831">
            <v>1032.5999999999999</v>
          </cell>
        </row>
        <row r="832">
          <cell r="C832" t="str">
            <v>PUERTO MONTTLIMACHE</v>
          </cell>
          <cell r="D832">
            <v>1137.26</v>
          </cell>
        </row>
        <row r="833">
          <cell r="C833" t="str">
            <v>PUERTO MONTTLOS LAGOS</v>
          </cell>
          <cell r="D833">
            <v>194</v>
          </cell>
        </row>
        <row r="834">
          <cell r="C834" t="str">
            <v>PUERTO MONTTLOS MUERMOS</v>
          </cell>
          <cell r="D834">
            <v>49.36</v>
          </cell>
        </row>
        <row r="835">
          <cell r="C835" t="str">
            <v>PUERTO MONTTMAULLÍN</v>
          </cell>
          <cell r="D835">
            <v>73.77</v>
          </cell>
        </row>
        <row r="836">
          <cell r="C836" t="str">
            <v>PUERTO MONTTOSORNO</v>
          </cell>
          <cell r="D836">
            <v>111.09</v>
          </cell>
        </row>
        <row r="837">
          <cell r="C837" t="str">
            <v>PUERTO MONTTPAILLACO</v>
          </cell>
          <cell r="D837">
            <v>167.5</v>
          </cell>
        </row>
        <row r="838">
          <cell r="C838" t="str">
            <v>PUERTO MONTTPALENA</v>
          </cell>
          <cell r="D838">
            <v>735.69</v>
          </cell>
        </row>
        <row r="839">
          <cell r="C839" t="str">
            <v>PUERTO MONTTPUDAHUEL</v>
          </cell>
          <cell r="D839">
            <v>1032.5999999999999</v>
          </cell>
        </row>
        <row r="840">
          <cell r="C840" t="str">
            <v>PUERTO MONTTPUENTE ALTO</v>
          </cell>
          <cell r="D840">
            <v>1032.5999999999999</v>
          </cell>
        </row>
        <row r="841">
          <cell r="C841" t="str">
            <v>PUERTO MONTTPUERTO MONTT</v>
          </cell>
          <cell r="D841">
            <v>0</v>
          </cell>
        </row>
        <row r="842">
          <cell r="C842" t="str">
            <v>PUERTO MONTTPUERTO OCTAY</v>
          </cell>
          <cell r="D842">
            <v>68.44</v>
          </cell>
        </row>
        <row r="843">
          <cell r="C843" t="str">
            <v>PUERTO MONTTPUERTO VARAS</v>
          </cell>
          <cell r="D843">
            <v>18.88</v>
          </cell>
        </row>
        <row r="844">
          <cell r="C844" t="str">
            <v>PUERTO MONTTPURRANQUE</v>
          </cell>
          <cell r="D844">
            <v>70</v>
          </cell>
        </row>
        <row r="845">
          <cell r="C845" t="str">
            <v>PUERTO MONTTQUELLÓN</v>
          </cell>
          <cell r="D845">
            <v>260.61</v>
          </cell>
        </row>
        <row r="846">
          <cell r="C846" t="str">
            <v>PUERTO MONTTQUINCHAO</v>
          </cell>
          <cell r="D846">
            <v>180.83</v>
          </cell>
        </row>
        <row r="847">
          <cell r="C847" t="str">
            <v>PUERTO MONTTQUINTERO</v>
          </cell>
          <cell r="D847">
            <v>1188.75</v>
          </cell>
        </row>
        <row r="848">
          <cell r="C848" t="str">
            <v>PUERTO MONTTRÍO BUENO</v>
          </cell>
          <cell r="D848">
            <v>138.79</v>
          </cell>
        </row>
        <row r="849">
          <cell r="C849" t="str">
            <v>PUERTO MONTTRÍO NEGRO</v>
          </cell>
          <cell r="D849">
            <v>85.9</v>
          </cell>
        </row>
        <row r="850">
          <cell r="C850" t="str">
            <v>PUERTO MONTTSAN FERNANDO</v>
          </cell>
          <cell r="D850">
            <v>897</v>
          </cell>
        </row>
        <row r="851">
          <cell r="C851" t="str">
            <v>PUERTO MONTTSANTIAGO</v>
          </cell>
          <cell r="D851">
            <v>1032.5999999999999</v>
          </cell>
        </row>
        <row r="852">
          <cell r="C852" t="str">
            <v>PUERTO MONTTSANTIAGO CENTRO</v>
          </cell>
          <cell r="D852">
            <v>1032.5999999999999</v>
          </cell>
        </row>
        <row r="853">
          <cell r="C853" t="str">
            <v>PUERTO MONTTTEMUCO</v>
          </cell>
          <cell r="D853">
            <v>355.8</v>
          </cell>
        </row>
        <row r="854">
          <cell r="C854" t="str">
            <v>PUERTO MONTTVALDIVIA</v>
          </cell>
          <cell r="D854">
            <v>213.35</v>
          </cell>
        </row>
        <row r="855">
          <cell r="C855" t="str">
            <v>PUERTO MONTTVALPARAISO</v>
          </cell>
          <cell r="D855">
            <v>1142.56</v>
          </cell>
        </row>
        <row r="856">
          <cell r="C856" t="str">
            <v>PUERTO NATALESPORVENIR</v>
          </cell>
          <cell r="D856">
            <v>287.23</v>
          </cell>
        </row>
        <row r="857">
          <cell r="C857" t="str">
            <v>PUERTO NATALESPUNTA ARENAS</v>
          </cell>
          <cell r="D857">
            <v>242.98</v>
          </cell>
        </row>
        <row r="858">
          <cell r="C858" t="str">
            <v>PUERTO NATALESSANTIAGO</v>
          </cell>
          <cell r="D858">
            <v>2959.56</v>
          </cell>
        </row>
        <row r="859">
          <cell r="C859" t="str">
            <v>PUERTO NATALESSANTIAGO CENTRO</v>
          </cell>
          <cell r="D859">
            <v>2959.56</v>
          </cell>
        </row>
        <row r="860">
          <cell r="C860" t="str">
            <v>PUERTO OCTAYOSORNO</v>
          </cell>
          <cell r="D860">
            <v>53.36</v>
          </cell>
        </row>
        <row r="861">
          <cell r="C861" t="str">
            <v>PUERTO OCTAYPUERTO MONTT</v>
          </cell>
          <cell r="D861">
            <v>68.44</v>
          </cell>
        </row>
        <row r="862">
          <cell r="C862" t="str">
            <v>PUERTO OCTAYRÍO NEGRO</v>
          </cell>
          <cell r="D862">
            <v>45.35</v>
          </cell>
        </row>
        <row r="863">
          <cell r="C863" t="str">
            <v>PUERTO VARASANCUD</v>
          </cell>
          <cell r="D863">
            <v>108.45</v>
          </cell>
        </row>
        <row r="864">
          <cell r="C864" t="str">
            <v>PUERTO VARASANTOFAGASTA</v>
          </cell>
          <cell r="D864">
            <v>2382.06</v>
          </cell>
        </row>
        <row r="865">
          <cell r="C865" t="str">
            <v>PUERTO VARASARICA</v>
          </cell>
          <cell r="D865">
            <v>3072.93</v>
          </cell>
        </row>
        <row r="866">
          <cell r="C866" t="str">
            <v>PUERTO VARASCASTRO</v>
          </cell>
          <cell r="D866">
            <v>184.74</v>
          </cell>
        </row>
        <row r="867">
          <cell r="C867" t="str">
            <v>PUERTO VARASCHAITÉN</v>
          </cell>
          <cell r="D867">
            <v>319</v>
          </cell>
        </row>
        <row r="868">
          <cell r="C868" t="str">
            <v>PUERTO VARASCHILLAN</v>
          </cell>
          <cell r="D868">
            <v>613.65</v>
          </cell>
        </row>
        <row r="869">
          <cell r="C869" t="str">
            <v>PUERTO VARASCOIHAIQUE</v>
          </cell>
          <cell r="D869">
            <v>695.24</v>
          </cell>
        </row>
        <row r="870">
          <cell r="C870" t="str">
            <v>PUERTO VARASCOLINA</v>
          </cell>
          <cell r="D870">
            <v>1044.21</v>
          </cell>
        </row>
        <row r="871">
          <cell r="C871" t="str">
            <v>PUERTO VARASHUALAIHUE</v>
          </cell>
          <cell r="D871">
            <v>157</v>
          </cell>
        </row>
        <row r="872">
          <cell r="C872" t="str">
            <v>PUERTO VARASIQUIQUE</v>
          </cell>
          <cell r="D872">
            <v>2794.88</v>
          </cell>
        </row>
        <row r="873">
          <cell r="C873" t="str">
            <v>PUERTO VARASLA SERENA</v>
          </cell>
          <cell r="D873">
            <v>1484.23</v>
          </cell>
        </row>
        <row r="874">
          <cell r="C874" t="str">
            <v>PUERTO VARASLA UNIÓN</v>
          </cell>
          <cell r="D874">
            <v>129.51</v>
          </cell>
        </row>
        <row r="875">
          <cell r="C875" t="str">
            <v>PUERTO VARASLAS CONDES</v>
          </cell>
          <cell r="D875">
            <v>1015.96</v>
          </cell>
        </row>
        <row r="876">
          <cell r="C876" t="str">
            <v>PUERTO VARASLIMACHE</v>
          </cell>
          <cell r="D876">
            <v>1120.6199999999999</v>
          </cell>
        </row>
        <row r="877">
          <cell r="C877" t="str">
            <v>PUERTO VARASMAULLÍN</v>
          </cell>
          <cell r="D877">
            <v>89.4</v>
          </cell>
        </row>
        <row r="878">
          <cell r="C878" t="str">
            <v>PUERTO VARASOSORNO</v>
          </cell>
          <cell r="D878">
            <v>94.45</v>
          </cell>
        </row>
        <row r="879">
          <cell r="C879" t="str">
            <v>PUERTO VARASOVALLE</v>
          </cell>
          <cell r="D879">
            <v>1418.96</v>
          </cell>
        </row>
        <row r="880">
          <cell r="C880" t="str">
            <v>PUERTO VARASPROVIDENCIA</v>
          </cell>
          <cell r="D880">
            <v>1015.96</v>
          </cell>
        </row>
        <row r="881">
          <cell r="C881" t="str">
            <v>PUERTO VARASPUDAHUEL</v>
          </cell>
          <cell r="D881">
            <v>1015.96</v>
          </cell>
        </row>
        <row r="882">
          <cell r="C882" t="str">
            <v>PUERTO VARASPUERTO MONTT</v>
          </cell>
          <cell r="D882">
            <v>18.88</v>
          </cell>
        </row>
        <row r="883">
          <cell r="C883" t="str">
            <v>PUERTO VARASPUNTA ARENAS</v>
          </cell>
          <cell r="D883">
            <v>2166.27</v>
          </cell>
        </row>
        <row r="884">
          <cell r="C884" t="str">
            <v>PUERTO VARASQUELLÓN</v>
          </cell>
          <cell r="D884">
            <v>271</v>
          </cell>
        </row>
        <row r="885">
          <cell r="C885" t="str">
            <v>PUERTO VARASRANCAGUA</v>
          </cell>
          <cell r="D885">
            <v>932.13</v>
          </cell>
        </row>
        <row r="886">
          <cell r="C886" t="str">
            <v>PUERTO VARASRÍO NEGRO</v>
          </cell>
          <cell r="D886">
            <v>69.260000000000005</v>
          </cell>
        </row>
        <row r="887">
          <cell r="C887" t="str">
            <v>PUERTO VARASSAN BERNARDO</v>
          </cell>
          <cell r="D887">
            <v>999.17</v>
          </cell>
        </row>
        <row r="888">
          <cell r="C888" t="str">
            <v>PUERTO VARASSAN FERNANDO</v>
          </cell>
          <cell r="D888">
            <v>876.38</v>
          </cell>
        </row>
        <row r="889">
          <cell r="C889" t="str">
            <v>PUERTO VARASSAN JOSÉ DE LA MARIQUINA</v>
          </cell>
          <cell r="D889">
            <v>221.93</v>
          </cell>
        </row>
        <row r="890">
          <cell r="C890" t="str">
            <v>PUERTO VARASSAN MIGUEL</v>
          </cell>
          <cell r="D890">
            <v>1015.96</v>
          </cell>
        </row>
        <row r="891">
          <cell r="C891" t="str">
            <v>PUERTO VARASSANTIAGO</v>
          </cell>
          <cell r="D891">
            <v>1015.96</v>
          </cell>
        </row>
        <row r="892">
          <cell r="C892" t="str">
            <v>PUERTO VARASSANTIAGO CENTRO</v>
          </cell>
          <cell r="D892">
            <v>1015.96</v>
          </cell>
        </row>
        <row r="893">
          <cell r="C893" t="str">
            <v>PUERTO VARASVALDIVIA</v>
          </cell>
          <cell r="D893">
            <v>196.71</v>
          </cell>
        </row>
        <row r="894">
          <cell r="C894" t="str">
            <v>PUNITAQUIOVALLE</v>
          </cell>
          <cell r="D894">
            <v>29</v>
          </cell>
        </row>
        <row r="895">
          <cell r="C895" t="str">
            <v>PUNTA ARENASCABO DE HORNOS</v>
          </cell>
          <cell r="D895">
            <v>601.1</v>
          </cell>
        </row>
        <row r="896">
          <cell r="C896" t="str">
            <v>PUNTA ARENASCASTRO</v>
          </cell>
          <cell r="D896">
            <v>2338</v>
          </cell>
        </row>
        <row r="897">
          <cell r="C897" t="str">
            <v>PUNTA ARENASCHILLAN</v>
          </cell>
          <cell r="D897">
            <v>2605</v>
          </cell>
        </row>
        <row r="898">
          <cell r="C898" t="str">
            <v>PUNTA ARENASCONCEPCIÓN</v>
          </cell>
          <cell r="D898">
            <v>2618.9</v>
          </cell>
        </row>
        <row r="899">
          <cell r="C899" t="str">
            <v>PUNTA ARENASLA FLORIDA</v>
          </cell>
          <cell r="D899">
            <v>3003</v>
          </cell>
        </row>
        <row r="900">
          <cell r="C900" t="str">
            <v>PUNTA ARENASPEÑALOLÉN</v>
          </cell>
          <cell r="D900">
            <v>3003.86</v>
          </cell>
        </row>
        <row r="901">
          <cell r="C901" t="str">
            <v>PUNTA ARENASPORVENIR</v>
          </cell>
          <cell r="D901">
            <v>44.25</v>
          </cell>
        </row>
        <row r="902">
          <cell r="C902" t="str">
            <v>PUNTA ARENASPUERTO NATALES</v>
          </cell>
          <cell r="D902">
            <v>242.98</v>
          </cell>
        </row>
        <row r="903">
          <cell r="C903" t="str">
            <v>PUNTA ARENASPUERTO VARAS</v>
          </cell>
          <cell r="D903">
            <v>2166.27</v>
          </cell>
        </row>
        <row r="904">
          <cell r="C904" t="str">
            <v>PUNTA ARENASRANCAGUA</v>
          </cell>
          <cell r="D904">
            <v>2920.03</v>
          </cell>
        </row>
        <row r="905">
          <cell r="C905" t="str">
            <v>PUNTA ARENASSANTIAGO</v>
          </cell>
          <cell r="D905">
            <v>3003.86</v>
          </cell>
        </row>
        <row r="906">
          <cell r="C906" t="str">
            <v>PUNTA ARENASSANTIAGO CENTRO</v>
          </cell>
          <cell r="D906">
            <v>3003.86</v>
          </cell>
        </row>
        <row r="907">
          <cell r="C907" t="str">
            <v>PURENANGOL</v>
          </cell>
          <cell r="D907">
            <v>57.6</v>
          </cell>
        </row>
        <row r="908">
          <cell r="C908" t="str">
            <v>PURENTEMUCO</v>
          </cell>
          <cell r="D908">
            <v>140.16</v>
          </cell>
        </row>
        <row r="909">
          <cell r="C909" t="str">
            <v>PURENTRAIGUEN</v>
          </cell>
          <cell r="D909">
            <v>51.3</v>
          </cell>
        </row>
        <row r="910">
          <cell r="C910" t="str">
            <v>PURRANQUEPUERTO MONTT</v>
          </cell>
          <cell r="D910">
            <v>70</v>
          </cell>
        </row>
        <row r="911">
          <cell r="C911" t="str">
            <v>PURRANQUERÍO NEGRO</v>
          </cell>
          <cell r="D911">
            <v>19.53</v>
          </cell>
        </row>
        <row r="912">
          <cell r="C912" t="str">
            <v>PUTAENDOPUTAENDO</v>
          </cell>
          <cell r="D912">
            <v>0</v>
          </cell>
        </row>
        <row r="913">
          <cell r="C913" t="str">
            <v>PUTAENDOSAN FELIPE</v>
          </cell>
          <cell r="D913">
            <v>15.6</v>
          </cell>
        </row>
        <row r="914">
          <cell r="C914" t="str">
            <v>PUTREARICA</v>
          </cell>
          <cell r="D914">
            <v>144.01</v>
          </cell>
        </row>
        <row r="915">
          <cell r="C915" t="str">
            <v>QUEILENCASTRO</v>
          </cell>
          <cell r="D915">
            <v>65.150000000000006</v>
          </cell>
        </row>
        <row r="916">
          <cell r="C916" t="str">
            <v>QUELLÓNCASTRO</v>
          </cell>
          <cell r="D916">
            <v>87.35</v>
          </cell>
        </row>
        <row r="917">
          <cell r="C917" t="str">
            <v>QUELLÓNHUALAIHUE</v>
          </cell>
          <cell r="D917">
            <v>392.9</v>
          </cell>
        </row>
        <row r="918">
          <cell r="C918" t="str">
            <v>QUELLÓNPUERTO MONTT</v>
          </cell>
          <cell r="D918">
            <v>260.61</v>
          </cell>
        </row>
        <row r="919">
          <cell r="C919" t="str">
            <v>QUELLÓNPUERTO VARAS</v>
          </cell>
          <cell r="D919">
            <v>271</v>
          </cell>
        </row>
        <row r="920">
          <cell r="C920" t="str">
            <v>QUILLÓNCHILLAN</v>
          </cell>
          <cell r="D920">
            <v>44.5</v>
          </cell>
        </row>
        <row r="921">
          <cell r="C921" t="str">
            <v>QUILLOTALA CALERA</v>
          </cell>
          <cell r="D921">
            <v>13.81</v>
          </cell>
        </row>
        <row r="922">
          <cell r="C922" t="str">
            <v>QUILLOTALA LIGUA</v>
          </cell>
          <cell r="D922">
            <v>54.47</v>
          </cell>
        </row>
        <row r="923">
          <cell r="C923" t="str">
            <v>QUILLOTALIMACHE</v>
          </cell>
          <cell r="D923">
            <v>16.73</v>
          </cell>
        </row>
        <row r="924">
          <cell r="C924" t="str">
            <v>QUILLOTALOS ANDES</v>
          </cell>
          <cell r="D924">
            <v>85.41</v>
          </cell>
        </row>
        <row r="925">
          <cell r="C925" t="str">
            <v>QUILLOTAQUILLOTA</v>
          </cell>
          <cell r="D925">
            <v>0</v>
          </cell>
        </row>
        <row r="926">
          <cell r="C926" t="str">
            <v>QUILLOTAQUILPUE</v>
          </cell>
          <cell r="D926">
            <v>32.950000000000003</v>
          </cell>
        </row>
        <row r="927">
          <cell r="C927" t="str">
            <v>QUILLOTASANTIAGO CENTRO</v>
          </cell>
          <cell r="D927">
            <v>127.03</v>
          </cell>
        </row>
        <row r="928">
          <cell r="C928" t="str">
            <v>QUILLOTAVALPARAISO</v>
          </cell>
          <cell r="D928">
            <v>47.4</v>
          </cell>
        </row>
        <row r="929">
          <cell r="C929" t="str">
            <v>QUILLOTAVIÑA DEL MAR</v>
          </cell>
          <cell r="D929">
            <v>38.56</v>
          </cell>
        </row>
        <row r="930">
          <cell r="C930" t="str">
            <v>QUILPUELA CALERA</v>
          </cell>
          <cell r="D930">
            <v>46.76</v>
          </cell>
        </row>
        <row r="931">
          <cell r="C931" t="str">
            <v>QUILPUELA LIGUA</v>
          </cell>
          <cell r="D931">
            <v>96.6</v>
          </cell>
        </row>
        <row r="932">
          <cell r="C932" t="str">
            <v>QUILPUELIMACHE</v>
          </cell>
          <cell r="D932">
            <v>18.059999999999999</v>
          </cell>
        </row>
        <row r="933">
          <cell r="C933" t="str">
            <v>QUILPUELOS ANDES</v>
          </cell>
          <cell r="D933">
            <v>114.63</v>
          </cell>
        </row>
        <row r="934">
          <cell r="C934" t="str">
            <v>QUILPUEQUILLOTA</v>
          </cell>
          <cell r="D934">
            <v>32.950000000000003</v>
          </cell>
        </row>
        <row r="935">
          <cell r="C935" t="str">
            <v>QUILPUEQUINTERO</v>
          </cell>
          <cell r="D935">
            <v>47.71</v>
          </cell>
        </row>
        <row r="936">
          <cell r="C936" t="str">
            <v>QUILPUESAN FELIPE</v>
          </cell>
          <cell r="D936">
            <v>106.29</v>
          </cell>
        </row>
        <row r="937">
          <cell r="C937" t="str">
            <v>QUILPUESANTIAGO CENTRO</v>
          </cell>
          <cell r="D937">
            <v>116.67</v>
          </cell>
        </row>
        <row r="938">
          <cell r="C938" t="str">
            <v>QUILPUEVALPARAISO</v>
          </cell>
          <cell r="D938">
            <v>20.100000000000001</v>
          </cell>
        </row>
        <row r="939">
          <cell r="C939" t="str">
            <v>QUILPUEVILLA ALEMANA</v>
          </cell>
          <cell r="D939">
            <v>6.86</v>
          </cell>
        </row>
        <row r="940">
          <cell r="C940" t="str">
            <v>QUILPUEVIÑA DEL MAR</v>
          </cell>
          <cell r="D940">
            <v>18.55</v>
          </cell>
        </row>
        <row r="941">
          <cell r="C941" t="str">
            <v>QUINCHAOCASTRO</v>
          </cell>
          <cell r="D941">
            <v>37.39</v>
          </cell>
        </row>
        <row r="942">
          <cell r="C942" t="str">
            <v>QUINCHAOPUERTO MONTT</v>
          </cell>
          <cell r="D942">
            <v>180.83</v>
          </cell>
        </row>
        <row r="943">
          <cell r="C943" t="str">
            <v>QUINTA NORMALRANCAGUA</v>
          </cell>
          <cell r="D943">
            <v>83.73</v>
          </cell>
        </row>
        <row r="944">
          <cell r="C944" t="str">
            <v>QUINTEROLA CALERA</v>
          </cell>
          <cell r="D944">
            <v>48.71</v>
          </cell>
        </row>
        <row r="945">
          <cell r="C945" t="str">
            <v>QUINTEROPUERTO MONTT</v>
          </cell>
          <cell r="D945">
            <v>1188.75</v>
          </cell>
        </row>
        <row r="946">
          <cell r="C946" t="str">
            <v>QUINTEROQUILPUE</v>
          </cell>
          <cell r="D946">
            <v>47.71</v>
          </cell>
        </row>
        <row r="947">
          <cell r="C947" t="str">
            <v>QUINTEROVALPARAISO</v>
          </cell>
          <cell r="D947">
            <v>44</v>
          </cell>
        </row>
        <row r="948">
          <cell r="C948" t="str">
            <v>QUINTEROVIÑA DEL MAR</v>
          </cell>
          <cell r="D948">
            <v>35.159999999999997</v>
          </cell>
        </row>
        <row r="949">
          <cell r="C949" t="str">
            <v>QUIRIHUEBULNES</v>
          </cell>
          <cell r="D949">
            <v>92.63</v>
          </cell>
        </row>
        <row r="950">
          <cell r="C950" t="str">
            <v>QUIRIHUECHILLAN</v>
          </cell>
          <cell r="D950">
            <v>68.84</v>
          </cell>
        </row>
        <row r="951">
          <cell r="C951" t="str">
            <v>QUIRIHUECONCEPCIÓN</v>
          </cell>
          <cell r="D951">
            <v>90.61</v>
          </cell>
        </row>
        <row r="952">
          <cell r="C952" t="str">
            <v>QUIRIHUEEL CARMEN</v>
          </cell>
          <cell r="D952">
            <v>109.96</v>
          </cell>
        </row>
        <row r="953">
          <cell r="C953" t="str">
            <v>QUIRIHUESAN CARLOS</v>
          </cell>
          <cell r="D953">
            <v>75.53</v>
          </cell>
        </row>
        <row r="954">
          <cell r="C954" t="str">
            <v>QUIRIHUESANTIAGO</v>
          </cell>
          <cell r="D954">
            <v>400.57</v>
          </cell>
        </row>
        <row r="955">
          <cell r="C955" t="str">
            <v>QUIRIHUESANTIAGO CENTRO</v>
          </cell>
          <cell r="D955">
            <v>400.57</v>
          </cell>
        </row>
        <row r="956">
          <cell r="C956" t="str">
            <v>QUIRIHUEYUNGAY</v>
          </cell>
          <cell r="D956">
            <v>134</v>
          </cell>
        </row>
        <row r="957">
          <cell r="C957" t="str">
            <v>RANCAGUAANTOFAGASTA</v>
          </cell>
          <cell r="D957">
            <v>1449.83</v>
          </cell>
        </row>
        <row r="958">
          <cell r="C958" t="str">
            <v>RANCAGUAARICA</v>
          </cell>
          <cell r="D958">
            <v>2140.6999999999998</v>
          </cell>
        </row>
        <row r="959">
          <cell r="C959" t="str">
            <v>RANCAGUACERRO NAVIA</v>
          </cell>
          <cell r="D959">
            <v>83.73</v>
          </cell>
        </row>
        <row r="960">
          <cell r="C960" t="str">
            <v>RANCAGUACHILLAN</v>
          </cell>
          <cell r="D960">
            <v>319.45999999999998</v>
          </cell>
        </row>
        <row r="961">
          <cell r="C961" t="str">
            <v>RANCAGUACOIHAIQUE</v>
          </cell>
          <cell r="D961">
            <v>1625.13</v>
          </cell>
        </row>
        <row r="962">
          <cell r="C962" t="str">
            <v>RANCAGUACOINCO</v>
          </cell>
          <cell r="D962">
            <v>27.23</v>
          </cell>
        </row>
        <row r="963">
          <cell r="C963" t="str">
            <v>RANCAGUACONCEPCIÓN</v>
          </cell>
          <cell r="D963">
            <v>416.06</v>
          </cell>
        </row>
        <row r="964">
          <cell r="C964" t="str">
            <v>RANCAGUACURICÓ</v>
          </cell>
          <cell r="D964">
            <v>108.75</v>
          </cell>
        </row>
        <row r="965">
          <cell r="C965" t="str">
            <v>RANCAGUAGRANEROS</v>
          </cell>
          <cell r="D965">
            <v>12.57</v>
          </cell>
        </row>
        <row r="966">
          <cell r="C966" t="str">
            <v>RANCAGUAINDEPENDENCIA</v>
          </cell>
          <cell r="D966">
            <v>83.73</v>
          </cell>
        </row>
        <row r="967">
          <cell r="C967" t="str">
            <v>RANCAGUALA REINA</v>
          </cell>
          <cell r="D967">
            <v>95.7</v>
          </cell>
        </row>
        <row r="968">
          <cell r="C968" t="str">
            <v>RANCAGUALA SERENA</v>
          </cell>
          <cell r="D968">
            <v>552</v>
          </cell>
        </row>
        <row r="969">
          <cell r="C969" t="str">
            <v>RANCAGUALAMPA</v>
          </cell>
          <cell r="D969">
            <v>109.93</v>
          </cell>
        </row>
        <row r="970">
          <cell r="C970" t="str">
            <v>RANCAGUALAS CABRAS</v>
          </cell>
          <cell r="D970">
            <v>83.22</v>
          </cell>
        </row>
        <row r="971">
          <cell r="C971" t="str">
            <v>RANCAGUALAS CONDES</v>
          </cell>
          <cell r="D971">
            <v>83.73</v>
          </cell>
        </row>
        <row r="972">
          <cell r="C972" t="str">
            <v>RANCAGUALITUECHE</v>
          </cell>
          <cell r="D972">
            <v>158.03</v>
          </cell>
        </row>
        <row r="973">
          <cell r="C973" t="str">
            <v>RANCAGUAMACHALI</v>
          </cell>
          <cell r="D973">
            <v>7.17</v>
          </cell>
        </row>
        <row r="974">
          <cell r="C974" t="str">
            <v>RANCAGUAMAIPÚ</v>
          </cell>
          <cell r="D974">
            <v>83.73</v>
          </cell>
        </row>
        <row r="975">
          <cell r="C975" t="str">
            <v>RANCAGUAMELIPILLA</v>
          </cell>
          <cell r="D975">
            <v>95.26</v>
          </cell>
        </row>
        <row r="976">
          <cell r="C976" t="str">
            <v>RANCAGUANANCAGUA</v>
          </cell>
          <cell r="D976">
            <v>80.19</v>
          </cell>
        </row>
        <row r="977">
          <cell r="C977" t="str">
            <v>RANCAGUAÑUÑOA</v>
          </cell>
          <cell r="D977">
            <v>83.73</v>
          </cell>
        </row>
        <row r="978">
          <cell r="C978" t="str">
            <v>RANCAGUAOLIVAR</v>
          </cell>
          <cell r="D978">
            <v>10.55</v>
          </cell>
        </row>
        <row r="979">
          <cell r="C979" t="str">
            <v>RANCAGUAOVALLE</v>
          </cell>
          <cell r="D979">
            <v>486.73</v>
          </cell>
        </row>
        <row r="980">
          <cell r="C980" t="str">
            <v>RANCAGUAPALMILLA</v>
          </cell>
          <cell r="D980">
            <v>98.02</v>
          </cell>
        </row>
        <row r="981">
          <cell r="C981" t="str">
            <v>RANCAGUAPEÑAFLOR</v>
          </cell>
          <cell r="D981">
            <v>75.599999999999994</v>
          </cell>
        </row>
        <row r="982">
          <cell r="C982" t="str">
            <v>RANCAGUAPERALILLO</v>
          </cell>
          <cell r="D982">
            <v>115.19</v>
          </cell>
        </row>
        <row r="983">
          <cell r="C983" t="str">
            <v>RANCAGUAPEUMO</v>
          </cell>
          <cell r="D983">
            <v>66.28</v>
          </cell>
        </row>
        <row r="984">
          <cell r="C984" t="str">
            <v>RANCAGUAPICHILEMU</v>
          </cell>
          <cell r="D984">
            <v>176.26</v>
          </cell>
        </row>
        <row r="985">
          <cell r="C985" t="str">
            <v>RANCAGUAPROVIDENCIA</v>
          </cell>
          <cell r="D985">
            <v>83.73</v>
          </cell>
        </row>
        <row r="986">
          <cell r="C986" t="str">
            <v>RANCAGUAPUDAHUEL</v>
          </cell>
          <cell r="D986">
            <v>83.73</v>
          </cell>
        </row>
        <row r="987">
          <cell r="C987" t="str">
            <v>RANCAGUAPUERTO VARAS</v>
          </cell>
          <cell r="D987">
            <v>932.13</v>
          </cell>
        </row>
        <row r="988">
          <cell r="C988" t="str">
            <v>RANCAGUAPUNTA ARENAS</v>
          </cell>
          <cell r="D988">
            <v>2920.03</v>
          </cell>
        </row>
        <row r="989">
          <cell r="C989" t="str">
            <v>RANCAGUAQUINTA NORMAL</v>
          </cell>
          <cell r="D989">
            <v>83.73</v>
          </cell>
        </row>
        <row r="990">
          <cell r="C990" t="str">
            <v>RANCAGUARENGO</v>
          </cell>
          <cell r="D990">
            <v>32.81</v>
          </cell>
        </row>
        <row r="991">
          <cell r="C991" t="str">
            <v>RANCAGUASAN FERNANDO</v>
          </cell>
          <cell r="D991">
            <v>55.75</v>
          </cell>
        </row>
        <row r="992">
          <cell r="C992" t="str">
            <v>RANCAGUASAN MIGUEL</v>
          </cell>
          <cell r="D992">
            <v>83.73</v>
          </cell>
        </row>
        <row r="993">
          <cell r="C993" t="str">
            <v>RANCAGUASAN VICENTE</v>
          </cell>
          <cell r="D993">
            <v>56.26</v>
          </cell>
        </row>
        <row r="994">
          <cell r="C994" t="str">
            <v>RANCAGUASANTA CRUZ</v>
          </cell>
          <cell r="D994">
            <v>107.38</v>
          </cell>
        </row>
        <row r="995">
          <cell r="C995" t="str">
            <v>RANCAGUASANTIAGO</v>
          </cell>
          <cell r="D995">
            <v>83.73</v>
          </cell>
        </row>
        <row r="996">
          <cell r="C996" t="str">
            <v>RANCAGUASANTIAGO CENTRO</v>
          </cell>
          <cell r="D996">
            <v>83.73</v>
          </cell>
        </row>
        <row r="997">
          <cell r="C997" t="str">
            <v>RANCAGUATALCA</v>
          </cell>
          <cell r="D997">
            <v>173.02</v>
          </cell>
        </row>
        <row r="998">
          <cell r="C998" t="str">
            <v>RANCAGUAVALPARAISO</v>
          </cell>
          <cell r="D998">
            <v>193.7</v>
          </cell>
        </row>
        <row r="999">
          <cell r="C999" t="str">
            <v>RENAICOVICTORIA</v>
          </cell>
          <cell r="D999">
            <v>81.400000000000006</v>
          </cell>
        </row>
        <row r="1000">
          <cell r="C1000" t="str">
            <v>RENGOGRANEROS</v>
          </cell>
          <cell r="D1000">
            <v>40.98</v>
          </cell>
        </row>
        <row r="1001">
          <cell r="C1001" t="str">
            <v>RENGORANCAGUA</v>
          </cell>
          <cell r="D1001">
            <v>32.81</v>
          </cell>
        </row>
        <row r="1002">
          <cell r="C1002" t="str">
            <v>RENGOSANTIAGO</v>
          </cell>
          <cell r="D1002">
            <v>116.64</v>
          </cell>
        </row>
        <row r="1003">
          <cell r="C1003" t="str">
            <v>RENGOSANTIAGO CENTRO</v>
          </cell>
          <cell r="D1003">
            <v>116.64</v>
          </cell>
        </row>
        <row r="1004">
          <cell r="C1004" t="str">
            <v>REQUINOAPERALILLO</v>
          </cell>
          <cell r="D1004">
            <v>97.65</v>
          </cell>
        </row>
        <row r="1005">
          <cell r="C1005" t="str">
            <v>REQUINOASANTIAGO</v>
          </cell>
          <cell r="D1005">
            <v>101.38</v>
          </cell>
        </row>
        <row r="1006">
          <cell r="C1006" t="str">
            <v>REQUINOASANTIAGO CENTRO</v>
          </cell>
          <cell r="D1006">
            <v>101.38</v>
          </cell>
        </row>
        <row r="1007">
          <cell r="C1007" t="str">
            <v>RÍO BUENOLOS LAGOS</v>
          </cell>
          <cell r="D1007">
            <v>60.95</v>
          </cell>
        </row>
        <row r="1008">
          <cell r="C1008" t="str">
            <v>RÍO BUENOPUERTO MONTT</v>
          </cell>
          <cell r="D1008">
            <v>138.79</v>
          </cell>
        </row>
        <row r="1009">
          <cell r="C1009" t="str">
            <v>RÍO BUENOSAN JOSÉ DE LA MARIQUINA</v>
          </cell>
          <cell r="D1009">
            <v>105.51</v>
          </cell>
        </row>
        <row r="1010">
          <cell r="C1010" t="str">
            <v>RÍO BUENOSANTIAGO</v>
          </cell>
          <cell r="D1010">
            <v>899.53</v>
          </cell>
        </row>
        <row r="1011">
          <cell r="C1011" t="str">
            <v>RÍO BUENOSANTIAGO CENTRO</v>
          </cell>
          <cell r="D1011">
            <v>899.53</v>
          </cell>
        </row>
        <row r="1012">
          <cell r="C1012" t="str">
            <v>RÍO BUENOVALDIVIA</v>
          </cell>
          <cell r="D1012">
            <v>80.3</v>
          </cell>
        </row>
        <row r="1013">
          <cell r="C1013" t="str">
            <v>RIO HURTADOOVALLE</v>
          </cell>
          <cell r="D1013">
            <v>80.3</v>
          </cell>
        </row>
        <row r="1014">
          <cell r="C1014" t="str">
            <v>RIO IBAÑEZCOIHAIQUE</v>
          </cell>
          <cell r="D1014">
            <v>119.83</v>
          </cell>
        </row>
        <row r="1015">
          <cell r="C1015" t="str">
            <v>RÍO NEGROOSORNO</v>
          </cell>
          <cell r="D1015">
            <v>35.42</v>
          </cell>
        </row>
        <row r="1016">
          <cell r="C1016" t="str">
            <v>RÍO NEGROPITRUFQUEN</v>
          </cell>
          <cell r="D1016">
            <v>252</v>
          </cell>
        </row>
        <row r="1017">
          <cell r="C1017" t="str">
            <v>RÍO NEGROPUERTO MONTT</v>
          </cell>
          <cell r="D1017">
            <v>85.9</v>
          </cell>
        </row>
        <row r="1018">
          <cell r="C1018" t="str">
            <v>RÍO NEGROPUERTO OCTAY</v>
          </cell>
          <cell r="D1018">
            <v>45.35</v>
          </cell>
        </row>
        <row r="1019">
          <cell r="C1019" t="str">
            <v>RÍO NEGROPUERTO VARAS</v>
          </cell>
          <cell r="D1019">
            <v>69.260000000000005</v>
          </cell>
        </row>
        <row r="1020">
          <cell r="C1020" t="str">
            <v>RÍO NEGROPURRANQUE</v>
          </cell>
          <cell r="D1020">
            <v>19.53</v>
          </cell>
        </row>
        <row r="1021">
          <cell r="C1021" t="str">
            <v>RÍO NEGROVALDIVIA</v>
          </cell>
          <cell r="D1021">
            <v>144</v>
          </cell>
        </row>
        <row r="1022">
          <cell r="C1022" t="str">
            <v>ROMERALTALCA</v>
          </cell>
          <cell r="D1022">
            <v>76.290000000000006</v>
          </cell>
        </row>
        <row r="1023">
          <cell r="C1023" t="str">
            <v>SAAVEDRATEMUCO</v>
          </cell>
          <cell r="D1023">
            <v>93.45</v>
          </cell>
        </row>
        <row r="1024">
          <cell r="C1024" t="str">
            <v>SALAMANCALA SERENA</v>
          </cell>
          <cell r="D1024">
            <v>307.44</v>
          </cell>
        </row>
        <row r="1025">
          <cell r="C1025" t="str">
            <v>SAN ANTONIOALGARROBO</v>
          </cell>
          <cell r="D1025">
            <v>33.1</v>
          </cell>
        </row>
        <row r="1026">
          <cell r="C1026" t="str">
            <v>SAN ANTONIOCASABLANCA</v>
          </cell>
          <cell r="D1026">
            <v>49.23</v>
          </cell>
        </row>
        <row r="1027">
          <cell r="C1027" t="str">
            <v>SAN ANTONIOISLA DE PASCUA</v>
          </cell>
          <cell r="D1027">
            <v>3670</v>
          </cell>
        </row>
        <row r="1028">
          <cell r="C1028" t="str">
            <v>SAN ANTONIONAVIDAD</v>
          </cell>
          <cell r="D1028">
            <v>64.8</v>
          </cell>
        </row>
        <row r="1029">
          <cell r="C1029" t="str">
            <v>SAN ANTONIOPUENTE ALTO</v>
          </cell>
          <cell r="D1029">
            <v>117.87</v>
          </cell>
        </row>
        <row r="1030">
          <cell r="C1030" t="str">
            <v>SAN ANTONIOSAN FELIPE</v>
          </cell>
          <cell r="D1030">
            <v>202.59</v>
          </cell>
        </row>
        <row r="1031">
          <cell r="C1031" t="str">
            <v>SAN ANTONIOSANTIAGO</v>
          </cell>
          <cell r="D1031">
            <v>117.87</v>
          </cell>
        </row>
        <row r="1032">
          <cell r="C1032" t="str">
            <v>SAN ANTONIOSANTIAGO CENTRO</v>
          </cell>
          <cell r="D1032">
            <v>117.87</v>
          </cell>
        </row>
        <row r="1033">
          <cell r="C1033" t="str">
            <v>SAN ANTONIOVALPARAISO</v>
          </cell>
          <cell r="D1033">
            <v>88.21</v>
          </cell>
        </row>
        <row r="1034">
          <cell r="C1034" t="str">
            <v>SAN ANTONIOVILLA ALEMANA</v>
          </cell>
          <cell r="D1034">
            <v>87.39</v>
          </cell>
        </row>
        <row r="1035">
          <cell r="C1035" t="str">
            <v>SAN ANTONIOVIÑA DEL MAR</v>
          </cell>
          <cell r="D1035">
            <v>97.05</v>
          </cell>
        </row>
        <row r="1036">
          <cell r="C1036" t="str">
            <v>SAN BERNARDOCURACAVÍ</v>
          </cell>
          <cell r="D1036">
            <v>56.3</v>
          </cell>
        </row>
        <row r="1037">
          <cell r="C1037" t="str">
            <v>SAN BERNARDOMELIPILLA</v>
          </cell>
          <cell r="D1037">
            <v>59.55</v>
          </cell>
        </row>
        <row r="1038">
          <cell r="C1038" t="str">
            <v>SAN BERNARDOPUERTO VARAS</v>
          </cell>
          <cell r="D1038">
            <v>999.17</v>
          </cell>
        </row>
        <row r="1039">
          <cell r="C1039" t="str">
            <v>SAN BERNARDOTALAGANTE</v>
          </cell>
          <cell r="D1039">
            <v>29.83</v>
          </cell>
        </row>
        <row r="1040">
          <cell r="C1040" t="str">
            <v>SAN BERNARDOTILTIL</v>
          </cell>
          <cell r="D1040">
            <v>78.5</v>
          </cell>
        </row>
        <row r="1041">
          <cell r="C1041" t="str">
            <v>SAN CARLOSBULNES</v>
          </cell>
          <cell r="D1041">
            <v>50.45</v>
          </cell>
        </row>
        <row r="1042">
          <cell r="C1042" t="str">
            <v>SAN CARLOSCHILLAN</v>
          </cell>
          <cell r="D1042">
            <v>26.66</v>
          </cell>
        </row>
        <row r="1043">
          <cell r="C1043" t="str">
            <v>SAN CARLOSCONCEPCIÓN</v>
          </cell>
          <cell r="D1043">
            <v>123.26</v>
          </cell>
        </row>
        <row r="1044">
          <cell r="C1044" t="str">
            <v>SAN CARLOSEL CARMEN</v>
          </cell>
          <cell r="D1044">
            <v>67.78</v>
          </cell>
        </row>
        <row r="1045">
          <cell r="C1045" t="str">
            <v>SAN CARLOSLOS ANGELES</v>
          </cell>
          <cell r="D1045">
            <v>136</v>
          </cell>
        </row>
        <row r="1046">
          <cell r="C1046" t="str">
            <v>SAN CARLOSNINHUE</v>
          </cell>
          <cell r="D1046">
            <v>52.38</v>
          </cell>
        </row>
        <row r="1047">
          <cell r="C1047" t="str">
            <v>SAN CARLOSÑIQUEN</v>
          </cell>
          <cell r="D1047">
            <v>51.5</v>
          </cell>
        </row>
        <row r="1048">
          <cell r="C1048" t="str">
            <v>SAN CARLOSQUIRIHUE</v>
          </cell>
          <cell r="D1048">
            <v>75.53</v>
          </cell>
        </row>
        <row r="1049">
          <cell r="C1049" t="str">
            <v>SAN CARLOSSANTIAGO</v>
          </cell>
          <cell r="D1049">
            <v>378.39</v>
          </cell>
        </row>
        <row r="1050">
          <cell r="C1050" t="str">
            <v>SAN CARLOSSANTIAGO CENTRO</v>
          </cell>
          <cell r="D1050">
            <v>378.39</v>
          </cell>
        </row>
        <row r="1051">
          <cell r="C1051" t="str">
            <v>SAN FABIANCHILLAN</v>
          </cell>
          <cell r="D1051">
            <v>67.72</v>
          </cell>
        </row>
        <row r="1052">
          <cell r="C1052" t="str">
            <v>SAN FELIPELA LIGUA</v>
          </cell>
          <cell r="D1052">
            <v>100.19</v>
          </cell>
        </row>
        <row r="1053">
          <cell r="C1053" t="str">
            <v>SAN FELIPELLAY LLAY</v>
          </cell>
          <cell r="D1053">
            <v>37.200000000000003</v>
          </cell>
        </row>
        <row r="1054">
          <cell r="C1054" t="str">
            <v>SAN FELIPELOS ANDES</v>
          </cell>
          <cell r="D1054">
            <v>17.850000000000001</v>
          </cell>
        </row>
        <row r="1055">
          <cell r="C1055" t="str">
            <v>SAN FELIPEPUDAHUEL</v>
          </cell>
          <cell r="D1055">
            <v>87.68</v>
          </cell>
        </row>
        <row r="1056">
          <cell r="C1056" t="str">
            <v>SAN FELIPEPUTAENDO</v>
          </cell>
          <cell r="D1056">
            <v>15.6</v>
          </cell>
        </row>
        <row r="1057">
          <cell r="C1057" t="str">
            <v>SAN FELIPEQUILPUE</v>
          </cell>
          <cell r="D1057">
            <v>106.29</v>
          </cell>
        </row>
        <row r="1058">
          <cell r="C1058" t="str">
            <v>SAN FELIPESAN ANTONIO</v>
          </cell>
          <cell r="D1058">
            <v>202.59</v>
          </cell>
        </row>
        <row r="1059">
          <cell r="C1059" t="str">
            <v>SAN FELIPESAN FELIPE</v>
          </cell>
          <cell r="D1059">
            <v>0</v>
          </cell>
        </row>
        <row r="1060">
          <cell r="C1060" t="str">
            <v>SAN FELIPESANTIAGO CENTRO</v>
          </cell>
          <cell r="D1060">
            <v>87.68</v>
          </cell>
        </row>
        <row r="1061">
          <cell r="C1061" t="str">
            <v>SAN FELIPEVALPARAISO</v>
          </cell>
          <cell r="D1061">
            <v>120.94</v>
          </cell>
        </row>
        <row r="1062">
          <cell r="C1062" t="str">
            <v>SAN FELIPEVILLA ALEMANA</v>
          </cell>
          <cell r="D1062">
            <v>102.46</v>
          </cell>
        </row>
        <row r="1063">
          <cell r="C1063" t="str">
            <v>SAN FELIPEVIÑA DEL MAR</v>
          </cell>
          <cell r="D1063">
            <v>112.1</v>
          </cell>
        </row>
        <row r="1064">
          <cell r="C1064" t="str">
            <v>SAN FERNANDOCURICÓ</v>
          </cell>
          <cell r="D1064">
            <v>59.5</v>
          </cell>
        </row>
        <row r="1065">
          <cell r="C1065" t="str">
            <v>SAN FERNANDOGRANEROS</v>
          </cell>
          <cell r="D1065">
            <v>67.2</v>
          </cell>
        </row>
        <row r="1066">
          <cell r="C1066" t="str">
            <v>SAN FERNANDOMOLINA</v>
          </cell>
          <cell r="D1066">
            <v>70.55</v>
          </cell>
        </row>
        <row r="1067">
          <cell r="C1067" t="str">
            <v>SAN FERNANDOPALMILLA</v>
          </cell>
          <cell r="D1067">
            <v>42.27</v>
          </cell>
        </row>
        <row r="1068">
          <cell r="C1068" t="str">
            <v>SAN FERNANDOPEUMO</v>
          </cell>
          <cell r="D1068">
            <v>35.9</v>
          </cell>
        </row>
        <row r="1069">
          <cell r="C1069" t="str">
            <v>SAN FERNANDOPICHILEMU</v>
          </cell>
          <cell r="D1069">
            <v>128.32</v>
          </cell>
        </row>
        <row r="1070">
          <cell r="C1070" t="str">
            <v>SAN FERNANDOPUDAHUEL</v>
          </cell>
          <cell r="D1070">
            <v>139.58000000000001</v>
          </cell>
        </row>
        <row r="1071">
          <cell r="C1071" t="str">
            <v>SAN FERNANDOPUERTO MONTT</v>
          </cell>
          <cell r="D1071">
            <v>897</v>
          </cell>
        </row>
        <row r="1072">
          <cell r="C1072" t="str">
            <v>SAN FERNANDOPUERTO VARAS</v>
          </cell>
          <cell r="D1072">
            <v>876.38</v>
          </cell>
        </row>
        <row r="1073">
          <cell r="C1073" t="str">
            <v>SAN FERNANDORANCAGUA</v>
          </cell>
          <cell r="D1073">
            <v>55.75</v>
          </cell>
        </row>
        <row r="1074">
          <cell r="C1074" t="str">
            <v>SAN FERNANDOSAN MIGUEL</v>
          </cell>
          <cell r="D1074">
            <v>139.58000000000001</v>
          </cell>
        </row>
        <row r="1075">
          <cell r="C1075" t="str">
            <v>SAN FERNANDOSAN VICENTE</v>
          </cell>
          <cell r="D1075">
            <v>24.56</v>
          </cell>
        </row>
        <row r="1076">
          <cell r="C1076" t="str">
            <v>SAN FERNANDOSANTA CRUZ</v>
          </cell>
          <cell r="D1076">
            <v>51.63</v>
          </cell>
        </row>
        <row r="1077">
          <cell r="C1077" t="str">
            <v>SAN FERNANDOSANTIAGO CENTRO</v>
          </cell>
          <cell r="D1077">
            <v>139.58000000000001</v>
          </cell>
        </row>
        <row r="1078">
          <cell r="C1078" t="str">
            <v>SAN JAVIERCAUQUENES</v>
          </cell>
          <cell r="D1078">
            <v>77.67</v>
          </cell>
        </row>
        <row r="1079">
          <cell r="C1079" t="str">
            <v>SAN JAVIERCHILLAN</v>
          </cell>
          <cell r="D1079">
            <v>134.32</v>
          </cell>
        </row>
        <row r="1080">
          <cell r="C1080" t="str">
            <v>SAN JAVIERCONSTITUCIÓN</v>
          </cell>
          <cell r="D1080">
            <v>83.92</v>
          </cell>
        </row>
        <row r="1081">
          <cell r="C1081" t="str">
            <v>SAN JAVIERCURICÓ</v>
          </cell>
          <cell r="D1081">
            <v>89.51</v>
          </cell>
        </row>
        <row r="1082">
          <cell r="C1082" t="str">
            <v>SAN JAVIERLINARES</v>
          </cell>
          <cell r="D1082">
            <v>37.67</v>
          </cell>
        </row>
        <row r="1083">
          <cell r="C1083" t="str">
            <v>SAN JAVIERMAULE</v>
          </cell>
          <cell r="D1083">
            <v>10.74</v>
          </cell>
        </row>
        <row r="1084">
          <cell r="C1084" t="str">
            <v>SAN JAVIERMOLINA</v>
          </cell>
          <cell r="D1084">
            <v>72.94</v>
          </cell>
        </row>
        <row r="1085">
          <cell r="C1085" t="str">
            <v>SAN JAVIERPARRAL</v>
          </cell>
          <cell r="D1085">
            <v>74.86</v>
          </cell>
        </row>
        <row r="1086">
          <cell r="C1086" t="str">
            <v>SAN JAVIERSAN RAFAEL</v>
          </cell>
          <cell r="D1086">
            <v>37.68</v>
          </cell>
        </row>
        <row r="1087">
          <cell r="C1087" t="str">
            <v>SAN JAVIERSANTIAGO CENTRO</v>
          </cell>
          <cell r="D1087">
            <v>275.12</v>
          </cell>
        </row>
        <row r="1088">
          <cell r="C1088" t="str">
            <v>SAN JAVIERTALCA</v>
          </cell>
          <cell r="D1088">
            <v>22.94</v>
          </cell>
        </row>
        <row r="1089">
          <cell r="C1089" t="str">
            <v>SAN JAVIERTEMUCO</v>
          </cell>
          <cell r="D1089">
            <v>421.13</v>
          </cell>
        </row>
        <row r="1090">
          <cell r="C1090" t="str">
            <v>SAN JAVIERVITACURA</v>
          </cell>
          <cell r="D1090">
            <v>275.12</v>
          </cell>
        </row>
        <row r="1091">
          <cell r="C1091" t="str">
            <v>SAN JOSÉ DE LA MARIQUINACONCEPCIÓN</v>
          </cell>
          <cell r="D1091">
            <v>416.81</v>
          </cell>
        </row>
        <row r="1092">
          <cell r="C1092" t="str">
            <v>SAN JOSÉ DE LA MARIQUINALA UNIÓN</v>
          </cell>
          <cell r="D1092">
            <v>110.11</v>
          </cell>
        </row>
        <row r="1093">
          <cell r="C1093" t="str">
            <v>SAN JOSÉ DE LA MARIQUINALANCO</v>
          </cell>
          <cell r="D1093">
            <v>24.04</v>
          </cell>
        </row>
        <row r="1094">
          <cell r="C1094" t="str">
            <v>SAN JOSÉ DE LA MARIQUINALOS LAGOS</v>
          </cell>
          <cell r="D1094">
            <v>45.63</v>
          </cell>
        </row>
        <row r="1095">
          <cell r="C1095" t="str">
            <v>SAN JOSÉ DE LA MARIQUINAOSORNO</v>
          </cell>
          <cell r="D1095">
            <v>138.01</v>
          </cell>
        </row>
        <row r="1096">
          <cell r="C1096" t="str">
            <v>SAN JOSÉ DE LA MARIQUINAPUERTO VARAS</v>
          </cell>
          <cell r="D1096">
            <v>221.93</v>
          </cell>
        </row>
        <row r="1097">
          <cell r="C1097" t="str">
            <v>SAN JOSÉ DE LA MARIQUINARÍO BUENO</v>
          </cell>
          <cell r="D1097">
            <v>105.51</v>
          </cell>
        </row>
        <row r="1098">
          <cell r="C1098" t="str">
            <v>SAN JOSÉ DE LA MARIQUINASANTIAGO</v>
          </cell>
          <cell r="D1098">
            <v>801.77</v>
          </cell>
        </row>
        <row r="1099">
          <cell r="C1099" t="str">
            <v>SAN JOSÉ DE LA MARIQUINASANTIAGO CENTRO</v>
          </cell>
          <cell r="D1099">
            <v>801.77</v>
          </cell>
        </row>
        <row r="1100">
          <cell r="C1100" t="str">
            <v>SAN JOSÉ DE LA MARIQUINATEMUCO</v>
          </cell>
          <cell r="D1100">
            <v>124.97</v>
          </cell>
        </row>
        <row r="1101">
          <cell r="C1101" t="str">
            <v>SAN JOSÉ DE LA MARIQUINAVALDIVIA</v>
          </cell>
          <cell r="D1101">
            <v>49.13</v>
          </cell>
        </row>
        <row r="1102">
          <cell r="C1102" t="str">
            <v>SAN MIGUELARICA</v>
          </cell>
          <cell r="D1102">
            <v>2059.04</v>
          </cell>
        </row>
        <row r="1103">
          <cell r="C1103" t="str">
            <v>SAN MIGUELCONCEPCIÓN</v>
          </cell>
          <cell r="D1103">
            <v>499.9</v>
          </cell>
        </row>
        <row r="1104">
          <cell r="C1104" t="str">
            <v>SAN MIGUELLA REINA</v>
          </cell>
          <cell r="D1104">
            <v>0</v>
          </cell>
        </row>
        <row r="1105">
          <cell r="C1105" t="str">
            <v>SAN MIGUELLA SERENA</v>
          </cell>
          <cell r="D1105">
            <v>477</v>
          </cell>
        </row>
        <row r="1106">
          <cell r="C1106" t="str">
            <v>SAN MIGUELPUERTO VARAS</v>
          </cell>
          <cell r="D1106">
            <v>1015.96</v>
          </cell>
        </row>
        <row r="1107">
          <cell r="C1107" t="str">
            <v>SAN MIGUELRANCAGUA</v>
          </cell>
          <cell r="D1107">
            <v>83.73</v>
          </cell>
        </row>
        <row r="1108">
          <cell r="C1108" t="str">
            <v>SAN MIGUELSAN FERNANDO</v>
          </cell>
          <cell r="D1108">
            <v>139.58000000000001</v>
          </cell>
        </row>
        <row r="1109">
          <cell r="C1109" t="str">
            <v>SAN MIGUELSANTIAGO CENTRO</v>
          </cell>
          <cell r="D1109">
            <v>0</v>
          </cell>
        </row>
        <row r="1110">
          <cell r="C1110" t="str">
            <v>SAN MIGUELVALPARAISO</v>
          </cell>
          <cell r="D1110">
            <v>115.95</v>
          </cell>
        </row>
        <row r="1111">
          <cell r="C1111" t="str">
            <v>SAN NICOLASCHILLAN</v>
          </cell>
          <cell r="D1111">
            <v>24.07</v>
          </cell>
        </row>
        <row r="1112">
          <cell r="C1112" t="str">
            <v>SAN PEDRO DE LA PAZBULNES</v>
          </cell>
          <cell r="D1112">
            <v>103.74</v>
          </cell>
        </row>
        <row r="1113">
          <cell r="C1113" t="str">
            <v>SAN PEDRO DE LA PAZCHILLAN</v>
          </cell>
          <cell r="D1113">
            <v>103.98</v>
          </cell>
        </row>
        <row r="1114">
          <cell r="C1114" t="str">
            <v>SAN PEDRO DE LA PAZLEBU</v>
          </cell>
          <cell r="D1114">
            <v>135.38999999999999</v>
          </cell>
        </row>
        <row r="1115">
          <cell r="C1115" t="str">
            <v>SAN PEDRO DE LA PAZTOME</v>
          </cell>
          <cell r="D1115">
            <v>35.5</v>
          </cell>
        </row>
        <row r="1116">
          <cell r="C1116" t="str">
            <v>SAN PEDROPUDAHUEL</v>
          </cell>
          <cell r="D1116">
            <v>109.53</v>
          </cell>
        </row>
        <row r="1117">
          <cell r="C1117" t="str">
            <v>SAN RAFAELSAN JAVIER</v>
          </cell>
          <cell r="D1117">
            <v>37.68</v>
          </cell>
        </row>
        <row r="1118">
          <cell r="C1118" t="str">
            <v>SAN VICENTEDOÑIHUE</v>
          </cell>
          <cell r="D1118">
            <v>38.380000000000003</v>
          </cell>
        </row>
        <row r="1119">
          <cell r="C1119" t="str">
            <v>SAN VICENTEGRANEROS</v>
          </cell>
          <cell r="D1119">
            <v>64.430000000000007</v>
          </cell>
        </row>
        <row r="1120">
          <cell r="C1120" t="str">
            <v>SAN VICENTELAS CABRAS</v>
          </cell>
          <cell r="D1120">
            <v>52.84</v>
          </cell>
        </row>
        <row r="1121">
          <cell r="C1121" t="str">
            <v>SAN VICENTEMACHALI</v>
          </cell>
          <cell r="D1121">
            <v>62.12</v>
          </cell>
        </row>
        <row r="1122">
          <cell r="C1122" t="str">
            <v>SAN VICENTEPALMILLA</v>
          </cell>
          <cell r="D1122">
            <v>42.27</v>
          </cell>
        </row>
        <row r="1123">
          <cell r="C1123" t="str">
            <v>SAN VICENTEPICHILEMU</v>
          </cell>
          <cell r="D1123">
            <v>121.32</v>
          </cell>
        </row>
        <row r="1124">
          <cell r="C1124" t="str">
            <v>SAN VICENTERANCAGUA</v>
          </cell>
          <cell r="D1124">
            <v>56.26</v>
          </cell>
        </row>
        <row r="1125">
          <cell r="C1125" t="str">
            <v>SAN VICENTESAN FERNANDO</v>
          </cell>
          <cell r="D1125">
            <v>24.56</v>
          </cell>
        </row>
        <row r="1126">
          <cell r="C1126" t="str">
            <v>SAN VICENTESANTIAGO CENTRO</v>
          </cell>
          <cell r="D1126">
            <v>140.1</v>
          </cell>
        </row>
        <row r="1127">
          <cell r="C1127" t="str">
            <v>SANTA BARBARACONCEPCIÓN</v>
          </cell>
          <cell r="D1127">
            <v>163.98</v>
          </cell>
        </row>
        <row r="1128">
          <cell r="C1128" t="str">
            <v>SANTA CRUZMARCHIGUE</v>
          </cell>
          <cell r="D1128">
            <v>38</v>
          </cell>
        </row>
        <row r="1129">
          <cell r="C1129" t="str">
            <v>SANTA CRUZPAREDONES</v>
          </cell>
          <cell r="D1129">
            <v>62.4</v>
          </cell>
        </row>
        <row r="1130">
          <cell r="C1130" t="str">
            <v>SANTA CRUZPEUMO</v>
          </cell>
          <cell r="D1130">
            <v>57.98</v>
          </cell>
        </row>
        <row r="1131">
          <cell r="C1131" t="str">
            <v>SANTA CRUZPICHILEMU</v>
          </cell>
          <cell r="D1131">
            <v>90.31</v>
          </cell>
        </row>
        <row r="1132">
          <cell r="C1132" t="str">
            <v>SANTA CRUZRANCAGUA</v>
          </cell>
          <cell r="D1132">
            <v>107.38</v>
          </cell>
        </row>
        <row r="1133">
          <cell r="C1133" t="str">
            <v>SANTA CRUZSAN FERNANDO</v>
          </cell>
          <cell r="D1133">
            <v>51.63</v>
          </cell>
        </row>
        <row r="1134">
          <cell r="C1134" t="str">
            <v>SANTA CRUZSANTIAGO</v>
          </cell>
          <cell r="D1134">
            <v>191.22</v>
          </cell>
        </row>
        <row r="1135">
          <cell r="C1135" t="str">
            <v>SANTA CRUZSANTIAGO CENTRO</v>
          </cell>
          <cell r="D1135">
            <v>191.22</v>
          </cell>
        </row>
        <row r="1136">
          <cell r="C1136" t="str">
            <v>SANTA CRUZTALCA</v>
          </cell>
          <cell r="D1136">
            <v>121</v>
          </cell>
        </row>
        <row r="1137">
          <cell r="C1137" t="str">
            <v>SANTIAGO CENTROAISÉN</v>
          </cell>
          <cell r="D1137">
            <v>1680.16</v>
          </cell>
        </row>
        <row r="1138">
          <cell r="C1138" t="str">
            <v>SANTIAGO CENTROALTO HOSPICIO</v>
          </cell>
          <cell r="D1138">
            <v>1787.05</v>
          </cell>
        </row>
        <row r="1139">
          <cell r="C1139" t="str">
            <v>SANTIAGO CENTROANCUD</v>
          </cell>
          <cell r="D1139">
            <v>1122.18</v>
          </cell>
        </row>
        <row r="1140">
          <cell r="C1140" t="str">
            <v>SANTIAGO CENTROANDACOLLO</v>
          </cell>
          <cell r="D1140">
            <v>459.03</v>
          </cell>
        </row>
        <row r="1141">
          <cell r="C1141" t="str">
            <v>SANTIAGO CENTROANGOL</v>
          </cell>
          <cell r="D1141">
            <v>569.33000000000004</v>
          </cell>
        </row>
        <row r="1142">
          <cell r="C1142" t="str">
            <v>SANTIAGO CENTROANTOFAGASTA</v>
          </cell>
          <cell r="D1142">
            <v>1368.17</v>
          </cell>
        </row>
        <row r="1143">
          <cell r="C1143" t="str">
            <v>SANTIAGO CENTROARICA</v>
          </cell>
          <cell r="D1143">
            <v>2059.04</v>
          </cell>
        </row>
        <row r="1144">
          <cell r="C1144" t="str">
            <v>SANTIAGO CENTROBULNES</v>
          </cell>
          <cell r="D1144">
            <v>427.08</v>
          </cell>
        </row>
        <row r="1145">
          <cell r="C1145" t="str">
            <v>SANTIAGO CENTROCALAMA</v>
          </cell>
          <cell r="D1145">
            <v>1567.37</v>
          </cell>
        </row>
        <row r="1146">
          <cell r="C1146" t="str">
            <v>SANTIAGO CENTROCALBUCO</v>
          </cell>
          <cell r="D1146">
            <v>1019.77</v>
          </cell>
        </row>
        <row r="1147">
          <cell r="C1147" t="str">
            <v>SANTIAGO CENTROCALDERA</v>
          </cell>
          <cell r="D1147">
            <v>869.41</v>
          </cell>
        </row>
        <row r="1148">
          <cell r="C1148" t="str">
            <v>SANTIAGO CENTROCAÑETE</v>
          </cell>
          <cell r="D1148">
            <v>634.66999999999996</v>
          </cell>
        </row>
        <row r="1149">
          <cell r="C1149" t="str">
            <v>SANTIAGO CENTROCARAHUE</v>
          </cell>
          <cell r="D1149">
            <v>733.83</v>
          </cell>
        </row>
        <row r="1150">
          <cell r="C1150" t="str">
            <v>SANTIAGO CENTROCASABLANCA</v>
          </cell>
          <cell r="D1150">
            <v>78</v>
          </cell>
        </row>
        <row r="1151">
          <cell r="C1151" t="str">
            <v>SANTIAGO CENTROCASTRO</v>
          </cell>
          <cell r="D1151">
            <v>1198.46</v>
          </cell>
        </row>
        <row r="1152">
          <cell r="C1152" t="str">
            <v>SANTIAGO CENTROCAUQUENES</v>
          </cell>
          <cell r="D1152">
            <v>352.79</v>
          </cell>
        </row>
        <row r="1153">
          <cell r="C1153" t="str">
            <v>SANTIAGO CENTROCHAÑARAL</v>
          </cell>
          <cell r="D1153">
            <v>967.3</v>
          </cell>
        </row>
        <row r="1154">
          <cell r="C1154" t="str">
            <v>SANTIAGO CENTROCHEPICA</v>
          </cell>
          <cell r="D1154">
            <v>176</v>
          </cell>
        </row>
        <row r="1155">
          <cell r="C1155" t="str">
            <v>SANTIAGO CENTROCHILE CHICO</v>
          </cell>
          <cell r="D1155">
            <v>1863.27</v>
          </cell>
        </row>
        <row r="1156">
          <cell r="C1156" t="str">
            <v>SANTIAGO CENTROCHILLAN</v>
          </cell>
          <cell r="D1156">
            <v>403.29</v>
          </cell>
        </row>
        <row r="1157">
          <cell r="C1157" t="str">
            <v>SANTIAGO CENTROCISNES</v>
          </cell>
          <cell r="D1157">
            <v>1564.36</v>
          </cell>
        </row>
        <row r="1158">
          <cell r="C1158" t="str">
            <v>SANTIAGO CENTROCOCHRANE</v>
          </cell>
          <cell r="D1158">
            <v>2040.36</v>
          </cell>
        </row>
        <row r="1159">
          <cell r="C1159" t="str">
            <v>SANTIAGO CENTROCOIHAIQUE</v>
          </cell>
          <cell r="D1159">
            <v>1708.97</v>
          </cell>
        </row>
        <row r="1160">
          <cell r="C1160" t="str">
            <v>SANTIAGO CENTROCONCEPCIÓN</v>
          </cell>
          <cell r="D1160">
            <v>499.9</v>
          </cell>
        </row>
        <row r="1161">
          <cell r="C1161" t="str">
            <v>SANTIAGO CENTROCOPIAPO</v>
          </cell>
          <cell r="D1161">
            <v>803.72</v>
          </cell>
        </row>
        <row r="1162">
          <cell r="C1162" t="str">
            <v>SANTIAGO CENTROCOQUIMBO</v>
          </cell>
          <cell r="D1162">
            <v>459.03</v>
          </cell>
        </row>
        <row r="1163">
          <cell r="C1163" t="str">
            <v>SANTIAGO CENTROCORONEL</v>
          </cell>
          <cell r="D1163">
            <v>532</v>
          </cell>
        </row>
        <row r="1164">
          <cell r="C1164" t="str">
            <v>SANTIAGO CENTROCURACAUTIN</v>
          </cell>
          <cell r="D1164">
            <v>672.41</v>
          </cell>
        </row>
        <row r="1165">
          <cell r="C1165" t="str">
            <v>SANTIAGO CENTROCURACAVÍ</v>
          </cell>
          <cell r="D1165">
            <v>46.67</v>
          </cell>
        </row>
        <row r="1166">
          <cell r="C1166" t="str">
            <v>SANTIAGO CENTROCURICÓ</v>
          </cell>
          <cell r="D1166">
            <v>192.58</v>
          </cell>
        </row>
        <row r="1167">
          <cell r="C1167" t="str">
            <v>SANTIAGO CENTRODIEGO DE ALMAGRO</v>
          </cell>
          <cell r="D1167">
            <v>951.83</v>
          </cell>
        </row>
        <row r="1168">
          <cell r="C1168" t="str">
            <v>SANTIAGO CENTROGRANEROS</v>
          </cell>
          <cell r="D1168">
            <v>74.739999999999995</v>
          </cell>
        </row>
        <row r="1169">
          <cell r="C1169" t="str">
            <v>SANTIAGO CENTROILLAPEL</v>
          </cell>
          <cell r="D1169">
            <v>280.94</v>
          </cell>
        </row>
        <row r="1170">
          <cell r="C1170" t="str">
            <v>SANTIAGO CENTROIQUIQUE</v>
          </cell>
          <cell r="D1170">
            <v>1780.99</v>
          </cell>
        </row>
        <row r="1171">
          <cell r="C1171" t="str">
            <v>SANTIAGO CENTROISLA DE PASCUA</v>
          </cell>
          <cell r="D1171">
            <v>3756</v>
          </cell>
        </row>
        <row r="1172">
          <cell r="C1172" t="str">
            <v>SANTIAGO CENTROLA CALERA</v>
          </cell>
          <cell r="D1172">
            <v>113.22</v>
          </cell>
        </row>
        <row r="1173">
          <cell r="C1173" t="str">
            <v>SANTIAGO CENTROLA SERENA</v>
          </cell>
          <cell r="D1173">
            <v>470.34</v>
          </cell>
        </row>
        <row r="1174">
          <cell r="C1174" t="str">
            <v>SANTIAGO CENTROLA UNIÓN</v>
          </cell>
          <cell r="D1174">
            <v>904.15</v>
          </cell>
        </row>
        <row r="1175">
          <cell r="C1175" t="str">
            <v>SANTIAGO CENTROLEBU</v>
          </cell>
          <cell r="D1175">
            <v>641.66999999999996</v>
          </cell>
        </row>
        <row r="1176">
          <cell r="C1176" t="str">
            <v>SANTIAGO CENTROLICANTÉN</v>
          </cell>
          <cell r="D1176">
            <v>280.11</v>
          </cell>
        </row>
        <row r="1177">
          <cell r="C1177" t="str">
            <v>SANTIAGO CENTROLIMACHE</v>
          </cell>
          <cell r="D1177">
            <v>104</v>
          </cell>
        </row>
        <row r="1178">
          <cell r="C1178" t="str">
            <v>SANTIAGO CENTROLINARES</v>
          </cell>
          <cell r="D1178">
            <v>306.60000000000002</v>
          </cell>
        </row>
        <row r="1179">
          <cell r="C1179" t="str">
            <v>SANTIAGO CENTROLONCOCHE</v>
          </cell>
          <cell r="D1179">
            <v>758.97</v>
          </cell>
        </row>
        <row r="1180">
          <cell r="C1180" t="str">
            <v>SANTIAGO CENTROLOS ANDES</v>
          </cell>
          <cell r="D1180">
            <v>76.83</v>
          </cell>
        </row>
        <row r="1181">
          <cell r="C1181" t="str">
            <v>SANTIAGO CENTROLOS ANGELES</v>
          </cell>
          <cell r="D1181">
            <v>512.67999999999995</v>
          </cell>
        </row>
        <row r="1182">
          <cell r="C1182" t="str">
            <v>SANTIAGO CENTROLOS LAGOS</v>
          </cell>
          <cell r="D1182">
            <v>839.66</v>
          </cell>
        </row>
        <row r="1183">
          <cell r="C1183" t="str">
            <v>SANTIAGO CENTROLOS VILOS</v>
          </cell>
          <cell r="D1183">
            <v>222.36</v>
          </cell>
        </row>
        <row r="1184">
          <cell r="C1184" t="str">
            <v>SANTIAGO CENTROMACHALI</v>
          </cell>
          <cell r="D1184">
            <v>90.9</v>
          </cell>
        </row>
        <row r="1185">
          <cell r="C1185" t="str">
            <v>SANTIAGO CENTROMAULE</v>
          </cell>
          <cell r="D1185">
            <v>272.62</v>
          </cell>
        </row>
        <row r="1186">
          <cell r="C1186" t="str">
            <v>SANTIAGO CENTROMEJILLONES</v>
          </cell>
          <cell r="D1186">
            <v>1428.88</v>
          </cell>
        </row>
        <row r="1187">
          <cell r="C1187" t="str">
            <v>SANTIAGO CENTROMELIPILLA</v>
          </cell>
          <cell r="D1187">
            <v>73.11</v>
          </cell>
        </row>
        <row r="1188">
          <cell r="C1188" t="str">
            <v>SANTIAGO CENTROOSORNO</v>
          </cell>
          <cell r="D1188">
            <v>932.04</v>
          </cell>
        </row>
        <row r="1189">
          <cell r="C1189" t="str">
            <v>SANTIAGO CENTROOVALLE</v>
          </cell>
          <cell r="D1189">
            <v>405.08</v>
          </cell>
        </row>
        <row r="1190">
          <cell r="C1190" t="str">
            <v>SANTIAGO CENTROPAILLACO</v>
          </cell>
          <cell r="D1190">
            <v>869.06</v>
          </cell>
        </row>
        <row r="1191">
          <cell r="C1191" t="str">
            <v>SANTIAGO CENTROPANGUIPULLI</v>
          </cell>
          <cell r="D1191">
            <v>830.8</v>
          </cell>
        </row>
        <row r="1192">
          <cell r="C1192" t="str">
            <v>SANTIAGO CENTROPARRAL</v>
          </cell>
          <cell r="D1192">
            <v>343.82</v>
          </cell>
        </row>
        <row r="1193">
          <cell r="C1193" t="str">
            <v>SANTIAGO CENTROPICHILEMU</v>
          </cell>
          <cell r="D1193">
            <v>208.96</v>
          </cell>
        </row>
        <row r="1194">
          <cell r="C1194" t="str">
            <v>SANTIAGO CENTROPORVENIR</v>
          </cell>
          <cell r="D1194">
            <v>3001.4</v>
          </cell>
        </row>
        <row r="1195">
          <cell r="C1195" t="str">
            <v>SANTIAGO CENTROPUCON</v>
          </cell>
          <cell r="D1195">
            <v>786.13</v>
          </cell>
        </row>
        <row r="1196">
          <cell r="C1196" t="str">
            <v>SANTIAGO CENTROPUDAHUEL</v>
          </cell>
          <cell r="D1196">
            <v>0</v>
          </cell>
        </row>
        <row r="1197">
          <cell r="C1197" t="str">
            <v>SANTIAGO CENTROPUENTE ALTO</v>
          </cell>
          <cell r="D1197">
            <v>0</v>
          </cell>
        </row>
        <row r="1198">
          <cell r="C1198" t="str">
            <v>SANTIAGO CENTROPUERTO MONTT</v>
          </cell>
          <cell r="D1198">
            <v>1032.5999999999999</v>
          </cell>
        </row>
        <row r="1199">
          <cell r="C1199" t="str">
            <v>SANTIAGO CENTROPUERTO NATALES</v>
          </cell>
          <cell r="D1199">
            <v>2959.56</v>
          </cell>
        </row>
        <row r="1200">
          <cell r="C1200" t="str">
            <v>SANTIAGO CENTROPUERTO VARAS</v>
          </cell>
          <cell r="D1200">
            <v>1015.96</v>
          </cell>
        </row>
        <row r="1201">
          <cell r="C1201" t="str">
            <v>SANTIAGO CENTROPUNTA ARENAS</v>
          </cell>
          <cell r="D1201">
            <v>3003.86</v>
          </cell>
        </row>
        <row r="1202">
          <cell r="C1202" t="str">
            <v>SANTIAGO CENTROQUILLOTA</v>
          </cell>
          <cell r="D1202">
            <v>127.03</v>
          </cell>
        </row>
        <row r="1203">
          <cell r="C1203" t="str">
            <v>SANTIAGO CENTROQUILPUE</v>
          </cell>
          <cell r="D1203">
            <v>116.67</v>
          </cell>
        </row>
        <row r="1204">
          <cell r="C1204" t="str">
            <v>SANTIAGO CENTROQUIRIHUE</v>
          </cell>
          <cell r="D1204">
            <v>400.57</v>
          </cell>
        </row>
        <row r="1205">
          <cell r="C1205" t="str">
            <v>SANTIAGO CENTRORANCAGUA</v>
          </cell>
          <cell r="D1205">
            <v>83.73</v>
          </cell>
        </row>
        <row r="1206">
          <cell r="C1206" t="str">
            <v>SANTIAGO CENTRORENGO</v>
          </cell>
          <cell r="D1206">
            <v>116.64</v>
          </cell>
        </row>
        <row r="1207">
          <cell r="C1207" t="str">
            <v>SANTIAGO CENTROREQUINOA</v>
          </cell>
          <cell r="D1207">
            <v>101.38</v>
          </cell>
        </row>
        <row r="1208">
          <cell r="C1208" t="str">
            <v>SANTIAGO CENTRORÍO BUENO</v>
          </cell>
          <cell r="D1208">
            <v>899.53</v>
          </cell>
        </row>
        <row r="1209">
          <cell r="C1209" t="str">
            <v>SANTIAGO CENTROSAN ANTONIO</v>
          </cell>
          <cell r="D1209">
            <v>117.87</v>
          </cell>
        </row>
        <row r="1210">
          <cell r="C1210" t="str">
            <v>SANTIAGO CENTROSAN CARLOS</v>
          </cell>
          <cell r="D1210">
            <v>378.39</v>
          </cell>
        </row>
        <row r="1211">
          <cell r="C1211" t="str">
            <v>SANTIAGO CENTROSAN FELIPE</v>
          </cell>
          <cell r="D1211">
            <v>87.68</v>
          </cell>
        </row>
        <row r="1212">
          <cell r="C1212" t="str">
            <v>SANTIAGO CENTROSAN FERNANDO</v>
          </cell>
          <cell r="D1212">
            <v>139.58000000000001</v>
          </cell>
        </row>
        <row r="1213">
          <cell r="C1213" t="str">
            <v>SANTIAGO CENTROSAN JAVIER</v>
          </cell>
          <cell r="D1213">
            <v>275.12</v>
          </cell>
        </row>
        <row r="1214">
          <cell r="C1214" t="str">
            <v>SANTIAGO CENTROSAN JOSÉ DE LA MARIQUINA</v>
          </cell>
          <cell r="D1214">
            <v>801.77</v>
          </cell>
        </row>
        <row r="1215">
          <cell r="C1215" t="str">
            <v>SANTIAGO CENTROSAN MIGUEL</v>
          </cell>
          <cell r="D1215">
            <v>0</v>
          </cell>
        </row>
        <row r="1216">
          <cell r="C1216" t="str">
            <v>SANTIAGO CENTROSAN VICENTE</v>
          </cell>
          <cell r="D1216">
            <v>140.1</v>
          </cell>
        </row>
        <row r="1217">
          <cell r="C1217" t="str">
            <v>SANTIAGO CENTROSANTA CRUZ</v>
          </cell>
          <cell r="D1217">
            <v>191.22</v>
          </cell>
        </row>
        <row r="1218">
          <cell r="C1218" t="str">
            <v>SANTIAGO CENTROSANTIAGO CENTRO</v>
          </cell>
          <cell r="D1218">
            <v>0</v>
          </cell>
        </row>
        <row r="1219">
          <cell r="C1219" t="str">
            <v>SANTIAGO CENTROTALAGANTE</v>
          </cell>
          <cell r="D1219">
            <v>41.9</v>
          </cell>
        </row>
        <row r="1220">
          <cell r="C1220" t="str">
            <v>SANTIAGO CENTROTALCA</v>
          </cell>
          <cell r="D1220">
            <v>256.86</v>
          </cell>
        </row>
        <row r="1221">
          <cell r="C1221" t="str">
            <v>SANTIAGO CENTROTALCAHUANO</v>
          </cell>
          <cell r="D1221">
            <v>505.52</v>
          </cell>
        </row>
        <row r="1222">
          <cell r="C1222" t="str">
            <v>SANTIAGO CENTROTEMUCO</v>
          </cell>
          <cell r="D1222">
            <v>690.1</v>
          </cell>
        </row>
        <row r="1223">
          <cell r="C1223" t="str">
            <v>SANTIAGO CENTROTOCOPILLA</v>
          </cell>
          <cell r="D1223">
            <v>1551.54</v>
          </cell>
        </row>
        <row r="1224">
          <cell r="C1224" t="str">
            <v>SANTIAGO CENTROTOME</v>
          </cell>
          <cell r="D1224">
            <v>507.56</v>
          </cell>
        </row>
        <row r="1225">
          <cell r="C1225" t="str">
            <v>SANTIAGO CENTROVALDIVIA</v>
          </cell>
          <cell r="D1225">
            <v>847.74</v>
          </cell>
        </row>
        <row r="1226">
          <cell r="C1226" t="str">
            <v>SANTIAGO CENTROVALLENAR</v>
          </cell>
          <cell r="D1226">
            <v>662.53</v>
          </cell>
        </row>
        <row r="1227">
          <cell r="C1227" t="str">
            <v>SANTIAGO CENTROVALPARAISO</v>
          </cell>
          <cell r="D1227">
            <v>115.95</v>
          </cell>
        </row>
        <row r="1228">
          <cell r="C1228" t="str">
            <v>SANTIAGO CENTROVICTORIA</v>
          </cell>
          <cell r="D1228">
            <v>615.83000000000004</v>
          </cell>
        </row>
        <row r="1229">
          <cell r="C1229" t="str">
            <v>SANTIAGO CENTROVICUÑA</v>
          </cell>
          <cell r="D1229">
            <v>530.74</v>
          </cell>
        </row>
        <row r="1230">
          <cell r="C1230" t="str">
            <v>SANTIAGO CENTROVILLARRICA</v>
          </cell>
          <cell r="D1230">
            <v>760.14</v>
          </cell>
        </row>
        <row r="1231">
          <cell r="C1231" t="str">
            <v>SANTIAGO CENTROVIÑA DEL MAR</v>
          </cell>
          <cell r="D1231">
            <v>124.79</v>
          </cell>
        </row>
        <row r="1232">
          <cell r="C1232" t="str">
            <v>SANTIAGO CENTROYUNGAY</v>
          </cell>
          <cell r="D1232">
            <v>469.53</v>
          </cell>
        </row>
        <row r="1233">
          <cell r="C1233" t="str">
            <v>SANTIAGOAISÉN</v>
          </cell>
          <cell r="D1233">
            <v>1680.16</v>
          </cell>
        </row>
        <row r="1234">
          <cell r="C1234" t="str">
            <v>SANTIAGOALTO HOSPICIO</v>
          </cell>
          <cell r="D1234">
            <v>1787.05</v>
          </cell>
        </row>
        <row r="1235">
          <cell r="C1235" t="str">
            <v>SANTIAGOANDACOLLO</v>
          </cell>
          <cell r="D1235">
            <v>459.03</v>
          </cell>
        </row>
        <row r="1236">
          <cell r="C1236" t="str">
            <v>SANTIAGOANTOFAGASTA</v>
          </cell>
          <cell r="D1236">
            <v>1368.17</v>
          </cell>
        </row>
        <row r="1237">
          <cell r="C1237" t="str">
            <v>SANTIAGOARICA</v>
          </cell>
          <cell r="D1237">
            <v>2059.04</v>
          </cell>
        </row>
        <row r="1238">
          <cell r="C1238" t="str">
            <v>SANTIAGOBULNES</v>
          </cell>
          <cell r="D1238">
            <v>427.08</v>
          </cell>
        </row>
        <row r="1239">
          <cell r="C1239" t="str">
            <v>SANTIAGOCALAMA</v>
          </cell>
          <cell r="D1239">
            <v>1567.37</v>
          </cell>
        </row>
        <row r="1240">
          <cell r="C1240" t="str">
            <v>SANTIAGOCALLE LARGA</v>
          </cell>
          <cell r="D1240">
            <v>73.849999999999994</v>
          </cell>
        </row>
        <row r="1241">
          <cell r="C1241" t="str">
            <v>SANTIAGOCASABLANCA</v>
          </cell>
          <cell r="D1241">
            <v>78</v>
          </cell>
        </row>
        <row r="1242">
          <cell r="C1242" t="str">
            <v>SANTIAGOCASTRO</v>
          </cell>
          <cell r="D1242">
            <v>1198.46</v>
          </cell>
        </row>
        <row r="1243">
          <cell r="C1243" t="str">
            <v>SANTIAGOCHILE CHICO</v>
          </cell>
          <cell r="D1243">
            <v>1863.27</v>
          </cell>
        </row>
        <row r="1244">
          <cell r="C1244" t="str">
            <v>SANTIAGOCHILLAN</v>
          </cell>
          <cell r="D1244">
            <v>403.29</v>
          </cell>
        </row>
        <row r="1245">
          <cell r="C1245" t="str">
            <v>SANTIAGOCISNES</v>
          </cell>
          <cell r="D1245">
            <v>1564.36</v>
          </cell>
        </row>
        <row r="1246">
          <cell r="C1246" t="str">
            <v>SANTIAGOCOCHRANE</v>
          </cell>
          <cell r="D1246">
            <v>2040.36</v>
          </cell>
        </row>
        <row r="1247">
          <cell r="C1247" t="str">
            <v>SANTIAGOCOIHAIQUE</v>
          </cell>
          <cell r="D1247">
            <v>1708.97</v>
          </cell>
        </row>
        <row r="1248">
          <cell r="C1248" t="str">
            <v>SANTIAGOCONCEPCIÓN</v>
          </cell>
          <cell r="D1248">
            <v>499.9</v>
          </cell>
        </row>
        <row r="1249">
          <cell r="C1249" t="str">
            <v>SANTIAGOCONCÓN</v>
          </cell>
          <cell r="D1249">
            <v>132.33000000000001</v>
          </cell>
        </row>
        <row r="1250">
          <cell r="C1250" t="str">
            <v>SANTIAGOCOPIAPO</v>
          </cell>
          <cell r="D1250">
            <v>803.72</v>
          </cell>
        </row>
        <row r="1251">
          <cell r="C1251" t="str">
            <v>SANTIAGOCOQUIMBO</v>
          </cell>
          <cell r="D1251">
            <v>459.03</v>
          </cell>
        </row>
        <row r="1252">
          <cell r="C1252" t="str">
            <v>SANTIAGOCURACAUTIN</v>
          </cell>
          <cell r="D1252">
            <v>672.41</v>
          </cell>
        </row>
        <row r="1253">
          <cell r="C1253" t="str">
            <v>SANTIAGOGRANEROS</v>
          </cell>
          <cell r="D1253">
            <v>74.739999999999995</v>
          </cell>
        </row>
        <row r="1254">
          <cell r="C1254" t="str">
            <v>SANTIAGOILLAPEL</v>
          </cell>
          <cell r="D1254">
            <v>280.94</v>
          </cell>
        </row>
        <row r="1255">
          <cell r="C1255" t="str">
            <v>SANTIAGOIQUIQUE</v>
          </cell>
          <cell r="D1255">
            <v>1780.99</v>
          </cell>
        </row>
        <row r="1256">
          <cell r="C1256" t="str">
            <v>SANTIAGOISLA DE PASCUA</v>
          </cell>
          <cell r="D1256">
            <v>3756</v>
          </cell>
        </row>
        <row r="1257">
          <cell r="C1257" t="str">
            <v>SANTIAGOLA SERENA</v>
          </cell>
          <cell r="D1257">
            <v>470.34</v>
          </cell>
        </row>
        <row r="1258">
          <cell r="C1258" t="str">
            <v>SANTIAGOLA UNIÓN</v>
          </cell>
          <cell r="D1258">
            <v>904.15</v>
          </cell>
        </row>
        <row r="1259">
          <cell r="C1259" t="str">
            <v>SANTIAGOLINARES</v>
          </cell>
          <cell r="D1259">
            <v>306.60000000000002</v>
          </cell>
        </row>
        <row r="1260">
          <cell r="C1260" t="str">
            <v>SANTIAGOLOS ANDES</v>
          </cell>
          <cell r="D1260">
            <v>79.099999999999994</v>
          </cell>
        </row>
        <row r="1261">
          <cell r="C1261" t="str">
            <v>SANTIAGOLOS ANGELES</v>
          </cell>
          <cell r="D1261">
            <v>512.67999999999995</v>
          </cell>
        </row>
        <row r="1262">
          <cell r="C1262" t="str">
            <v>SANTIAGOLOS LAGOS</v>
          </cell>
          <cell r="D1262">
            <v>839.66</v>
          </cell>
        </row>
        <row r="1263">
          <cell r="C1263" t="str">
            <v>SANTIAGOLOS VILOS</v>
          </cell>
          <cell r="D1263">
            <v>222.36</v>
          </cell>
        </row>
        <row r="1264">
          <cell r="C1264" t="str">
            <v>SANTIAGOMACHALI</v>
          </cell>
          <cell r="D1264">
            <v>90.9</v>
          </cell>
        </row>
        <row r="1265">
          <cell r="C1265" t="str">
            <v>SANTIAGOMAULE</v>
          </cell>
          <cell r="D1265">
            <v>272.62</v>
          </cell>
        </row>
        <row r="1266">
          <cell r="C1266" t="str">
            <v>SANTIAGOMEJILLONES</v>
          </cell>
          <cell r="D1266">
            <v>1428.88</v>
          </cell>
        </row>
        <row r="1267">
          <cell r="C1267" t="str">
            <v>SANTIAGOMELIPILLA</v>
          </cell>
          <cell r="D1267">
            <v>70.5</v>
          </cell>
        </row>
        <row r="1268">
          <cell r="C1268" t="str">
            <v>SANTIAGOOVALLE</v>
          </cell>
          <cell r="D1268">
            <v>405.08</v>
          </cell>
        </row>
        <row r="1269">
          <cell r="C1269" t="str">
            <v>SANTIAGOPAILLACO</v>
          </cell>
          <cell r="D1269">
            <v>869.06</v>
          </cell>
        </row>
        <row r="1270">
          <cell r="C1270" t="str">
            <v>SANTIAGOPANGUIPULLI</v>
          </cell>
          <cell r="D1270">
            <v>830.8</v>
          </cell>
        </row>
        <row r="1271">
          <cell r="C1271" t="str">
            <v>SANTIAGOPORVENIR</v>
          </cell>
          <cell r="D1271">
            <v>3001.4</v>
          </cell>
        </row>
        <row r="1272">
          <cell r="C1272" t="str">
            <v>SANTIAGOPUERTO MONTT</v>
          </cell>
          <cell r="D1272">
            <v>1032.5999999999999</v>
          </cell>
        </row>
        <row r="1273">
          <cell r="C1273" t="str">
            <v>SANTIAGOPUERTO NATALES</v>
          </cell>
          <cell r="D1273">
            <v>2959.56</v>
          </cell>
        </row>
        <row r="1274">
          <cell r="C1274" t="str">
            <v>SANTIAGOPUERTO VARAS</v>
          </cell>
          <cell r="D1274">
            <v>1015.96</v>
          </cell>
        </row>
        <row r="1275">
          <cell r="C1275" t="str">
            <v>SANTIAGOPUNTA ARENAS</v>
          </cell>
          <cell r="D1275">
            <v>3003.86</v>
          </cell>
        </row>
        <row r="1276">
          <cell r="C1276" t="str">
            <v>SANTIAGOQUIRIHUE</v>
          </cell>
          <cell r="D1276">
            <v>400.57</v>
          </cell>
        </row>
        <row r="1277">
          <cell r="C1277" t="str">
            <v>SANTIAGORANCAGUA</v>
          </cell>
          <cell r="D1277">
            <v>83.73</v>
          </cell>
        </row>
        <row r="1278">
          <cell r="C1278" t="str">
            <v>SANTIAGORENGO</v>
          </cell>
          <cell r="D1278">
            <v>116.64</v>
          </cell>
        </row>
        <row r="1279">
          <cell r="C1279" t="str">
            <v>SANTIAGOREQUINOA</v>
          </cell>
          <cell r="D1279">
            <v>101.38</v>
          </cell>
        </row>
        <row r="1280">
          <cell r="C1280" t="str">
            <v>SANTIAGORÍO BUENO</v>
          </cell>
          <cell r="D1280">
            <v>899.53</v>
          </cell>
        </row>
        <row r="1281">
          <cell r="C1281" t="str">
            <v>SANTIAGOSAN ANTONIO</v>
          </cell>
          <cell r="D1281">
            <v>117.87</v>
          </cell>
        </row>
        <row r="1282">
          <cell r="C1282" t="str">
            <v>SANTIAGOSAN CARLOS</v>
          </cell>
          <cell r="D1282">
            <v>378.39</v>
          </cell>
        </row>
        <row r="1283">
          <cell r="C1283" t="str">
            <v>SANTIAGOSAN JOSÉ DE LA MARIQUINA</v>
          </cell>
          <cell r="D1283">
            <v>801.77</v>
          </cell>
        </row>
        <row r="1284">
          <cell r="C1284" t="str">
            <v>SANTIAGOSANTA CRUZ</v>
          </cell>
          <cell r="D1284">
            <v>191.22</v>
          </cell>
        </row>
        <row r="1285">
          <cell r="C1285" t="str">
            <v>SANTIAGOSANTIAGO</v>
          </cell>
          <cell r="D1285">
            <v>0</v>
          </cell>
        </row>
        <row r="1286">
          <cell r="C1286" t="str">
            <v>SANTIAGOSANTO DOMINGO</v>
          </cell>
          <cell r="D1286">
            <v>112.8</v>
          </cell>
        </row>
        <row r="1287">
          <cell r="C1287" t="str">
            <v>SANTIAGOTALCA</v>
          </cell>
          <cell r="D1287">
            <v>256.86</v>
          </cell>
        </row>
        <row r="1288">
          <cell r="C1288" t="str">
            <v>SANTIAGOTEMUCO</v>
          </cell>
          <cell r="D1288">
            <v>690.1</v>
          </cell>
        </row>
        <row r="1289">
          <cell r="C1289" t="str">
            <v>SANTIAGOTILTIL</v>
          </cell>
          <cell r="D1289">
            <v>59.51</v>
          </cell>
        </row>
        <row r="1290">
          <cell r="C1290" t="str">
            <v>SANTIAGOTOCOPILLA</v>
          </cell>
          <cell r="D1290">
            <v>1551.54</v>
          </cell>
        </row>
        <row r="1291">
          <cell r="C1291" t="str">
            <v>SANTIAGOVALDIVIA</v>
          </cell>
          <cell r="D1291">
            <v>847.74</v>
          </cell>
        </row>
        <row r="1292">
          <cell r="C1292" t="str">
            <v>SANTIAGOVALPARAISO</v>
          </cell>
          <cell r="D1292">
            <v>115.95</v>
          </cell>
        </row>
        <row r="1293">
          <cell r="C1293" t="str">
            <v>SANTIAGOVICTORIA</v>
          </cell>
          <cell r="D1293">
            <v>616</v>
          </cell>
        </row>
        <row r="1294">
          <cell r="C1294" t="str">
            <v>SANTIAGOVICUÑA</v>
          </cell>
          <cell r="D1294">
            <v>530.74</v>
          </cell>
        </row>
        <row r="1295">
          <cell r="C1295" t="str">
            <v>SANTIAGOVIÑA DEL MAR</v>
          </cell>
          <cell r="D1295">
            <v>124.79</v>
          </cell>
        </row>
        <row r="1296">
          <cell r="C1296" t="str">
            <v>SANTIAGOYUNGAY</v>
          </cell>
          <cell r="D1296">
            <v>469.53</v>
          </cell>
        </row>
        <row r="1297">
          <cell r="C1297" t="str">
            <v>SANTO DOMINGOSANTIAGO</v>
          </cell>
          <cell r="D1297">
            <v>112.8</v>
          </cell>
        </row>
        <row r="1298">
          <cell r="C1298" t="str">
            <v>SIERRA GORDAANTOFAGASTA</v>
          </cell>
          <cell r="D1298">
            <v>147.4</v>
          </cell>
        </row>
        <row r="1299">
          <cell r="C1299" t="str">
            <v>TALAGANTECASTRO</v>
          </cell>
          <cell r="D1299">
            <v>1182.48</v>
          </cell>
        </row>
        <row r="1300">
          <cell r="C1300" t="str">
            <v>TALAGANTECOIHAIQUE</v>
          </cell>
          <cell r="D1300">
            <v>1675</v>
          </cell>
        </row>
        <row r="1301">
          <cell r="C1301" t="str">
            <v>TALAGANTECURACAVÍ</v>
          </cell>
          <cell r="D1301">
            <v>62.23</v>
          </cell>
        </row>
        <row r="1302">
          <cell r="C1302" t="str">
            <v>TALAGANTEMAIPÚ</v>
          </cell>
          <cell r="D1302">
            <v>43.38</v>
          </cell>
        </row>
        <row r="1303">
          <cell r="C1303" t="str">
            <v>TALAGANTEMELIPILLA</v>
          </cell>
          <cell r="D1303">
            <v>30.61</v>
          </cell>
        </row>
        <row r="1304">
          <cell r="C1304" t="str">
            <v>TALAGANTEÑUÑOA</v>
          </cell>
          <cell r="D1304">
            <v>43.38</v>
          </cell>
        </row>
        <row r="1305">
          <cell r="C1305" t="str">
            <v>TALAGANTEPUDAHUEL</v>
          </cell>
          <cell r="D1305">
            <v>43.38</v>
          </cell>
        </row>
        <row r="1306">
          <cell r="C1306" t="str">
            <v>TALAGANTEPUENTE ALTO</v>
          </cell>
          <cell r="D1306">
            <v>49</v>
          </cell>
        </row>
        <row r="1307">
          <cell r="C1307" t="str">
            <v>TALAGANTESAN BERNARDO</v>
          </cell>
          <cell r="D1307">
            <v>29.83</v>
          </cell>
        </row>
        <row r="1308">
          <cell r="C1308" t="str">
            <v>TALAGANTESANTIAGO CENTRO</v>
          </cell>
          <cell r="D1308">
            <v>41.9</v>
          </cell>
        </row>
        <row r="1309">
          <cell r="C1309" t="str">
            <v>TALAGANTETILTIL</v>
          </cell>
          <cell r="D1309">
            <v>90.4</v>
          </cell>
        </row>
        <row r="1310">
          <cell r="C1310" t="str">
            <v>TALCABULNES</v>
          </cell>
          <cell r="D1310">
            <v>176</v>
          </cell>
        </row>
        <row r="1311">
          <cell r="C1311" t="str">
            <v>TALCACAUQUENES</v>
          </cell>
          <cell r="D1311">
            <v>100.61</v>
          </cell>
        </row>
        <row r="1312">
          <cell r="C1312" t="str">
            <v>TALCACHANCO</v>
          </cell>
          <cell r="D1312">
            <v>174</v>
          </cell>
        </row>
        <row r="1313">
          <cell r="C1313" t="str">
            <v>TALCACHILLAN</v>
          </cell>
          <cell r="D1313">
            <v>151.1</v>
          </cell>
        </row>
        <row r="1314">
          <cell r="C1314" t="str">
            <v>TALCACOIHAIQUE</v>
          </cell>
          <cell r="D1314">
            <v>1439</v>
          </cell>
        </row>
        <row r="1315">
          <cell r="C1315" t="str">
            <v>TALCACOLBUN</v>
          </cell>
          <cell r="D1315">
            <v>55.51</v>
          </cell>
        </row>
        <row r="1316">
          <cell r="C1316" t="str">
            <v>TALCACONSTITUCIÓN</v>
          </cell>
          <cell r="D1316">
            <v>106.86</v>
          </cell>
        </row>
        <row r="1317">
          <cell r="C1317" t="str">
            <v>TALCACUREPTO</v>
          </cell>
          <cell r="D1317">
            <v>75.2</v>
          </cell>
        </row>
        <row r="1318">
          <cell r="C1318" t="str">
            <v>TALCACURICÓ</v>
          </cell>
          <cell r="D1318">
            <v>71.239999999999995</v>
          </cell>
        </row>
        <row r="1319">
          <cell r="C1319" t="str">
            <v>TALCAHUANOARAUCO</v>
          </cell>
          <cell r="D1319">
            <v>81.7</v>
          </cell>
        </row>
        <row r="1320">
          <cell r="C1320" t="str">
            <v>TALCAHUANOCAÑETE</v>
          </cell>
          <cell r="D1320">
            <v>146</v>
          </cell>
        </row>
        <row r="1321">
          <cell r="C1321" t="str">
            <v>TALCAHUANOCHILLAN</v>
          </cell>
          <cell r="D1321">
            <v>103.21</v>
          </cell>
        </row>
        <row r="1322">
          <cell r="C1322" t="str">
            <v>TALCAHUANOLOS ANGELES</v>
          </cell>
          <cell r="D1322">
            <v>140</v>
          </cell>
        </row>
        <row r="1323">
          <cell r="C1323" t="str">
            <v>TALCAHUANOLOTA</v>
          </cell>
          <cell r="D1323">
            <v>48.89</v>
          </cell>
        </row>
        <row r="1324">
          <cell r="C1324" t="str">
            <v>TALCAHUANOSANTIAGO CENTRO</v>
          </cell>
          <cell r="D1324">
            <v>505.52</v>
          </cell>
        </row>
        <row r="1325">
          <cell r="C1325" t="str">
            <v>TALCAHUANOTALCA</v>
          </cell>
          <cell r="D1325">
            <v>250</v>
          </cell>
        </row>
        <row r="1326">
          <cell r="C1326" t="str">
            <v>TALCAHUANOTOME</v>
          </cell>
          <cell r="D1326">
            <v>34.74</v>
          </cell>
        </row>
        <row r="1327">
          <cell r="C1327" t="str">
            <v>TALCALA SERENA</v>
          </cell>
          <cell r="D1327">
            <v>725.12</v>
          </cell>
        </row>
        <row r="1328">
          <cell r="C1328" t="str">
            <v>TALCALAS CONDES</v>
          </cell>
          <cell r="D1328">
            <v>272</v>
          </cell>
        </row>
        <row r="1329">
          <cell r="C1329" t="str">
            <v>TALCALICANTÉN</v>
          </cell>
          <cell r="D1329">
            <v>96.31</v>
          </cell>
        </row>
        <row r="1330">
          <cell r="C1330" t="str">
            <v>TALCALINARES</v>
          </cell>
          <cell r="D1330">
            <v>54.44</v>
          </cell>
        </row>
        <row r="1331">
          <cell r="C1331" t="str">
            <v>TALCALONGAVI</v>
          </cell>
          <cell r="D1331">
            <v>65.349999999999994</v>
          </cell>
        </row>
        <row r="1332">
          <cell r="C1332" t="str">
            <v>TALCAMOLINA</v>
          </cell>
          <cell r="D1332">
            <v>54.68</v>
          </cell>
        </row>
        <row r="1333">
          <cell r="C1333" t="str">
            <v>TALCAPARRAL</v>
          </cell>
          <cell r="D1333">
            <v>91.64</v>
          </cell>
        </row>
        <row r="1334">
          <cell r="C1334" t="str">
            <v>TALCAPEÑALOLÉN</v>
          </cell>
          <cell r="D1334">
            <v>256.86</v>
          </cell>
        </row>
        <row r="1335">
          <cell r="C1335" t="str">
            <v>TALCAPROVIDENCIA</v>
          </cell>
          <cell r="D1335">
            <v>263</v>
          </cell>
        </row>
        <row r="1336">
          <cell r="C1336" t="str">
            <v>TALCARANCAGUA</v>
          </cell>
          <cell r="D1336">
            <v>173.02</v>
          </cell>
        </row>
        <row r="1337">
          <cell r="C1337" t="str">
            <v>TALCAROMERAL</v>
          </cell>
          <cell r="D1337">
            <v>76.290000000000006</v>
          </cell>
        </row>
        <row r="1338">
          <cell r="C1338" t="str">
            <v>TALCASAN JAVIER</v>
          </cell>
          <cell r="D1338">
            <v>22.94</v>
          </cell>
        </row>
        <row r="1339">
          <cell r="C1339" t="str">
            <v>TALCASANTA CRUZ</v>
          </cell>
          <cell r="D1339">
            <v>121</v>
          </cell>
        </row>
        <row r="1340">
          <cell r="C1340" t="str">
            <v>TALCASANTIAGO</v>
          </cell>
          <cell r="D1340">
            <v>256.86</v>
          </cell>
        </row>
        <row r="1341">
          <cell r="C1341" t="str">
            <v>TALCASANTIAGO CENTRO</v>
          </cell>
          <cell r="D1341">
            <v>256.86</v>
          </cell>
        </row>
        <row r="1342">
          <cell r="C1342" t="str">
            <v>TALCATALCAHUANO</v>
          </cell>
          <cell r="D1342">
            <v>250</v>
          </cell>
        </row>
        <row r="1343">
          <cell r="C1343" t="str">
            <v>TALCAVITACURA</v>
          </cell>
          <cell r="D1343">
            <v>256.86</v>
          </cell>
        </row>
        <row r="1344">
          <cell r="C1344" t="str">
            <v>TALCAYERBAS BUENAS</v>
          </cell>
          <cell r="D1344">
            <v>48.1</v>
          </cell>
        </row>
        <row r="1345">
          <cell r="C1345" t="str">
            <v>TALTALANTOFAGASTA</v>
          </cell>
          <cell r="D1345">
            <v>309.86</v>
          </cell>
        </row>
        <row r="1346">
          <cell r="C1346" t="str">
            <v>TALTALCALAMA</v>
          </cell>
          <cell r="D1346">
            <v>509.06</v>
          </cell>
        </row>
        <row r="1347">
          <cell r="C1347" t="str">
            <v>TEMUCOANGOL</v>
          </cell>
          <cell r="D1347">
            <v>141.91</v>
          </cell>
        </row>
        <row r="1348">
          <cell r="C1348" t="str">
            <v>TEMUCOARICA</v>
          </cell>
          <cell r="D1348">
            <v>2712</v>
          </cell>
        </row>
        <row r="1349">
          <cell r="C1349" t="str">
            <v>TEMUCOCARAHUE</v>
          </cell>
          <cell r="D1349">
            <v>63.01</v>
          </cell>
        </row>
        <row r="1350">
          <cell r="C1350" t="str">
            <v>TEMUCOCHILLAN</v>
          </cell>
          <cell r="D1350">
            <v>278</v>
          </cell>
        </row>
        <row r="1351">
          <cell r="C1351" t="str">
            <v>TEMUCOCHOLCHOL</v>
          </cell>
          <cell r="D1351">
            <v>27.73</v>
          </cell>
        </row>
        <row r="1352">
          <cell r="C1352" t="str">
            <v>TEMUCOCOIHAIQUE</v>
          </cell>
          <cell r="D1352">
            <v>1032.17</v>
          </cell>
        </row>
        <row r="1353">
          <cell r="C1353" t="str">
            <v>TEMUCOCOLINA</v>
          </cell>
          <cell r="D1353">
            <v>708</v>
          </cell>
        </row>
        <row r="1354">
          <cell r="C1354" t="str">
            <v>TEMUCOCOLLIPULLI</v>
          </cell>
          <cell r="D1354">
            <v>110.92</v>
          </cell>
        </row>
        <row r="1355">
          <cell r="C1355" t="str">
            <v>TEMUCOCONCEPCIÓN</v>
          </cell>
          <cell r="D1355">
            <v>292</v>
          </cell>
        </row>
        <row r="1356">
          <cell r="C1356" t="str">
            <v>TEMUCOCUNCO</v>
          </cell>
          <cell r="D1356">
            <v>61.99</v>
          </cell>
        </row>
        <row r="1357">
          <cell r="C1357" t="str">
            <v>TEMUCOCURACAUTIN</v>
          </cell>
          <cell r="D1357">
            <v>102.11</v>
          </cell>
        </row>
        <row r="1358">
          <cell r="C1358" t="str">
            <v>TEMUCOFREIRE</v>
          </cell>
          <cell r="D1358">
            <v>27.5</v>
          </cell>
        </row>
        <row r="1359">
          <cell r="C1359" t="str">
            <v>TEMUCOGALVARINO</v>
          </cell>
          <cell r="D1359">
            <v>52.19</v>
          </cell>
        </row>
        <row r="1360">
          <cell r="C1360" t="str">
            <v>TEMUCOLA UNIÓN</v>
          </cell>
          <cell r="D1360">
            <v>223</v>
          </cell>
        </row>
        <row r="1361">
          <cell r="C1361" t="str">
            <v>TEMUCOLAUTARO</v>
          </cell>
          <cell r="D1361">
            <v>46.87</v>
          </cell>
        </row>
        <row r="1362">
          <cell r="C1362" t="str">
            <v>TEMUCOLONCOCHE</v>
          </cell>
          <cell r="D1362">
            <v>82.17</v>
          </cell>
        </row>
        <row r="1363">
          <cell r="C1363" t="str">
            <v>TEMUCOLONQUIMAY</v>
          </cell>
          <cell r="D1363">
            <v>167.91</v>
          </cell>
        </row>
        <row r="1364">
          <cell r="C1364" t="str">
            <v>TEMUCOMELIPEUCO</v>
          </cell>
          <cell r="D1364">
            <v>94.1</v>
          </cell>
        </row>
        <row r="1365">
          <cell r="C1365" t="str">
            <v>TEMUCONUEVA IMPERIAL</v>
          </cell>
          <cell r="D1365">
            <v>40.729999999999997</v>
          </cell>
        </row>
        <row r="1366">
          <cell r="C1366" t="str">
            <v>TEMUCOOSORNO</v>
          </cell>
          <cell r="D1366">
            <v>249</v>
          </cell>
        </row>
        <row r="1367">
          <cell r="C1367" t="str">
            <v>TEMUCOPERQUENCO</v>
          </cell>
          <cell r="D1367">
            <v>43.8</v>
          </cell>
        </row>
        <row r="1368">
          <cell r="C1368" t="str">
            <v>TEMUCOPITRUFQUEN</v>
          </cell>
          <cell r="D1368">
            <v>32.619999999999997</v>
          </cell>
        </row>
        <row r="1369">
          <cell r="C1369" t="str">
            <v>TEMUCOPUCON</v>
          </cell>
          <cell r="D1369">
            <v>109.34</v>
          </cell>
        </row>
        <row r="1370">
          <cell r="C1370" t="str">
            <v>TEMUCOPUDAHUEL</v>
          </cell>
          <cell r="D1370">
            <v>690.1</v>
          </cell>
        </row>
        <row r="1371">
          <cell r="C1371" t="str">
            <v>TEMUCOPUERTO MONTT</v>
          </cell>
          <cell r="D1371">
            <v>355.8</v>
          </cell>
        </row>
        <row r="1372">
          <cell r="C1372" t="str">
            <v>TEMUCOPUREN</v>
          </cell>
          <cell r="D1372">
            <v>140.16</v>
          </cell>
        </row>
        <row r="1373">
          <cell r="C1373" t="str">
            <v>TEMUCOSAAVEDRA</v>
          </cell>
          <cell r="D1373">
            <v>93.45</v>
          </cell>
        </row>
        <row r="1374">
          <cell r="C1374" t="str">
            <v>TEMUCOSAN JAVIER</v>
          </cell>
          <cell r="D1374">
            <v>421.13</v>
          </cell>
        </row>
        <row r="1375">
          <cell r="C1375" t="str">
            <v>TEMUCOSAN JOSÉ DE LA MARIQUINA</v>
          </cell>
          <cell r="D1375">
            <v>124.97</v>
          </cell>
        </row>
        <row r="1376">
          <cell r="C1376" t="str">
            <v>TEMUCOSANTIAGO</v>
          </cell>
          <cell r="D1376">
            <v>690.1</v>
          </cell>
        </row>
        <row r="1377">
          <cell r="C1377" t="str">
            <v>TEMUCOSANTIAGO CENTRO</v>
          </cell>
          <cell r="D1377">
            <v>690.1</v>
          </cell>
        </row>
        <row r="1378">
          <cell r="C1378" t="str">
            <v>TEMUCOTEMUCO</v>
          </cell>
          <cell r="D1378">
            <v>0</v>
          </cell>
        </row>
        <row r="1379">
          <cell r="C1379" t="str">
            <v>TEMUCOTOLTEN</v>
          </cell>
          <cell r="D1379">
            <v>96.6</v>
          </cell>
        </row>
        <row r="1380">
          <cell r="C1380" t="str">
            <v>TEMUCOTRAIGUEN</v>
          </cell>
          <cell r="D1380">
            <v>81.87</v>
          </cell>
        </row>
        <row r="1381">
          <cell r="C1381" t="str">
            <v>TEMUCOVALDIVIA</v>
          </cell>
          <cell r="D1381">
            <v>170.95</v>
          </cell>
        </row>
        <row r="1382">
          <cell r="C1382" t="str">
            <v>TEMUCOVICTORIA</v>
          </cell>
          <cell r="D1382">
            <v>76.02</v>
          </cell>
        </row>
        <row r="1383">
          <cell r="C1383" t="str">
            <v>TEMUCOVILCÚN</v>
          </cell>
          <cell r="D1383">
            <v>46.18</v>
          </cell>
        </row>
        <row r="1384">
          <cell r="C1384" t="str">
            <v>TEMUCOVILLARRICA</v>
          </cell>
          <cell r="D1384">
            <v>83.34</v>
          </cell>
        </row>
        <row r="1385">
          <cell r="C1385" t="str">
            <v>TILTILSAN BERNARDO</v>
          </cell>
          <cell r="D1385">
            <v>78.5</v>
          </cell>
        </row>
        <row r="1386">
          <cell r="C1386" t="str">
            <v>TILTILSANTIAGO</v>
          </cell>
          <cell r="D1386">
            <v>59.51</v>
          </cell>
        </row>
        <row r="1387">
          <cell r="C1387" t="str">
            <v>TILTILTALAGANTE</v>
          </cell>
          <cell r="D1387">
            <v>90.4</v>
          </cell>
        </row>
        <row r="1388">
          <cell r="C1388" t="str">
            <v>TIRUACONCEPCIÓN</v>
          </cell>
          <cell r="D1388">
            <v>201.87</v>
          </cell>
        </row>
        <row r="1389">
          <cell r="C1389" t="str">
            <v>TOCOPILLAANTOFAGASTA</v>
          </cell>
          <cell r="D1389">
            <v>185.64</v>
          </cell>
        </row>
        <row r="1390">
          <cell r="C1390" t="str">
            <v>TOCOPILLACALAMA</v>
          </cell>
          <cell r="D1390">
            <v>156.06</v>
          </cell>
        </row>
        <row r="1391">
          <cell r="C1391" t="str">
            <v>TOCOPILLAMARÍA ELENA</v>
          </cell>
          <cell r="D1391">
            <v>70.28</v>
          </cell>
        </row>
        <row r="1392">
          <cell r="C1392" t="str">
            <v>TOCOPILLASANTIAGO</v>
          </cell>
          <cell r="D1392">
            <v>1551.54</v>
          </cell>
        </row>
        <row r="1393">
          <cell r="C1393" t="str">
            <v>TOCOPILLASANTIAGO CENTRO</v>
          </cell>
          <cell r="D1393">
            <v>1551.54</v>
          </cell>
        </row>
        <row r="1394">
          <cell r="C1394" t="str">
            <v>TOLTENTEMUCO</v>
          </cell>
          <cell r="D1394">
            <v>96.6</v>
          </cell>
        </row>
        <row r="1395">
          <cell r="C1395" t="str">
            <v>TOMEARAUCO</v>
          </cell>
          <cell r="D1395">
            <v>99.56</v>
          </cell>
        </row>
        <row r="1396">
          <cell r="C1396" t="str">
            <v>TOMECONCEPCIÓN</v>
          </cell>
          <cell r="D1396">
            <v>29.12</v>
          </cell>
        </row>
        <row r="1397">
          <cell r="C1397" t="str">
            <v>TOMELOS ANGELES</v>
          </cell>
          <cell r="D1397">
            <v>151.03</v>
          </cell>
        </row>
        <row r="1398">
          <cell r="C1398" t="str">
            <v>TOMEPENCO</v>
          </cell>
          <cell r="D1398">
            <v>16.760000000000002</v>
          </cell>
        </row>
        <row r="1399">
          <cell r="C1399" t="str">
            <v>TOMESAN PEDRO DE LA PAZ</v>
          </cell>
          <cell r="D1399">
            <v>35.5</v>
          </cell>
        </row>
        <row r="1400">
          <cell r="C1400" t="str">
            <v>TOMESANTIAGO CENTRO</v>
          </cell>
          <cell r="D1400">
            <v>507.56</v>
          </cell>
        </row>
        <row r="1401">
          <cell r="C1401" t="str">
            <v>TOMETALCAHUANO</v>
          </cell>
          <cell r="D1401">
            <v>34.74</v>
          </cell>
        </row>
        <row r="1402">
          <cell r="C1402" t="str">
            <v>TOMEYUMBEL</v>
          </cell>
          <cell r="D1402">
            <v>91.3</v>
          </cell>
        </row>
        <row r="1403">
          <cell r="C1403" t="str">
            <v>TORTELCOCHRANE</v>
          </cell>
          <cell r="D1403">
            <v>124.75</v>
          </cell>
        </row>
        <row r="1404">
          <cell r="C1404" t="str">
            <v>TRAIGUENANGOL</v>
          </cell>
          <cell r="D1404">
            <v>66.75</v>
          </cell>
        </row>
        <row r="1405">
          <cell r="C1405" t="str">
            <v>TRAIGUENCURACAUTIN</v>
          </cell>
          <cell r="D1405">
            <v>87.3</v>
          </cell>
        </row>
        <row r="1406">
          <cell r="C1406" t="str">
            <v>TRAIGUENLAUTARO</v>
          </cell>
          <cell r="D1406">
            <v>69.22</v>
          </cell>
        </row>
        <row r="1407">
          <cell r="C1407" t="str">
            <v>TRAIGUENPUREN</v>
          </cell>
          <cell r="D1407">
            <v>51.3</v>
          </cell>
        </row>
        <row r="1408">
          <cell r="C1408" t="str">
            <v>TRAIGUENTEMUCO</v>
          </cell>
          <cell r="D1408">
            <v>81.87</v>
          </cell>
        </row>
        <row r="1409">
          <cell r="C1409" t="str">
            <v>TRAIGUENVICTORIA</v>
          </cell>
          <cell r="D1409">
            <v>33.32</v>
          </cell>
        </row>
        <row r="1410">
          <cell r="C1410" t="str">
            <v>TUCAPELCHILLAN</v>
          </cell>
          <cell r="D1410">
            <v>110.6</v>
          </cell>
        </row>
        <row r="1411">
          <cell r="C1411" t="str">
            <v>VALDIVIAARICA</v>
          </cell>
          <cell r="D1411">
            <v>2904.71</v>
          </cell>
        </row>
        <row r="1412">
          <cell r="C1412" t="str">
            <v>VALDIVIACARAHUE</v>
          </cell>
          <cell r="D1412">
            <v>220.41</v>
          </cell>
        </row>
        <row r="1413">
          <cell r="C1413" t="str">
            <v>VALDIVIACASTRO</v>
          </cell>
          <cell r="D1413">
            <v>379.21</v>
          </cell>
        </row>
        <row r="1414">
          <cell r="C1414" t="str">
            <v>VALDIVIACONCEPCIÓN</v>
          </cell>
          <cell r="D1414">
            <v>462.78</v>
          </cell>
        </row>
        <row r="1415">
          <cell r="C1415" t="str">
            <v>VALDIVIACORRAL</v>
          </cell>
          <cell r="D1415">
            <v>22.33</v>
          </cell>
        </row>
        <row r="1416">
          <cell r="C1416" t="str">
            <v>VALDIVIAFUTRONO</v>
          </cell>
          <cell r="D1416">
            <v>100.27</v>
          </cell>
        </row>
        <row r="1417">
          <cell r="C1417" t="str">
            <v>VALDIVIALA UNIÓN</v>
          </cell>
          <cell r="D1417">
            <v>84.9</v>
          </cell>
        </row>
        <row r="1418">
          <cell r="C1418" t="str">
            <v>VALDIVIALAGO RANGO</v>
          </cell>
          <cell r="D1418">
            <v>125.58</v>
          </cell>
        </row>
        <row r="1419">
          <cell r="C1419" t="str">
            <v>VALDIVIALANCO</v>
          </cell>
          <cell r="D1419">
            <v>70.010000000000005</v>
          </cell>
        </row>
        <row r="1420">
          <cell r="C1420" t="str">
            <v>VALDIVIALOS LAGOS</v>
          </cell>
          <cell r="D1420">
            <v>69.11</v>
          </cell>
        </row>
        <row r="1421">
          <cell r="C1421" t="str">
            <v>VALDIVIAMAFIL</v>
          </cell>
          <cell r="D1421">
            <v>38</v>
          </cell>
        </row>
        <row r="1422">
          <cell r="C1422" t="str">
            <v>VALDIVIAOSORNO</v>
          </cell>
          <cell r="D1422">
            <v>112.79</v>
          </cell>
        </row>
        <row r="1423">
          <cell r="C1423" t="str">
            <v>VALDIVIAPAILLACO</v>
          </cell>
          <cell r="D1423">
            <v>45.85</v>
          </cell>
        </row>
        <row r="1424">
          <cell r="C1424" t="str">
            <v>VALDIVIAPANGUIPULLI</v>
          </cell>
          <cell r="D1424">
            <v>116.51</v>
          </cell>
        </row>
        <row r="1425">
          <cell r="C1425" t="str">
            <v>VALDIVIAPITRUFQUEN</v>
          </cell>
          <cell r="D1425">
            <v>138.33000000000001</v>
          </cell>
        </row>
        <row r="1426">
          <cell r="C1426" t="str">
            <v>VALDIVIAPUERTO MONTT</v>
          </cell>
          <cell r="D1426">
            <v>213.35</v>
          </cell>
        </row>
        <row r="1427">
          <cell r="C1427" t="str">
            <v>VALDIVIAPUERTO VARAS</v>
          </cell>
          <cell r="D1427">
            <v>196.71</v>
          </cell>
        </row>
        <row r="1428">
          <cell r="C1428" t="str">
            <v>VALDIVIARÍO BUENO</v>
          </cell>
          <cell r="D1428">
            <v>80.3</v>
          </cell>
        </row>
        <row r="1429">
          <cell r="C1429" t="str">
            <v>VALDIVIARÍO NEGRO</v>
          </cell>
          <cell r="D1429">
            <v>144</v>
          </cell>
        </row>
        <row r="1430">
          <cell r="C1430" t="str">
            <v>VALDIVIASAN JOSÉ DE LA MARIQUINA</v>
          </cell>
          <cell r="D1430">
            <v>49.13</v>
          </cell>
        </row>
        <row r="1431">
          <cell r="C1431" t="str">
            <v>VALDIVIASANTIAGO</v>
          </cell>
          <cell r="D1431">
            <v>847.74</v>
          </cell>
        </row>
        <row r="1432">
          <cell r="C1432" t="str">
            <v>VALDIVIASANTIAGO CENTRO</v>
          </cell>
          <cell r="D1432">
            <v>847.74</v>
          </cell>
        </row>
        <row r="1433">
          <cell r="C1433" t="str">
            <v>VALDIVIATEMUCO</v>
          </cell>
          <cell r="D1433">
            <v>170.95</v>
          </cell>
        </row>
        <row r="1434">
          <cell r="C1434" t="str">
            <v>VALDIVIAVALDIVIA</v>
          </cell>
          <cell r="D1434">
            <v>0</v>
          </cell>
        </row>
        <row r="1435">
          <cell r="C1435" t="str">
            <v>VALDIVIAVALPARAISO</v>
          </cell>
          <cell r="D1435">
            <v>954</v>
          </cell>
        </row>
        <row r="1436">
          <cell r="C1436" t="str">
            <v>VALDIVIAVITACURA</v>
          </cell>
          <cell r="D1436">
            <v>847.74</v>
          </cell>
        </row>
        <row r="1437">
          <cell r="C1437" t="str">
            <v>VALLENARALTO DEL CARMEN</v>
          </cell>
          <cell r="D1437">
            <v>41.35</v>
          </cell>
        </row>
        <row r="1438">
          <cell r="C1438" t="str">
            <v>VALLENARCALDERA</v>
          </cell>
          <cell r="D1438">
            <v>214.27</v>
          </cell>
        </row>
        <row r="1439">
          <cell r="C1439" t="str">
            <v>VALLENARCHAÑARAL</v>
          </cell>
          <cell r="D1439">
            <v>312.16000000000003</v>
          </cell>
        </row>
        <row r="1440">
          <cell r="C1440" t="str">
            <v>VALLENARCOPIAPO</v>
          </cell>
          <cell r="D1440">
            <v>148.59</v>
          </cell>
        </row>
        <row r="1441">
          <cell r="C1441" t="str">
            <v>VALLENARDIEGO DE ALMAGRO</v>
          </cell>
          <cell r="D1441">
            <v>296.7</v>
          </cell>
        </row>
        <row r="1442">
          <cell r="C1442" t="str">
            <v>VALLENARFREIRINA</v>
          </cell>
          <cell r="D1442">
            <v>28.99</v>
          </cell>
        </row>
        <row r="1443">
          <cell r="C1443" t="str">
            <v>VALLENARFREIRINA</v>
          </cell>
          <cell r="D1443">
            <v>28.99</v>
          </cell>
        </row>
        <row r="1444">
          <cell r="C1444" t="str">
            <v>VALLENARSANTIAGO CENTRO</v>
          </cell>
          <cell r="D1444">
            <v>662.53</v>
          </cell>
        </row>
        <row r="1445">
          <cell r="C1445" t="str">
            <v>VALPARAISOCASABLANCA</v>
          </cell>
          <cell r="D1445">
            <v>38.979999999999997</v>
          </cell>
        </row>
        <row r="1446">
          <cell r="C1446" t="str">
            <v>VALPARAISOCHILLAN</v>
          </cell>
          <cell r="D1446">
            <v>505</v>
          </cell>
        </row>
        <row r="1447">
          <cell r="C1447" t="str">
            <v>VALPARAISOCONCÓN</v>
          </cell>
          <cell r="D1447">
            <v>20.399999999999999</v>
          </cell>
        </row>
        <row r="1448">
          <cell r="C1448" t="str">
            <v>VALPARAISOCURACAVÍ</v>
          </cell>
          <cell r="D1448">
            <v>69.28</v>
          </cell>
        </row>
        <row r="1449">
          <cell r="C1449" t="str">
            <v>VALPARAISOESTACION CENTRAL</v>
          </cell>
          <cell r="D1449">
            <v>115.95</v>
          </cell>
        </row>
        <row r="1450">
          <cell r="C1450" t="str">
            <v>VALPARAISOISLA DE PASCUA</v>
          </cell>
          <cell r="D1450">
            <v>3668</v>
          </cell>
        </row>
        <row r="1451">
          <cell r="C1451" t="str">
            <v>VALPARAISOJUAN FERNANDEZ</v>
          </cell>
          <cell r="D1451">
            <v>1000</v>
          </cell>
        </row>
        <row r="1452">
          <cell r="C1452" t="str">
            <v>VALPARAISOLA CALERA</v>
          </cell>
          <cell r="D1452">
            <v>61.21</v>
          </cell>
        </row>
        <row r="1453">
          <cell r="C1453" t="str">
            <v>VALPARAISOLA CRUZ</v>
          </cell>
          <cell r="D1453">
            <v>61.7</v>
          </cell>
        </row>
        <row r="1454">
          <cell r="C1454" t="str">
            <v>VALPARAISOLA LIGUA</v>
          </cell>
          <cell r="D1454">
            <v>105.3</v>
          </cell>
        </row>
        <row r="1455">
          <cell r="C1455" t="str">
            <v>VALPARAISOLA SERENA</v>
          </cell>
          <cell r="D1455">
            <v>433</v>
          </cell>
        </row>
        <row r="1456">
          <cell r="C1456" t="str">
            <v>VALPARAISOLAS CONDES</v>
          </cell>
          <cell r="D1456">
            <v>129</v>
          </cell>
        </row>
        <row r="1457">
          <cell r="C1457" t="str">
            <v>VALPARAISOLIMACHE</v>
          </cell>
          <cell r="D1457">
            <v>38.159999999999997</v>
          </cell>
        </row>
        <row r="1458">
          <cell r="C1458" t="str">
            <v>VALPARAISOLOS ANDES</v>
          </cell>
          <cell r="D1458">
            <v>129.28</v>
          </cell>
        </row>
        <row r="1459">
          <cell r="C1459" t="str">
            <v>VALPARAISOMACUL</v>
          </cell>
          <cell r="D1459">
            <v>115.95</v>
          </cell>
        </row>
        <row r="1460">
          <cell r="C1460" t="str">
            <v>VALPARAISOMAIPÚ</v>
          </cell>
          <cell r="D1460">
            <v>115.95</v>
          </cell>
        </row>
        <row r="1461">
          <cell r="C1461" t="str">
            <v>VALPARAISOPUDAHUEL</v>
          </cell>
          <cell r="D1461">
            <v>107</v>
          </cell>
        </row>
        <row r="1462">
          <cell r="C1462" t="str">
            <v>VALPARAISOPUERTO MONTT</v>
          </cell>
          <cell r="D1462">
            <v>1142.56</v>
          </cell>
        </row>
        <row r="1463">
          <cell r="C1463" t="str">
            <v>VALPARAISOQUILLOTA</v>
          </cell>
          <cell r="D1463">
            <v>47.4</v>
          </cell>
        </row>
        <row r="1464">
          <cell r="C1464" t="str">
            <v>VALPARAISOQUILPUE</v>
          </cell>
          <cell r="D1464">
            <v>20.100000000000001</v>
          </cell>
        </row>
        <row r="1465">
          <cell r="C1465" t="str">
            <v>VALPARAISOQUINTERO</v>
          </cell>
          <cell r="D1465">
            <v>44</v>
          </cell>
        </row>
        <row r="1466">
          <cell r="C1466" t="str">
            <v>VALPARAISORANCAGUA</v>
          </cell>
          <cell r="D1466">
            <v>193.7</v>
          </cell>
        </row>
        <row r="1467">
          <cell r="C1467" t="str">
            <v>VALPARAISOSAN ANTONIO</v>
          </cell>
          <cell r="D1467">
            <v>88.21</v>
          </cell>
        </row>
        <row r="1468">
          <cell r="C1468" t="str">
            <v>VALPARAISOSAN FELIPE</v>
          </cell>
          <cell r="D1468">
            <v>120.94</v>
          </cell>
        </row>
        <row r="1469">
          <cell r="C1469" t="str">
            <v>VALPARAISOSAN MIGUEL</v>
          </cell>
          <cell r="D1469">
            <v>115.95</v>
          </cell>
        </row>
        <row r="1470">
          <cell r="C1470" t="str">
            <v>VALPARAISOSANTIAGO</v>
          </cell>
          <cell r="D1470">
            <v>115.95</v>
          </cell>
        </row>
        <row r="1471">
          <cell r="C1471" t="str">
            <v>VALPARAISOSANTIAGO CENTRO</v>
          </cell>
          <cell r="D1471">
            <v>115.95</v>
          </cell>
        </row>
        <row r="1472">
          <cell r="C1472" t="str">
            <v>VALPARAISOVALDIVIA</v>
          </cell>
          <cell r="D1472">
            <v>954</v>
          </cell>
        </row>
        <row r="1473">
          <cell r="C1473" t="str">
            <v>VALPARAISOVALPARAISO</v>
          </cell>
          <cell r="D1473">
            <v>0</v>
          </cell>
        </row>
        <row r="1474">
          <cell r="C1474" t="str">
            <v>VALPARAISOVILLA ALEMANA</v>
          </cell>
          <cell r="D1474">
            <v>26.96</v>
          </cell>
        </row>
        <row r="1475">
          <cell r="C1475" t="str">
            <v>VALPARAISOVIÑA DEL MAR</v>
          </cell>
          <cell r="D1475">
            <v>8.84</v>
          </cell>
        </row>
        <row r="1476">
          <cell r="C1476" t="str">
            <v>VALPARAISOVIÑA DEL MAR</v>
          </cell>
          <cell r="D1476">
            <v>8.84</v>
          </cell>
        </row>
        <row r="1477">
          <cell r="C1477" t="str">
            <v>VALPARAISOVITACURA</v>
          </cell>
          <cell r="D1477">
            <v>115.95</v>
          </cell>
        </row>
        <row r="1478">
          <cell r="C1478" t="str">
            <v>VICTORIAANGOL</v>
          </cell>
          <cell r="D1478">
            <v>67.64</v>
          </cell>
        </row>
        <row r="1479">
          <cell r="C1479" t="str">
            <v>VICTORIACOLLIPULLI</v>
          </cell>
          <cell r="D1479">
            <v>36.65</v>
          </cell>
        </row>
        <row r="1480">
          <cell r="C1480" t="str">
            <v>VICTORIACURACAUTIN</v>
          </cell>
          <cell r="D1480">
            <v>56.58</v>
          </cell>
        </row>
        <row r="1481">
          <cell r="C1481" t="str">
            <v>VICTORIALUMACO</v>
          </cell>
          <cell r="D1481">
            <v>58.53</v>
          </cell>
        </row>
        <row r="1482">
          <cell r="C1482" t="str">
            <v>VICTORIAPUCON</v>
          </cell>
          <cell r="D1482">
            <v>172.05</v>
          </cell>
        </row>
        <row r="1483">
          <cell r="C1483" t="str">
            <v>VICTORIARENAICO</v>
          </cell>
          <cell r="D1483">
            <v>81.400000000000006</v>
          </cell>
        </row>
        <row r="1484">
          <cell r="C1484" t="str">
            <v>VICTORIASANTIAGO</v>
          </cell>
          <cell r="D1484">
            <v>616</v>
          </cell>
        </row>
        <row r="1485">
          <cell r="C1485" t="str">
            <v>VICTORIASANTIAGO CENTRO</v>
          </cell>
          <cell r="D1485">
            <v>615.83000000000004</v>
          </cell>
        </row>
        <row r="1486">
          <cell r="C1486" t="str">
            <v>VICTORIATEMUCO</v>
          </cell>
          <cell r="D1486">
            <v>76.02</v>
          </cell>
        </row>
        <row r="1487">
          <cell r="C1487" t="str">
            <v>VICTORIATRAIGUEN</v>
          </cell>
          <cell r="D1487">
            <v>33.32</v>
          </cell>
        </row>
        <row r="1488">
          <cell r="C1488" t="str">
            <v>VICUÑAANDACOLLO</v>
          </cell>
          <cell r="D1488">
            <v>120.82</v>
          </cell>
        </row>
        <row r="1489">
          <cell r="C1489" t="str">
            <v>VICUÑACOPIAPO</v>
          </cell>
          <cell r="D1489">
            <v>400</v>
          </cell>
        </row>
        <row r="1490">
          <cell r="C1490" t="str">
            <v>VICUÑACOQUIMBO</v>
          </cell>
          <cell r="D1490">
            <v>73.36</v>
          </cell>
        </row>
        <row r="1491">
          <cell r="C1491" t="str">
            <v>VICUÑAILLAPEL</v>
          </cell>
          <cell r="D1491">
            <v>337.66</v>
          </cell>
        </row>
        <row r="1492">
          <cell r="C1492" t="str">
            <v>VICUÑALA SERENA</v>
          </cell>
          <cell r="D1492">
            <v>61.43</v>
          </cell>
        </row>
        <row r="1493">
          <cell r="C1493" t="str">
            <v>VICUÑALOS VILOS</v>
          </cell>
          <cell r="D1493">
            <v>311.14999999999998</v>
          </cell>
        </row>
        <row r="1494">
          <cell r="C1494" t="str">
            <v>VICUÑAOVALLE</v>
          </cell>
          <cell r="D1494">
            <v>151.07</v>
          </cell>
        </row>
        <row r="1495">
          <cell r="C1495" t="str">
            <v>VICUÑASANTIAGO</v>
          </cell>
          <cell r="D1495">
            <v>530.74</v>
          </cell>
        </row>
        <row r="1496">
          <cell r="C1496" t="str">
            <v>VICUÑASANTIAGO CENTRO</v>
          </cell>
          <cell r="D1496">
            <v>530.74</v>
          </cell>
        </row>
        <row r="1497">
          <cell r="C1497" t="str">
            <v>VICUÑAVICUÑA</v>
          </cell>
          <cell r="D1497">
            <v>0</v>
          </cell>
        </row>
        <row r="1498">
          <cell r="C1498" t="str">
            <v>VILCÚNTEMUCO</v>
          </cell>
          <cell r="D1498">
            <v>46.18</v>
          </cell>
        </row>
        <row r="1499">
          <cell r="C1499" t="str">
            <v>VILLA ALEMANACASABLANCA</v>
          </cell>
          <cell r="D1499">
            <v>38.159999999999997</v>
          </cell>
        </row>
        <row r="1500">
          <cell r="C1500" t="str">
            <v>VILLA ALEMANACATEMU</v>
          </cell>
          <cell r="D1500">
            <v>74.010000000000005</v>
          </cell>
        </row>
        <row r="1501">
          <cell r="C1501" t="str">
            <v>VILLA ALEMANAISLA DE PASCUA</v>
          </cell>
          <cell r="D1501">
            <v>3689</v>
          </cell>
        </row>
        <row r="1502">
          <cell r="C1502" t="str">
            <v>VILLA ALEMANALA CALERA</v>
          </cell>
          <cell r="D1502">
            <v>42.93</v>
          </cell>
        </row>
        <row r="1503">
          <cell r="C1503" t="str">
            <v>VILLA ALEMANALA LIGUA</v>
          </cell>
          <cell r="D1503">
            <v>86.82</v>
          </cell>
        </row>
        <row r="1504">
          <cell r="C1504" t="str">
            <v>VILLA ALEMANALA REINA</v>
          </cell>
          <cell r="D1504">
            <v>115.13</v>
          </cell>
        </row>
        <row r="1505">
          <cell r="C1505" t="str">
            <v>VILLA ALEMANALOS ANDES</v>
          </cell>
          <cell r="D1505">
            <v>110.8</v>
          </cell>
        </row>
        <row r="1506">
          <cell r="C1506" t="str">
            <v>VILLA ALEMANAQUILPUE</v>
          </cell>
          <cell r="D1506">
            <v>6.86</v>
          </cell>
        </row>
        <row r="1507">
          <cell r="C1507" t="str">
            <v>VILLA ALEMANASAN ANTONIO</v>
          </cell>
          <cell r="D1507">
            <v>87.39</v>
          </cell>
        </row>
        <row r="1508">
          <cell r="C1508" t="str">
            <v>VILLA ALEMANASAN FELIPE</v>
          </cell>
          <cell r="D1508">
            <v>102.46</v>
          </cell>
        </row>
        <row r="1509">
          <cell r="C1509" t="str">
            <v>VILLA ALEMANAVALPARAISO</v>
          </cell>
          <cell r="D1509">
            <v>26.96</v>
          </cell>
        </row>
        <row r="1510">
          <cell r="C1510" t="str">
            <v>VILLA ALEMANAVIÑA DEL MAR</v>
          </cell>
          <cell r="D1510">
            <v>25.41</v>
          </cell>
        </row>
        <row r="1511">
          <cell r="C1511" t="str">
            <v>VILLARRICACUNCO</v>
          </cell>
          <cell r="D1511">
            <v>61.7</v>
          </cell>
        </row>
        <row r="1512">
          <cell r="C1512" t="str">
            <v>VILLARRICACURACAUTIN</v>
          </cell>
          <cell r="D1512">
            <v>165</v>
          </cell>
        </row>
        <row r="1513">
          <cell r="C1513" t="str">
            <v>VILLARRICALAUTARO</v>
          </cell>
          <cell r="D1513">
            <v>116.9</v>
          </cell>
        </row>
        <row r="1514">
          <cell r="C1514" t="str">
            <v>VILLARRICALONCOCHE</v>
          </cell>
          <cell r="D1514">
            <v>41.01</v>
          </cell>
        </row>
        <row r="1515">
          <cell r="C1515" t="str">
            <v>VILLARRICAPITRUFQUEN</v>
          </cell>
          <cell r="D1515">
            <v>58.31</v>
          </cell>
        </row>
        <row r="1516">
          <cell r="C1516" t="str">
            <v>VILLARRICAPUCON</v>
          </cell>
          <cell r="D1516">
            <v>26.43</v>
          </cell>
        </row>
        <row r="1517">
          <cell r="C1517" t="str">
            <v>VILLARRICASANTIAGO CENTRO</v>
          </cell>
          <cell r="D1517">
            <v>760.14</v>
          </cell>
        </row>
        <row r="1518">
          <cell r="C1518" t="str">
            <v>VILLARRICATEMUCO</v>
          </cell>
          <cell r="D1518">
            <v>83.34</v>
          </cell>
        </row>
        <row r="1519">
          <cell r="C1519" t="str">
            <v>VILLARRICAVILLARRICA</v>
          </cell>
          <cell r="D1519">
            <v>0</v>
          </cell>
        </row>
        <row r="1520">
          <cell r="C1520" t="str">
            <v>VIÑA DEL MARCASABLANCA</v>
          </cell>
          <cell r="D1520">
            <v>47.82</v>
          </cell>
        </row>
        <row r="1521">
          <cell r="C1521" t="str">
            <v>VIÑA DEL MARCONCÓN</v>
          </cell>
          <cell r="D1521">
            <v>12.5</v>
          </cell>
        </row>
        <row r="1522">
          <cell r="C1522" t="str">
            <v>VIÑA DEL MARLA CALERA</v>
          </cell>
          <cell r="D1522">
            <v>52.37</v>
          </cell>
        </row>
        <row r="1523">
          <cell r="C1523" t="str">
            <v>VIÑA DEL MARLA LIGUA</v>
          </cell>
          <cell r="D1523">
            <v>96.46</v>
          </cell>
        </row>
        <row r="1524">
          <cell r="C1524" t="str">
            <v>VIÑA DEL MARLAS CONDES</v>
          </cell>
          <cell r="D1524">
            <v>124.79</v>
          </cell>
        </row>
        <row r="1525">
          <cell r="C1525" t="str">
            <v>VIÑA DEL MARLIMACHE</v>
          </cell>
          <cell r="D1525">
            <v>36.61</v>
          </cell>
        </row>
        <row r="1526">
          <cell r="C1526" t="str">
            <v>VIÑA DEL MARLLAY LLAY</v>
          </cell>
          <cell r="D1526">
            <v>76.8</v>
          </cell>
        </row>
        <row r="1527">
          <cell r="C1527" t="str">
            <v>VIÑA DEL MARLOS ANDES</v>
          </cell>
          <cell r="D1527">
            <v>120.44</v>
          </cell>
        </row>
        <row r="1528">
          <cell r="C1528" t="str">
            <v>VIÑA DEL MARPROVIDENCIA</v>
          </cell>
          <cell r="D1528">
            <v>132</v>
          </cell>
        </row>
        <row r="1529">
          <cell r="C1529" t="str">
            <v>VIÑA DEL MARQUILLOTA</v>
          </cell>
          <cell r="D1529">
            <v>38.56</v>
          </cell>
        </row>
        <row r="1530">
          <cell r="C1530" t="str">
            <v>VIÑA DEL MARQUILPUE</v>
          </cell>
          <cell r="D1530">
            <v>18.55</v>
          </cell>
        </row>
        <row r="1531">
          <cell r="C1531" t="str">
            <v>VIÑA DEL MARQUINTERO</v>
          </cell>
          <cell r="D1531">
            <v>35.159999999999997</v>
          </cell>
        </row>
        <row r="1532">
          <cell r="C1532" t="str">
            <v>VIÑA DEL MARSAN ANTONIO</v>
          </cell>
          <cell r="D1532">
            <v>97.05</v>
          </cell>
        </row>
        <row r="1533">
          <cell r="C1533" t="str">
            <v>VIÑA DEL MARSAN FELIPE</v>
          </cell>
          <cell r="D1533">
            <v>112.1</v>
          </cell>
        </row>
        <row r="1534">
          <cell r="C1534" t="str">
            <v>VIÑA DEL MARSANTIAGO</v>
          </cell>
          <cell r="D1534">
            <v>124.79</v>
          </cell>
        </row>
        <row r="1535">
          <cell r="C1535" t="str">
            <v>VIÑA DEL MARSANTIAGO CENTRO</v>
          </cell>
          <cell r="D1535">
            <v>124.79</v>
          </cell>
        </row>
        <row r="1536">
          <cell r="C1536" t="str">
            <v>VIÑA DEL MARVALPARAISO</v>
          </cell>
          <cell r="D1536">
            <v>8.84</v>
          </cell>
        </row>
        <row r="1537">
          <cell r="C1537" t="str">
            <v>VIÑA DEL MARVALPARAISO</v>
          </cell>
          <cell r="D1537">
            <v>8.84</v>
          </cell>
        </row>
        <row r="1538">
          <cell r="C1538" t="str">
            <v>VIÑA DEL MARVILLA ALEMANA</v>
          </cell>
          <cell r="D1538">
            <v>25.41</v>
          </cell>
        </row>
        <row r="1539">
          <cell r="C1539" t="str">
            <v>VIÑA DEL MARVIÑA DEL MAR</v>
          </cell>
          <cell r="D1539">
            <v>0</v>
          </cell>
        </row>
        <row r="1540">
          <cell r="C1540" t="str">
            <v>VITACURACASABLANCA</v>
          </cell>
          <cell r="D1540">
            <v>78</v>
          </cell>
        </row>
        <row r="1541">
          <cell r="C1541" t="str">
            <v>VITACURACASTRO</v>
          </cell>
          <cell r="D1541">
            <v>1198.46</v>
          </cell>
        </row>
        <row r="1542">
          <cell r="C1542" t="str">
            <v>VITACURACHILLAN</v>
          </cell>
          <cell r="D1542">
            <v>403.29</v>
          </cell>
        </row>
        <row r="1543">
          <cell r="C1543" t="str">
            <v>VITACURASAN JAVIER</v>
          </cell>
          <cell r="D1543">
            <v>275.12</v>
          </cell>
        </row>
        <row r="1544">
          <cell r="C1544" t="str">
            <v>VITACURATALCA</v>
          </cell>
          <cell r="D1544">
            <v>256.86</v>
          </cell>
        </row>
        <row r="1545">
          <cell r="C1545" t="str">
            <v>VITACURAVALDIVIA</v>
          </cell>
          <cell r="D1545">
            <v>847.74</v>
          </cell>
        </row>
        <row r="1546">
          <cell r="C1546" t="str">
            <v>VITACURAVALPARAISO</v>
          </cell>
          <cell r="D1546">
            <v>115.95</v>
          </cell>
        </row>
        <row r="1547">
          <cell r="C1547" t="str">
            <v>YERBAS BUENASTALCA</v>
          </cell>
          <cell r="D1547">
            <v>48.1</v>
          </cell>
        </row>
        <row r="1548">
          <cell r="C1548" t="str">
            <v>YUMBELARAUCO</v>
          </cell>
          <cell r="D1548">
            <v>140</v>
          </cell>
        </row>
        <row r="1549">
          <cell r="C1549" t="str">
            <v>YUMBELCAÑETE</v>
          </cell>
          <cell r="D1549">
            <v>205</v>
          </cell>
        </row>
        <row r="1550">
          <cell r="C1550" t="str">
            <v>YUMBELCHILLAN</v>
          </cell>
          <cell r="D1550">
            <v>79.2</v>
          </cell>
        </row>
        <row r="1551">
          <cell r="C1551" t="str">
            <v>YUMBELCONCEPCIÓN</v>
          </cell>
          <cell r="D1551">
            <v>91.14</v>
          </cell>
        </row>
        <row r="1552">
          <cell r="C1552" t="str">
            <v>YUMBELLEBU</v>
          </cell>
          <cell r="D1552">
            <v>212</v>
          </cell>
        </row>
        <row r="1553">
          <cell r="C1553" t="str">
            <v>YUMBELLOS ANGELES</v>
          </cell>
          <cell r="D1553">
            <v>57.48</v>
          </cell>
        </row>
        <row r="1554">
          <cell r="C1554" t="str">
            <v>YUMBELTOME</v>
          </cell>
          <cell r="D1554">
            <v>91.3</v>
          </cell>
        </row>
        <row r="1555">
          <cell r="C1555" t="str">
            <v>YUNGAYBULNES</v>
          </cell>
          <cell r="D1555">
            <v>64.040000000000006</v>
          </cell>
        </row>
        <row r="1556">
          <cell r="C1556" t="str">
            <v>YUNGAYCHILLAN</v>
          </cell>
          <cell r="D1556">
            <v>66.239999999999995</v>
          </cell>
        </row>
        <row r="1557">
          <cell r="C1557" t="str">
            <v>YUNGAYLONGAVI</v>
          </cell>
          <cell r="D1557">
            <v>184</v>
          </cell>
        </row>
        <row r="1558">
          <cell r="C1558" t="str">
            <v>YUNGAYPINTO</v>
          </cell>
          <cell r="D1558">
            <v>89.85</v>
          </cell>
        </row>
        <row r="1559">
          <cell r="C1559" t="str">
            <v>YUNGAYQUIRIHUE</v>
          </cell>
          <cell r="D1559">
            <v>134</v>
          </cell>
        </row>
        <row r="1560">
          <cell r="C1560" t="str">
            <v>YUNGAYSANTIAGO</v>
          </cell>
          <cell r="D1560">
            <v>469.53</v>
          </cell>
        </row>
        <row r="1561">
          <cell r="C1561" t="str">
            <v>YUNGAYSANTIAGO CENTRO</v>
          </cell>
          <cell r="D1561">
            <v>469.53</v>
          </cell>
        </row>
        <row r="1562">
          <cell r="C1562" t="str">
            <v>POZO ALMONTETOCOPILLA</v>
          </cell>
          <cell r="D1562">
            <v>281.23</v>
          </cell>
        </row>
        <row r="1563">
          <cell r="C1563" t="str">
            <v>TOCOPILLAPOZO ALMONTE</v>
          </cell>
          <cell r="D1563">
            <v>281.23</v>
          </cell>
        </row>
        <row r="1564">
          <cell r="C1564" t="str">
            <v>QUILLOTASAN FELIPE</v>
          </cell>
          <cell r="D1564">
            <v>77.069999999999993</v>
          </cell>
        </row>
        <row r="1565">
          <cell r="C1565" t="str">
            <v>SAN FELIPEQUILLOTA</v>
          </cell>
          <cell r="D1565">
            <v>77.069999999999993</v>
          </cell>
        </row>
        <row r="1566">
          <cell r="C1566" t="str">
            <v>AISÉNCHILE CHICO</v>
          </cell>
          <cell r="D1566">
            <v>218.62</v>
          </cell>
        </row>
        <row r="1567">
          <cell r="C1567" t="str">
            <v>CHILE CHICOAISÉN</v>
          </cell>
          <cell r="D1567">
            <v>218.62</v>
          </cell>
        </row>
        <row r="1568">
          <cell r="C1568" t="str">
            <v>CONSTITUCIÓNLICANTÉN</v>
          </cell>
          <cell r="D1568">
            <v>70.16</v>
          </cell>
        </row>
        <row r="1569">
          <cell r="C1569" t="str">
            <v>LICANTÉNCONSTITUCIÓN</v>
          </cell>
          <cell r="D1569">
            <v>70.16</v>
          </cell>
        </row>
        <row r="1570">
          <cell r="C1570" t="str">
            <v>CORONELTOME</v>
          </cell>
          <cell r="D1570">
            <v>57.81</v>
          </cell>
        </row>
        <row r="1571">
          <cell r="C1571" t="str">
            <v>TOMECORONEL</v>
          </cell>
          <cell r="D1571">
            <v>57.81</v>
          </cell>
        </row>
        <row r="1572">
          <cell r="C1572" t="str">
            <v>MELIPILLATILTIL</v>
          </cell>
          <cell r="D1572">
            <v>117.83</v>
          </cell>
        </row>
        <row r="1573">
          <cell r="C1573" t="str">
            <v>TILTILMELIPILLA</v>
          </cell>
          <cell r="D1573">
            <v>117.83</v>
          </cell>
        </row>
        <row r="1574">
          <cell r="C1574" t="str">
            <v>SAN FELIPECALLE LARGA</v>
          </cell>
          <cell r="D1574">
            <v>20.83</v>
          </cell>
        </row>
        <row r="1575">
          <cell r="C1575" t="str">
            <v>CALLE LARGASAN FELIPE</v>
          </cell>
          <cell r="D1575">
            <v>20.83</v>
          </cell>
        </row>
        <row r="1576">
          <cell r="C1576" t="str">
            <v>SAN JOSÉ DE LA MARIQUINAPANGUIPULLI</v>
          </cell>
          <cell r="D1576">
            <v>70.540000000000006</v>
          </cell>
        </row>
        <row r="1577">
          <cell r="C1577" t="str">
            <v>PANGUIPULLISAN JOSÉ DE LA MARIQUINA</v>
          </cell>
          <cell r="D1577">
            <v>70.540000000000006</v>
          </cell>
        </row>
        <row r="1578">
          <cell r="C1578" t="str">
            <v>VIÑA DEL MARPUCHUNCAVÍ</v>
          </cell>
          <cell r="D1578">
            <v>44.34</v>
          </cell>
        </row>
        <row r="1579">
          <cell r="C1579" t="str">
            <v>PUCHUNCAVÍVIÑA DEL MAR</v>
          </cell>
          <cell r="D1579">
            <v>44.34</v>
          </cell>
        </row>
        <row r="1580">
          <cell r="C1580" t="str">
            <v>ALTO HOSPICIOCOLCHANE</v>
          </cell>
          <cell r="D1580">
            <v>227.81</v>
          </cell>
        </row>
        <row r="1581">
          <cell r="C1581" t="str">
            <v>COLCHANEALTO HOSPICIO</v>
          </cell>
          <cell r="D1581">
            <v>227.81</v>
          </cell>
        </row>
        <row r="1582">
          <cell r="C1582" t="str">
            <v>ANTOFAGASTAPOZO ALMONTE</v>
          </cell>
          <cell r="D1582">
            <v>446.47</v>
          </cell>
        </row>
        <row r="1583">
          <cell r="C1583" t="str">
            <v>POZO ALMONTEANTOFAGASTA</v>
          </cell>
          <cell r="D1583">
            <v>446.47</v>
          </cell>
        </row>
        <row r="1584">
          <cell r="C1584" t="str">
            <v>BULNESNEGRETE</v>
          </cell>
          <cell r="D1584">
            <v>116.83</v>
          </cell>
        </row>
        <row r="1585">
          <cell r="C1585" t="str">
            <v>NEGRETEBULNES</v>
          </cell>
          <cell r="D1585">
            <v>116.83</v>
          </cell>
        </row>
        <row r="1586">
          <cell r="C1586" t="str">
            <v>CHILLANNINHUE</v>
          </cell>
          <cell r="D1586">
            <v>45.69</v>
          </cell>
        </row>
        <row r="1587">
          <cell r="C1587" t="str">
            <v>NINHUECHILLAN</v>
          </cell>
          <cell r="D1587">
            <v>45.69</v>
          </cell>
        </row>
        <row r="1588">
          <cell r="C1588" t="str">
            <v>CHILLANÑIQUEN</v>
          </cell>
          <cell r="D1588">
            <v>73.8</v>
          </cell>
        </row>
        <row r="1589">
          <cell r="C1589" t="str">
            <v>ÑIQUENCHILLAN</v>
          </cell>
          <cell r="D1589">
            <v>73.8</v>
          </cell>
        </row>
        <row r="1590">
          <cell r="C1590" t="str">
            <v>CHILLANÑUÑOA</v>
          </cell>
          <cell r="D1590">
            <v>410.4</v>
          </cell>
        </row>
        <row r="1591">
          <cell r="C1591" t="str">
            <v>ÑUÑOACHILLAN</v>
          </cell>
          <cell r="D1591">
            <v>410.4</v>
          </cell>
        </row>
        <row r="1592">
          <cell r="C1592" t="str">
            <v>CHILLANPEMUCO</v>
          </cell>
          <cell r="D1592">
            <v>45.31</v>
          </cell>
        </row>
        <row r="1593">
          <cell r="C1593" t="str">
            <v>PEMUCOCHILLAN</v>
          </cell>
          <cell r="D1593">
            <v>45.31</v>
          </cell>
        </row>
        <row r="1594">
          <cell r="C1594" t="str">
            <v>CHILLANSAN IGNACIO</v>
          </cell>
          <cell r="D1594">
            <v>29.84</v>
          </cell>
        </row>
        <row r="1595">
          <cell r="C1595" t="str">
            <v>SAN IGNACIOCHILLAN</v>
          </cell>
          <cell r="D1595">
            <v>29.84</v>
          </cell>
        </row>
        <row r="1596">
          <cell r="C1596" t="str">
            <v>CHILLANSANTA JUANA</v>
          </cell>
          <cell r="D1596">
            <v>148.66</v>
          </cell>
        </row>
        <row r="1597">
          <cell r="C1597" t="str">
            <v>SANTA JUANACHILLAN</v>
          </cell>
          <cell r="D1597">
            <v>148.66</v>
          </cell>
        </row>
        <row r="1598">
          <cell r="C1598" t="str">
            <v>COPIAPOTIERRA AMARILLA</v>
          </cell>
          <cell r="D1598">
            <v>14.67</v>
          </cell>
        </row>
        <row r="1599">
          <cell r="C1599" t="str">
            <v>TIERRA AMARILLACOPIAPO</v>
          </cell>
          <cell r="D1599">
            <v>14.67</v>
          </cell>
        </row>
        <row r="1600">
          <cell r="C1600" t="str">
            <v>LA LIGUAPETORCA</v>
          </cell>
          <cell r="D1600">
            <v>52.05</v>
          </cell>
        </row>
        <row r="1601">
          <cell r="C1601" t="str">
            <v>PETORCALA LIGUA</v>
          </cell>
          <cell r="D1601">
            <v>52.05</v>
          </cell>
        </row>
        <row r="1602">
          <cell r="C1602" t="str">
            <v>OSORNOPURRANQUE</v>
          </cell>
          <cell r="D1602">
            <v>42.29</v>
          </cell>
        </row>
        <row r="1603">
          <cell r="C1603" t="str">
            <v>PURRANQUEOSORNO</v>
          </cell>
          <cell r="D1603">
            <v>42.29</v>
          </cell>
        </row>
        <row r="1604">
          <cell r="C1604" t="str">
            <v>QUILLOTACABILDO</v>
          </cell>
          <cell r="D1604">
            <v>74.27</v>
          </cell>
        </row>
        <row r="1605">
          <cell r="C1605" t="str">
            <v>CABILDOQUILLOTA</v>
          </cell>
          <cell r="D1605">
            <v>74.27</v>
          </cell>
        </row>
        <row r="1606">
          <cell r="C1606" t="str">
            <v>RANCAGUALA LIGUA</v>
          </cell>
          <cell r="D1606">
            <v>231.83</v>
          </cell>
        </row>
        <row r="1607">
          <cell r="C1607" t="str">
            <v>LA LIGUARANCAGUA</v>
          </cell>
          <cell r="D1607">
            <v>231.83</v>
          </cell>
        </row>
        <row r="1608">
          <cell r="C1608" t="str">
            <v>RANCAGUALINARES</v>
          </cell>
          <cell r="D1608">
            <v>222.77</v>
          </cell>
        </row>
        <row r="1609">
          <cell r="C1609" t="str">
            <v>LINARESRANCAGUA</v>
          </cell>
          <cell r="D1609">
            <v>222.77</v>
          </cell>
        </row>
        <row r="1610">
          <cell r="C1610" t="str">
            <v>RANCAGUARANCAGUA</v>
          </cell>
          <cell r="D1610">
            <v>0</v>
          </cell>
        </row>
        <row r="1611">
          <cell r="C1611" t="str">
            <v>RÍO NEGROFRUTILLAR</v>
          </cell>
          <cell r="D1611">
            <v>43.15</v>
          </cell>
        </row>
        <row r="1612">
          <cell r="C1612" t="str">
            <v>FRUTILLARRÍO NEGRO</v>
          </cell>
          <cell r="D1612">
            <v>43.15</v>
          </cell>
        </row>
        <row r="1613">
          <cell r="C1613" t="str">
            <v>SAN FELIPECONSTITUCIÓN</v>
          </cell>
          <cell r="D1613">
            <v>444.65</v>
          </cell>
        </row>
        <row r="1614">
          <cell r="C1614" t="str">
            <v>CONSTITUCIÓNSAN FELIPE</v>
          </cell>
          <cell r="D1614">
            <v>444.65</v>
          </cell>
        </row>
        <row r="1615">
          <cell r="C1615" t="str">
            <v>SAN JAVIERRENGO</v>
          </cell>
          <cell r="D1615">
            <v>161.16</v>
          </cell>
        </row>
        <row r="1616">
          <cell r="C1616" t="str">
            <v>RENGOSAN JAVIER</v>
          </cell>
          <cell r="D1616">
            <v>161.16</v>
          </cell>
        </row>
        <row r="1617">
          <cell r="C1617" t="str">
            <v>SAN JAVIERSANTIAGO</v>
          </cell>
          <cell r="D1617">
            <v>275.12</v>
          </cell>
        </row>
        <row r="1618">
          <cell r="C1618" t="str">
            <v>SANTIAGOSAN JAVIER</v>
          </cell>
          <cell r="D1618">
            <v>275.12</v>
          </cell>
        </row>
        <row r="1619">
          <cell r="C1619" t="str">
            <v>TALCAHUANOCURANILAHUE</v>
          </cell>
          <cell r="D1619">
            <v>106.05</v>
          </cell>
        </row>
        <row r="1620">
          <cell r="C1620" t="str">
            <v>TALCAHUANOCURANILAHUE</v>
          </cell>
          <cell r="D1620">
            <v>106.05</v>
          </cell>
        </row>
        <row r="1621">
          <cell r="C1621" t="str">
            <v>TALCAHUANOLAS CONDES</v>
          </cell>
          <cell r="D1621">
            <v>505.52</v>
          </cell>
        </row>
        <row r="1622">
          <cell r="C1622" t="str">
            <v>LAS CONDESTALCAHUANO</v>
          </cell>
          <cell r="D1622">
            <v>505.52</v>
          </cell>
        </row>
        <row r="1623">
          <cell r="C1623" t="str">
            <v>VALPARAISOPETORCA</v>
          </cell>
          <cell r="D1623">
            <v>157.34</v>
          </cell>
        </row>
        <row r="1624">
          <cell r="C1624" t="str">
            <v>PETORCAVALPARAISO</v>
          </cell>
          <cell r="D1624">
            <v>157.34</v>
          </cell>
        </row>
        <row r="1625">
          <cell r="C1625" t="str">
            <v>VILLARRICANUEVA IMPERIAL</v>
          </cell>
          <cell r="D1625">
            <v>110.53</v>
          </cell>
        </row>
        <row r="1626">
          <cell r="C1626" t="str">
            <v>NUEVA IMPERIALVILLARRICA</v>
          </cell>
          <cell r="D1626">
            <v>110.53</v>
          </cell>
        </row>
        <row r="1627">
          <cell r="C1627" t="str">
            <v>SANTIAGO CENTROTALTAL</v>
          </cell>
          <cell r="D1627">
            <v>1104.8599999999999</v>
          </cell>
        </row>
        <row r="1628">
          <cell r="C1628" t="str">
            <v>TALTALSANTIAGO CENTRO</v>
          </cell>
          <cell r="D1628">
            <v>1104.8599999999999</v>
          </cell>
        </row>
        <row r="1629">
          <cell r="C1629" t="str">
            <v>VALLENARLA SERENA</v>
          </cell>
          <cell r="D1629">
            <v>195.41</v>
          </cell>
        </row>
        <row r="1630">
          <cell r="C1630" t="str">
            <v>LA SERENAVALLENAR</v>
          </cell>
          <cell r="D1630">
            <v>195.41</v>
          </cell>
        </row>
        <row r="1631">
          <cell r="C1631" t="str">
            <v>CERRILLOSCURACAVÍ</v>
          </cell>
          <cell r="D1631">
            <v>47.7</v>
          </cell>
        </row>
        <row r="1632">
          <cell r="C1632" t="str">
            <v>CURACAVÍCERRILLOS</v>
          </cell>
          <cell r="D1632">
            <v>47.7</v>
          </cell>
        </row>
        <row r="1633">
          <cell r="C1633" t="str">
            <v>CHILLANCERRILLOS</v>
          </cell>
          <cell r="D1633">
            <v>441.4</v>
          </cell>
        </row>
        <row r="1634">
          <cell r="C1634" t="str">
            <v>CERRILLOSCHILLAN</v>
          </cell>
          <cell r="D1634">
            <v>441.4</v>
          </cell>
        </row>
        <row r="1635">
          <cell r="C1635" t="str">
            <v>CHILLANPORTEZUELO</v>
          </cell>
          <cell r="D1635">
            <v>37.29</v>
          </cell>
        </row>
        <row r="1636">
          <cell r="C1636" t="str">
            <v>PORTEZUELOCHILLAN</v>
          </cell>
          <cell r="D1636">
            <v>37.29</v>
          </cell>
        </row>
        <row r="1637">
          <cell r="C1637" t="str">
            <v>CHILLANRANQUIL</v>
          </cell>
          <cell r="D1637">
            <v>58</v>
          </cell>
        </row>
        <row r="1638">
          <cell r="C1638" t="str">
            <v>RANQUILCHILLAN</v>
          </cell>
          <cell r="D1638">
            <v>58</v>
          </cell>
        </row>
        <row r="1639">
          <cell r="C1639" t="str">
            <v>COIHAIQUEO"HIGGINS</v>
          </cell>
          <cell r="D1639">
            <v>565.97</v>
          </cell>
        </row>
        <row r="1640">
          <cell r="C1640" t="str">
            <v>O"HIGGINSCOIHAIQUE</v>
          </cell>
          <cell r="D1640">
            <v>565.97</v>
          </cell>
        </row>
        <row r="1641">
          <cell r="C1641" t="str">
            <v>CONCEPCIÓNCORONEL</v>
          </cell>
          <cell r="D1641">
            <v>28.69</v>
          </cell>
        </row>
        <row r="1642">
          <cell r="C1642" t="str">
            <v>CORONELCONCEPCIÓN</v>
          </cell>
          <cell r="D1642">
            <v>28.69</v>
          </cell>
        </row>
        <row r="1643">
          <cell r="C1643" t="str">
            <v>COPIAPORANCAGUA</v>
          </cell>
          <cell r="D1643">
            <v>885.38</v>
          </cell>
        </row>
        <row r="1644">
          <cell r="C1644" t="str">
            <v>RANCAGUACOPIAPO</v>
          </cell>
          <cell r="D1644">
            <v>885.38</v>
          </cell>
        </row>
        <row r="1645">
          <cell r="C1645" t="str">
            <v>FREIRINADIEGO DE ALMAGRO</v>
          </cell>
          <cell r="D1645">
            <v>318.3</v>
          </cell>
        </row>
        <row r="1646">
          <cell r="C1646" t="str">
            <v>DIEGO DE ALMAGROFREIRINA</v>
          </cell>
          <cell r="D1646">
            <v>318.3</v>
          </cell>
        </row>
        <row r="1647">
          <cell r="C1647" t="str">
            <v>FREIRINASANTIAGO CENTRO</v>
          </cell>
          <cell r="D1647">
            <v>684.13</v>
          </cell>
        </row>
        <row r="1648">
          <cell r="C1648" t="str">
            <v>SANTIAGO CENTROFREIRINA</v>
          </cell>
          <cell r="D1648">
            <v>684.13</v>
          </cell>
        </row>
        <row r="1649">
          <cell r="C1649" t="str">
            <v>ILLAPELLAMPA</v>
          </cell>
          <cell r="D1649">
            <v>267.94</v>
          </cell>
        </row>
        <row r="1650">
          <cell r="C1650" t="str">
            <v>LAMPAILLAPEL</v>
          </cell>
          <cell r="D1650">
            <v>267.94</v>
          </cell>
        </row>
        <row r="1651">
          <cell r="C1651" t="str">
            <v>LITUECHESANTA CRUZ</v>
          </cell>
          <cell r="D1651">
            <v>81.09</v>
          </cell>
        </row>
        <row r="1652">
          <cell r="C1652" t="str">
            <v>SANTA CRUZLITUECHE</v>
          </cell>
          <cell r="D1652">
            <v>81.09</v>
          </cell>
        </row>
        <row r="1653">
          <cell r="C1653" t="str">
            <v>LOS LAGOSTEMUCO</v>
          </cell>
          <cell r="D1653">
            <v>162.87</v>
          </cell>
        </row>
        <row r="1654">
          <cell r="C1654" t="str">
            <v>TEMUCOLOS LAGOS</v>
          </cell>
          <cell r="D1654">
            <v>162.87</v>
          </cell>
        </row>
        <row r="1655">
          <cell r="C1655" t="str">
            <v>LOS VILOSLAMPA</v>
          </cell>
          <cell r="D1655">
            <v>209.36</v>
          </cell>
        </row>
        <row r="1656">
          <cell r="C1656" t="str">
            <v>LAMPALOS VILOS</v>
          </cell>
          <cell r="D1656">
            <v>209.36</v>
          </cell>
        </row>
        <row r="1657">
          <cell r="C1657" t="str">
            <v>MAIPÚCURACAVÍ</v>
          </cell>
          <cell r="D1657">
            <v>44.2</v>
          </cell>
        </row>
        <row r="1658">
          <cell r="C1658" t="str">
            <v>CURACAVÍMAIPÚ</v>
          </cell>
          <cell r="D1658">
            <v>44.2</v>
          </cell>
        </row>
        <row r="1659">
          <cell r="C1659" t="str">
            <v>PICHILEMUNAVIDAD</v>
          </cell>
          <cell r="D1659">
            <v>93.93</v>
          </cell>
        </row>
        <row r="1660">
          <cell r="C1660" t="str">
            <v>NAVIDADPICHILEMU</v>
          </cell>
          <cell r="D1660">
            <v>93.93</v>
          </cell>
        </row>
        <row r="1661">
          <cell r="C1661" t="str">
            <v>PUDAHUELALHUÉ</v>
          </cell>
          <cell r="D1661">
            <v>79</v>
          </cell>
        </row>
        <row r="1662">
          <cell r="C1662" t="str">
            <v>ALHUÉPUDAHUEL</v>
          </cell>
          <cell r="D1662">
            <v>79</v>
          </cell>
        </row>
        <row r="1663">
          <cell r="C1663" t="str">
            <v>PUDAHUELEL MONTE</v>
          </cell>
          <cell r="D1663">
            <v>46.2</v>
          </cell>
        </row>
        <row r="1664">
          <cell r="C1664" t="str">
            <v>EL MONTEPUDAHUEL</v>
          </cell>
          <cell r="D1664">
            <v>46.2</v>
          </cell>
        </row>
        <row r="1665">
          <cell r="C1665" t="str">
            <v>PUDAHUELTILTIL</v>
          </cell>
          <cell r="D1665">
            <v>79</v>
          </cell>
        </row>
        <row r="1666">
          <cell r="C1666" t="str">
            <v>TILTILPUDAHUEL</v>
          </cell>
          <cell r="D1666">
            <v>79</v>
          </cell>
        </row>
        <row r="1667">
          <cell r="C1667" t="str">
            <v>RANCAGUACHIMBARONGO</v>
          </cell>
          <cell r="D1667">
            <v>69.41</v>
          </cell>
        </row>
        <row r="1668">
          <cell r="C1668" t="str">
            <v>CHIMBARONGORANCAGUA</v>
          </cell>
          <cell r="D1668">
            <v>69.41</v>
          </cell>
        </row>
        <row r="1669">
          <cell r="C1669" t="str">
            <v>RANCAGUALOLOL</v>
          </cell>
          <cell r="D1669">
            <v>140.25</v>
          </cell>
        </row>
        <row r="1670">
          <cell r="C1670" t="str">
            <v>LOLOLRANCAGUA</v>
          </cell>
          <cell r="D1670">
            <v>140.25</v>
          </cell>
        </row>
        <row r="1671">
          <cell r="C1671" t="str">
            <v>SAN ANTONIOLO BARNECHEA</v>
          </cell>
          <cell r="D1671">
            <v>117.87</v>
          </cell>
        </row>
        <row r="1672">
          <cell r="C1672" t="str">
            <v>LO BARNECHEASAN ANTONIO</v>
          </cell>
          <cell r="D1672">
            <v>117.87</v>
          </cell>
        </row>
        <row r="1673">
          <cell r="C1673" t="str">
            <v>TALAGANTESAN PEDRO</v>
          </cell>
          <cell r="D1673">
            <v>67.709999999999994</v>
          </cell>
        </row>
        <row r="1674">
          <cell r="C1674" t="str">
            <v>SAN PEDROTALAGANTE</v>
          </cell>
          <cell r="D1674">
            <v>67.709999999999994</v>
          </cell>
        </row>
        <row r="1675">
          <cell r="C1675" t="str">
            <v>TALCAVILLA ALEGRE</v>
          </cell>
          <cell r="D1675">
            <v>32.68</v>
          </cell>
        </row>
        <row r="1676">
          <cell r="C1676" t="str">
            <v>VILLA ALEGRETALCA</v>
          </cell>
          <cell r="D1676">
            <v>32.68</v>
          </cell>
        </row>
        <row r="1677">
          <cell r="C1677" t="str">
            <v>VALDIVIAQUILPUE</v>
          </cell>
          <cell r="D1677">
            <v>958.42</v>
          </cell>
        </row>
        <row r="1678">
          <cell r="C1678" t="str">
            <v>QUILPUEVALDIVIA</v>
          </cell>
          <cell r="D1678">
            <v>958.42</v>
          </cell>
        </row>
        <row r="1679">
          <cell r="C1679" t="str">
            <v>VILLARRICAVICTORIA</v>
          </cell>
          <cell r="D1679">
            <v>146.05000000000001</v>
          </cell>
        </row>
        <row r="1680">
          <cell r="C1680" t="str">
            <v>VICTORIAVILLARRICA</v>
          </cell>
          <cell r="D1680">
            <v>146.05000000000001</v>
          </cell>
        </row>
        <row r="1681">
          <cell r="C1681" t="str">
            <v>ANGOLVILLARRICA</v>
          </cell>
          <cell r="D1681">
            <v>211.95</v>
          </cell>
        </row>
        <row r="1682">
          <cell r="C1682" t="str">
            <v>VILLARRICAANGOL</v>
          </cell>
          <cell r="D1682">
            <v>211.95</v>
          </cell>
        </row>
        <row r="1683">
          <cell r="C1683" t="str">
            <v>CHILLANRECOLETA</v>
          </cell>
          <cell r="D1683">
            <v>403.29</v>
          </cell>
        </row>
        <row r="1684">
          <cell r="C1684" t="str">
            <v>RECOLETACHILLAN</v>
          </cell>
          <cell r="D1684">
            <v>403.29</v>
          </cell>
        </row>
        <row r="1685">
          <cell r="C1685" t="str">
            <v>COPIAPOHUASCO</v>
          </cell>
          <cell r="D1685">
            <v>190.11</v>
          </cell>
        </row>
        <row r="1686">
          <cell r="C1686" t="str">
            <v>HUASCOCOPIAPO</v>
          </cell>
          <cell r="D1686">
            <v>190.11</v>
          </cell>
        </row>
        <row r="1687">
          <cell r="C1687" t="str">
            <v>LA CALERAPETORCA</v>
          </cell>
          <cell r="D1687">
            <v>92.71</v>
          </cell>
        </row>
        <row r="1688">
          <cell r="C1688" t="str">
            <v>PETORCALA CALERA</v>
          </cell>
          <cell r="D1688">
            <v>92.71</v>
          </cell>
        </row>
        <row r="1689">
          <cell r="C1689" t="str">
            <v>LA SERENAPUNITAQUI</v>
          </cell>
          <cell r="D1689">
            <v>119.94</v>
          </cell>
        </row>
        <row r="1690">
          <cell r="C1690" t="str">
            <v>PUNITAQUILA SERENA</v>
          </cell>
          <cell r="D1690">
            <v>119.94</v>
          </cell>
        </row>
        <row r="1691">
          <cell r="C1691" t="str">
            <v>LAUTAROVICTORIA</v>
          </cell>
          <cell r="D1691">
            <v>37.64</v>
          </cell>
        </row>
        <row r="1692">
          <cell r="C1692" t="str">
            <v>VICTORIALAUTARO</v>
          </cell>
          <cell r="D1692">
            <v>37.64</v>
          </cell>
        </row>
        <row r="1693">
          <cell r="C1693" t="str">
            <v>LOS ANGELESCAÑETE</v>
          </cell>
          <cell r="D1693">
            <v>162</v>
          </cell>
        </row>
        <row r="1694">
          <cell r="C1694" t="str">
            <v>CAÑETELOS ANGELES</v>
          </cell>
          <cell r="D1694">
            <v>162</v>
          </cell>
        </row>
        <row r="1695">
          <cell r="C1695" t="str">
            <v>PUDAHUELCOLINA</v>
          </cell>
          <cell r="D1695">
            <v>0</v>
          </cell>
        </row>
        <row r="1696">
          <cell r="C1696" t="str">
            <v>COLINAPUDAHUEL</v>
          </cell>
          <cell r="D1696">
            <v>0</v>
          </cell>
        </row>
        <row r="1697">
          <cell r="C1697" t="str">
            <v>PUDAHUELSAN BERNARDO</v>
          </cell>
          <cell r="D1697">
            <v>0</v>
          </cell>
        </row>
        <row r="1698">
          <cell r="C1698" t="str">
            <v>SAN BERNARDOPUDAHUEL</v>
          </cell>
          <cell r="D1698">
            <v>0</v>
          </cell>
        </row>
        <row r="1699">
          <cell r="C1699" t="str">
            <v>SAN MIGUELLOS VILOS</v>
          </cell>
          <cell r="D1699">
            <v>222.36</v>
          </cell>
        </row>
        <row r="1700">
          <cell r="C1700" t="str">
            <v>LOS VILOSSAN MIGUEL</v>
          </cell>
          <cell r="D1700">
            <v>222.36</v>
          </cell>
        </row>
        <row r="1701">
          <cell r="C1701" t="str">
            <v>TEMUCOCURICÓ</v>
          </cell>
          <cell r="D1701">
            <v>504.48</v>
          </cell>
        </row>
        <row r="1702">
          <cell r="C1702" t="str">
            <v>CURICÓTEMUCO</v>
          </cell>
          <cell r="D1702">
            <v>504.48</v>
          </cell>
        </row>
        <row r="1703">
          <cell r="C1703" t="str">
            <v>TEMUCOÑUÑOA</v>
          </cell>
          <cell r="D1703">
            <v>690.1</v>
          </cell>
        </row>
        <row r="1704">
          <cell r="C1704" t="str">
            <v>ÑUÑOATEMUCO</v>
          </cell>
          <cell r="D1704">
            <v>690.1</v>
          </cell>
        </row>
        <row r="1705">
          <cell r="C1705" t="str">
            <v>VALPARAISOCABILDO</v>
          </cell>
          <cell r="D1705">
            <v>125.09</v>
          </cell>
        </row>
        <row r="1706">
          <cell r="C1706" t="str">
            <v>CABILDOVALPARAISO</v>
          </cell>
          <cell r="D1706">
            <v>125.09</v>
          </cell>
        </row>
        <row r="1707">
          <cell r="C1707" t="str">
            <v>ANTOFAGASTAMARÍA ELENA</v>
          </cell>
          <cell r="D1707">
            <v>224.75</v>
          </cell>
        </row>
        <row r="1708">
          <cell r="C1708" t="str">
            <v>MARÍA ELENAANTOFAGASTA</v>
          </cell>
          <cell r="D1708">
            <v>224.75</v>
          </cell>
        </row>
        <row r="1709">
          <cell r="C1709" t="str">
            <v>ARICACERRILLOS</v>
          </cell>
          <cell r="D1709">
            <v>2059.04</v>
          </cell>
        </row>
        <row r="1710">
          <cell r="C1710" t="str">
            <v>CERRILLOSARICA</v>
          </cell>
          <cell r="D1710">
            <v>2059.04</v>
          </cell>
        </row>
        <row r="1711">
          <cell r="C1711" t="str">
            <v>CHILLANLAS CONDES</v>
          </cell>
          <cell r="D1711">
            <v>403.29</v>
          </cell>
        </row>
        <row r="1712">
          <cell r="C1712" t="str">
            <v>LAS CONDESCHILLAN</v>
          </cell>
          <cell r="D1712">
            <v>403.29</v>
          </cell>
        </row>
        <row r="1713">
          <cell r="C1713" t="str">
            <v>CHILLANLOS ANGELES</v>
          </cell>
          <cell r="D1713">
            <v>110.35</v>
          </cell>
        </row>
        <row r="1714">
          <cell r="C1714" t="str">
            <v>LOS ANGELESCHILLAN</v>
          </cell>
          <cell r="D1714">
            <v>110.35</v>
          </cell>
        </row>
        <row r="1715">
          <cell r="C1715" t="str">
            <v>CHILLANRENGO</v>
          </cell>
          <cell r="D1715">
            <v>289.33</v>
          </cell>
        </row>
        <row r="1716">
          <cell r="C1716" t="str">
            <v>RENGOCHILLAN</v>
          </cell>
          <cell r="D1716">
            <v>289.33</v>
          </cell>
        </row>
        <row r="1717">
          <cell r="C1717" t="str">
            <v>CONCEPCIÓNCURANILAHUE</v>
          </cell>
          <cell r="D1717">
            <v>93.98</v>
          </cell>
        </row>
        <row r="1718">
          <cell r="C1718" t="str">
            <v>CURANILAHUECONCEPCIÓN</v>
          </cell>
          <cell r="D1718">
            <v>93.98</v>
          </cell>
        </row>
        <row r="1719">
          <cell r="C1719" t="str">
            <v>IQUIQUECURICÓ</v>
          </cell>
          <cell r="D1719">
            <v>1971.49</v>
          </cell>
        </row>
        <row r="1720">
          <cell r="C1720" t="str">
            <v>CURICÓIQUIQUE</v>
          </cell>
          <cell r="D1720">
            <v>1971.49</v>
          </cell>
        </row>
        <row r="1721">
          <cell r="C1721" t="str">
            <v>LA LIGUACATEMU</v>
          </cell>
          <cell r="D1721">
            <v>71.73</v>
          </cell>
        </row>
        <row r="1722">
          <cell r="C1722" t="str">
            <v>CATEMULA LIGUA</v>
          </cell>
          <cell r="D1722">
            <v>71.73</v>
          </cell>
        </row>
        <row r="1723">
          <cell r="C1723" t="str">
            <v>LA SERENACOIHAIQUE</v>
          </cell>
          <cell r="D1723">
            <v>2177.23</v>
          </cell>
        </row>
        <row r="1724">
          <cell r="C1724" t="str">
            <v>COIHAIQUELA SERENA</v>
          </cell>
          <cell r="D1724">
            <v>2177.23</v>
          </cell>
        </row>
        <row r="1725">
          <cell r="C1725" t="str">
            <v>MELIPILLASAN ANTONIO</v>
          </cell>
          <cell r="D1725">
            <v>48.28</v>
          </cell>
        </row>
        <row r="1726">
          <cell r="C1726" t="str">
            <v>SAN ANTONIOMELIPILLA</v>
          </cell>
          <cell r="D1726">
            <v>48.28</v>
          </cell>
        </row>
        <row r="1727">
          <cell r="C1727" t="str">
            <v>OSORNOSANTIAGO</v>
          </cell>
          <cell r="D1727">
            <v>932.04</v>
          </cell>
        </row>
        <row r="1728">
          <cell r="C1728" t="str">
            <v>SANTIAGOOSORNO</v>
          </cell>
          <cell r="D1728">
            <v>932.04</v>
          </cell>
        </row>
        <row r="1729">
          <cell r="C1729" t="str">
            <v>PUTAENDOLOS ANDES</v>
          </cell>
          <cell r="D1729">
            <v>32.35</v>
          </cell>
        </row>
        <row r="1730">
          <cell r="C1730" t="str">
            <v>LOS ANDESPUTAENDO</v>
          </cell>
          <cell r="D1730">
            <v>32.35</v>
          </cell>
        </row>
        <row r="1731">
          <cell r="C1731" t="str">
            <v>QUELLÓNANCUD</v>
          </cell>
          <cell r="D1731">
            <v>168.52</v>
          </cell>
        </row>
        <row r="1732">
          <cell r="C1732" t="str">
            <v>ANCUDQUELLÓN</v>
          </cell>
          <cell r="D1732">
            <v>168.52</v>
          </cell>
        </row>
        <row r="1733">
          <cell r="C1733" t="str">
            <v>QUILLOTACATEMU</v>
          </cell>
          <cell r="D1733">
            <v>48.61</v>
          </cell>
        </row>
        <row r="1734">
          <cell r="C1734" t="str">
            <v>CATEMUQUILLOTA</v>
          </cell>
          <cell r="D1734">
            <v>48.61</v>
          </cell>
        </row>
        <row r="1735">
          <cell r="C1735" t="str">
            <v>RANCAGUABUIN</v>
          </cell>
          <cell r="D1735">
            <v>50.09</v>
          </cell>
        </row>
        <row r="1736">
          <cell r="C1736" t="str">
            <v>BUINRANCAGUA</v>
          </cell>
          <cell r="D1736">
            <v>50.09</v>
          </cell>
        </row>
        <row r="1737">
          <cell r="C1737" t="str">
            <v>RANCAGUASAN BERNARDO</v>
          </cell>
          <cell r="D1737">
            <v>66.94</v>
          </cell>
        </row>
        <row r="1738">
          <cell r="C1738" t="str">
            <v>SAN BERNARDORANCAGUA</v>
          </cell>
          <cell r="D1738">
            <v>66.94</v>
          </cell>
        </row>
        <row r="1739">
          <cell r="C1739" t="str">
            <v>RÍO BUENOTEMUCO</v>
          </cell>
          <cell r="D1739">
            <v>222.73</v>
          </cell>
        </row>
        <row r="1740">
          <cell r="C1740" t="str">
            <v>TEMUCORÍO BUENO</v>
          </cell>
          <cell r="D1740">
            <v>222.73</v>
          </cell>
        </row>
        <row r="1741">
          <cell r="C1741" t="str">
            <v>SAN FELIPELAS CONDES</v>
          </cell>
          <cell r="D1741">
            <v>87.68</v>
          </cell>
        </row>
        <row r="1742">
          <cell r="C1742" t="str">
            <v>LAS CONDESSAN FELIPE</v>
          </cell>
          <cell r="D1742">
            <v>87.68</v>
          </cell>
        </row>
        <row r="1743">
          <cell r="C1743" t="str">
            <v>SAN FELIPEZAPALLAR</v>
          </cell>
          <cell r="D1743">
            <v>114.89</v>
          </cell>
        </row>
        <row r="1744">
          <cell r="C1744" t="str">
            <v>ZAPALLARSAN FELIPE</v>
          </cell>
          <cell r="D1744">
            <v>114.89</v>
          </cell>
        </row>
        <row r="1745">
          <cell r="C1745" t="str">
            <v>SAN MIGUELTALCA</v>
          </cell>
          <cell r="D1745">
            <v>256.86</v>
          </cell>
        </row>
        <row r="1746">
          <cell r="C1746" t="str">
            <v>TALCASAN MIGUEL</v>
          </cell>
          <cell r="D1746">
            <v>256.86</v>
          </cell>
        </row>
        <row r="1747">
          <cell r="C1747" t="str">
            <v>SANTIAGOCOLINA</v>
          </cell>
          <cell r="D1747">
            <v>30.32</v>
          </cell>
        </row>
        <row r="1748">
          <cell r="C1748" t="str">
            <v>COLINASANTIAGO</v>
          </cell>
          <cell r="D1748">
            <v>30.32</v>
          </cell>
        </row>
        <row r="1749">
          <cell r="C1749" t="str">
            <v>TEMUCOERCILLA</v>
          </cell>
          <cell r="D1749">
            <v>96.83</v>
          </cell>
        </row>
        <row r="1750">
          <cell r="C1750" t="str">
            <v>ERCILLATEMUCO</v>
          </cell>
          <cell r="D1750">
            <v>96.83</v>
          </cell>
        </row>
        <row r="1751">
          <cell r="C1751" t="str">
            <v>VIÑA DEL MARCATEMU</v>
          </cell>
          <cell r="D1751">
            <v>83.64</v>
          </cell>
        </row>
        <row r="1752">
          <cell r="C1752" t="str">
            <v>CATEMUVIÑA DEL MAR</v>
          </cell>
          <cell r="D1752">
            <v>83.64</v>
          </cell>
        </row>
        <row r="1753">
          <cell r="C1753" t="str">
            <v>ANGOLÑUÑOA</v>
          </cell>
          <cell r="D1753">
            <v>569</v>
          </cell>
        </row>
        <row r="1754">
          <cell r="C1754" t="str">
            <v>ÑUÑOAANGOL</v>
          </cell>
          <cell r="D1754">
            <v>569</v>
          </cell>
        </row>
        <row r="1755">
          <cell r="C1755" t="str">
            <v>CASABLANCACASABLANCA</v>
          </cell>
          <cell r="D1755">
            <v>0</v>
          </cell>
        </row>
        <row r="1756">
          <cell r="C1756" t="str">
            <v>CAUQUENESRANCAGUA</v>
          </cell>
          <cell r="D1756">
            <v>274</v>
          </cell>
        </row>
        <row r="1757">
          <cell r="C1757" t="str">
            <v>RANCAGUACAUQUENES</v>
          </cell>
          <cell r="D1757">
            <v>274</v>
          </cell>
        </row>
        <row r="1758">
          <cell r="C1758" t="str">
            <v>COLLIPULLIPUREN</v>
          </cell>
          <cell r="D1758">
            <v>79</v>
          </cell>
        </row>
        <row r="1759">
          <cell r="C1759" t="str">
            <v>PURENCOLLIPULLI</v>
          </cell>
          <cell r="D1759">
            <v>79</v>
          </cell>
        </row>
        <row r="1760">
          <cell r="C1760" t="str">
            <v>COLLIPULLIVALDIVIA</v>
          </cell>
          <cell r="D1760">
            <v>269</v>
          </cell>
        </row>
        <row r="1761">
          <cell r="C1761" t="str">
            <v>VALDIVIACOLLIPULLI</v>
          </cell>
          <cell r="D1761">
            <v>269</v>
          </cell>
        </row>
        <row r="1762">
          <cell r="C1762" t="str">
            <v>COLLIPULLIVILLARRICA</v>
          </cell>
          <cell r="D1762">
            <v>181</v>
          </cell>
        </row>
        <row r="1763">
          <cell r="C1763" t="str">
            <v>VILLARRICACOLLIPULLI</v>
          </cell>
          <cell r="D1763">
            <v>181</v>
          </cell>
        </row>
        <row r="1764">
          <cell r="C1764" t="str">
            <v>COMBARBALÁVICUÑA</v>
          </cell>
          <cell r="D1764">
            <v>238</v>
          </cell>
        </row>
        <row r="1765">
          <cell r="C1765" t="str">
            <v>VICUÑACOMBARBALÁ</v>
          </cell>
          <cell r="D1765">
            <v>238</v>
          </cell>
        </row>
        <row r="1766">
          <cell r="C1766" t="str">
            <v>CONCEPCIÓNCONCEPCIÓN</v>
          </cell>
          <cell r="D1766">
            <v>0</v>
          </cell>
        </row>
        <row r="1767">
          <cell r="C1767" t="str">
            <v>CONCEPCIÓNPINTO</v>
          </cell>
          <cell r="D1767">
            <v>119</v>
          </cell>
        </row>
        <row r="1768">
          <cell r="C1768" t="str">
            <v>PINTOCONCEPCIÓN</v>
          </cell>
          <cell r="D1768">
            <v>119</v>
          </cell>
        </row>
        <row r="1769">
          <cell r="C1769" t="str">
            <v>FREIRINAFREIRINA</v>
          </cell>
          <cell r="D1769">
            <v>0</v>
          </cell>
        </row>
        <row r="1770">
          <cell r="C1770" t="str">
            <v>GRANEROSLAS CONDES</v>
          </cell>
          <cell r="D1770">
            <v>74.739999999999995</v>
          </cell>
        </row>
        <row r="1771">
          <cell r="C1771" t="str">
            <v>LAS CONDESGRANEROS</v>
          </cell>
          <cell r="D1771">
            <v>74.739999999999995</v>
          </cell>
        </row>
        <row r="1772">
          <cell r="C1772" t="str">
            <v>GRANEROSÑUÑOA</v>
          </cell>
          <cell r="D1772">
            <v>74.739999999999995</v>
          </cell>
        </row>
        <row r="1773">
          <cell r="C1773" t="str">
            <v>ÑUÑOAGRANEROS</v>
          </cell>
          <cell r="D1773">
            <v>74.739999999999995</v>
          </cell>
        </row>
        <row r="1774">
          <cell r="C1774" t="str">
            <v>IQUIQUETEMUCO</v>
          </cell>
          <cell r="D1774">
            <v>2433</v>
          </cell>
        </row>
        <row r="1775">
          <cell r="C1775" t="str">
            <v>TEMUCOIQUIQUE</v>
          </cell>
          <cell r="D1775">
            <v>2433</v>
          </cell>
        </row>
        <row r="1776">
          <cell r="C1776" t="str">
            <v>LA LIGUALIMACHE</v>
          </cell>
          <cell r="D1776">
            <v>77.400000000000006</v>
          </cell>
        </row>
        <row r="1777">
          <cell r="C1777" t="str">
            <v>LIMACHELA LIGUA</v>
          </cell>
          <cell r="D1777">
            <v>77.400000000000006</v>
          </cell>
        </row>
        <row r="1778">
          <cell r="C1778" t="str">
            <v>LA SERENAIQUIQUE</v>
          </cell>
          <cell r="D1778">
            <v>1287</v>
          </cell>
        </row>
        <row r="1779">
          <cell r="C1779" t="str">
            <v>IQUIQUELA SERENA</v>
          </cell>
          <cell r="D1779">
            <v>1287</v>
          </cell>
        </row>
        <row r="1780">
          <cell r="C1780" t="str">
            <v>LOS ANDESSAN MIGUEL</v>
          </cell>
          <cell r="D1780">
            <v>84.8</v>
          </cell>
        </row>
        <row r="1781">
          <cell r="C1781" t="str">
            <v>SAN MIGUELLOS ANDES</v>
          </cell>
          <cell r="D1781">
            <v>84.8</v>
          </cell>
        </row>
        <row r="1782">
          <cell r="C1782" t="str">
            <v>MACHALIPAREDONES</v>
          </cell>
          <cell r="D1782">
            <v>164</v>
          </cell>
        </row>
        <row r="1783">
          <cell r="C1783" t="str">
            <v>PAREDONESMACHALI</v>
          </cell>
          <cell r="D1783">
            <v>164</v>
          </cell>
        </row>
        <row r="1784">
          <cell r="C1784" t="str">
            <v>MAULLÍNRÍO NEGRO</v>
          </cell>
          <cell r="D1784">
            <v>154</v>
          </cell>
        </row>
        <row r="1785">
          <cell r="C1785" t="str">
            <v>RÍO NEGROMAULLÍN</v>
          </cell>
          <cell r="D1785">
            <v>154</v>
          </cell>
        </row>
        <row r="1786">
          <cell r="C1786" t="str">
            <v>MOLINALICANTÉN</v>
          </cell>
          <cell r="D1786">
            <v>93.1</v>
          </cell>
        </row>
        <row r="1787">
          <cell r="C1787" t="str">
            <v>LICANTÉNMOLINA</v>
          </cell>
          <cell r="D1787">
            <v>93.1</v>
          </cell>
        </row>
        <row r="1788">
          <cell r="C1788" t="str">
            <v>OSORNOCHILLAN</v>
          </cell>
          <cell r="D1788">
            <v>527</v>
          </cell>
        </row>
        <row r="1789">
          <cell r="C1789" t="str">
            <v>CHILLANOSORNO</v>
          </cell>
          <cell r="D1789">
            <v>527</v>
          </cell>
        </row>
        <row r="1790">
          <cell r="C1790" t="str">
            <v>RANCAGUAEL BOSQUE</v>
          </cell>
          <cell r="D1790">
            <v>87.3</v>
          </cell>
        </row>
        <row r="1791">
          <cell r="C1791" t="str">
            <v>EL BOSQUERANCAGUA</v>
          </cell>
          <cell r="D1791">
            <v>87.3</v>
          </cell>
        </row>
        <row r="1792">
          <cell r="C1792" t="str">
            <v>RANCAGUAPAREDONES</v>
          </cell>
          <cell r="D1792">
            <v>158</v>
          </cell>
        </row>
        <row r="1793">
          <cell r="C1793" t="str">
            <v>RANCAGUASAN FELIPE</v>
          </cell>
          <cell r="D1793">
            <v>172</v>
          </cell>
        </row>
        <row r="1794">
          <cell r="C1794" t="str">
            <v>RANCAGUASAN RAFAEL</v>
          </cell>
          <cell r="D1794">
            <v>153</v>
          </cell>
        </row>
        <row r="1795">
          <cell r="C1795" t="str">
            <v>RANCAGUASAN ANTONIO</v>
          </cell>
          <cell r="D1795">
            <v>142</v>
          </cell>
        </row>
        <row r="1796">
          <cell r="C1796" t="str">
            <v>RANCAGUAMARCHIGUE</v>
          </cell>
          <cell r="D1796">
            <v>123</v>
          </cell>
        </row>
        <row r="1797">
          <cell r="C1797" t="str">
            <v>PAREDONESRANCAGUA</v>
          </cell>
          <cell r="D1797">
            <v>158</v>
          </cell>
        </row>
        <row r="1798">
          <cell r="C1798" t="str">
            <v>SAN FELIPERANCAGUA</v>
          </cell>
          <cell r="D1798">
            <v>172</v>
          </cell>
        </row>
        <row r="1799">
          <cell r="C1799" t="str">
            <v>SAN RAFAELRANCAGUA</v>
          </cell>
          <cell r="D1799">
            <v>153</v>
          </cell>
        </row>
        <row r="1800">
          <cell r="C1800" t="str">
            <v>SAN ANTONIORANCAGUA</v>
          </cell>
          <cell r="D1800">
            <v>142</v>
          </cell>
        </row>
        <row r="1801">
          <cell r="C1801" t="str">
            <v>MARCHIGUERANCAGUA</v>
          </cell>
          <cell r="D1801">
            <v>123</v>
          </cell>
        </row>
        <row r="1802">
          <cell r="C1802" t="str">
            <v>SAN BERNARDOQUINTERO</v>
          </cell>
          <cell r="D1802">
            <v>168</v>
          </cell>
        </row>
        <row r="1803">
          <cell r="C1803" t="str">
            <v>QUINTEROSAN BERNARDO</v>
          </cell>
          <cell r="D1803">
            <v>168</v>
          </cell>
        </row>
        <row r="1804">
          <cell r="C1804" t="str">
            <v>SAN FELIPEINDEPENDENCIA</v>
          </cell>
          <cell r="D1804">
            <v>87.9</v>
          </cell>
        </row>
        <row r="1805">
          <cell r="C1805" t="str">
            <v>INDEPENDENCIASAN FELIPE</v>
          </cell>
          <cell r="D1805">
            <v>87.9</v>
          </cell>
        </row>
        <row r="1806">
          <cell r="C1806" t="str">
            <v>SAN JOSÉ DE LA MARIQUINACHILLAN</v>
          </cell>
          <cell r="D1806">
            <v>401</v>
          </cell>
        </row>
        <row r="1807">
          <cell r="C1807" t="str">
            <v>CHILLANSAN JOSÉ DE LA MARIQUINA</v>
          </cell>
          <cell r="D1807">
            <v>401</v>
          </cell>
        </row>
        <row r="1808">
          <cell r="C1808" t="str">
            <v>SANTA CRUZSANTA CRUZ</v>
          </cell>
          <cell r="D1808">
            <v>0</v>
          </cell>
        </row>
        <row r="1809">
          <cell r="C1809" t="str">
            <v>TALCAHUANOÑUÑOA</v>
          </cell>
          <cell r="D1809">
            <v>509</v>
          </cell>
        </row>
        <row r="1810">
          <cell r="C1810" t="str">
            <v>ÑUÑOATALCAHUANO</v>
          </cell>
          <cell r="D1810">
            <v>509</v>
          </cell>
        </row>
        <row r="1811">
          <cell r="C1811" t="str">
            <v>TALCASAN BERNARDO</v>
          </cell>
          <cell r="D1811">
            <v>240</v>
          </cell>
        </row>
        <row r="1812">
          <cell r="C1812" t="str">
            <v>SAN BERNARDOTALCA</v>
          </cell>
          <cell r="D1812">
            <v>240</v>
          </cell>
        </row>
        <row r="1813">
          <cell r="C1813" t="str">
            <v>VALPARAISOLA REINA</v>
          </cell>
          <cell r="D1813">
            <v>140</v>
          </cell>
        </row>
        <row r="1814">
          <cell r="C1814" t="str">
            <v>VALPARAISOHIJUELAS</v>
          </cell>
          <cell r="D1814">
            <v>71.900000000000006</v>
          </cell>
        </row>
        <row r="1815">
          <cell r="C1815" t="str">
            <v>VALPARAISORENCA</v>
          </cell>
          <cell r="D1815">
            <v>113</v>
          </cell>
        </row>
        <row r="1816">
          <cell r="C1816" t="str">
            <v>VALPARAISOEL TABO</v>
          </cell>
          <cell r="D1816">
            <v>82.6</v>
          </cell>
        </row>
        <row r="1817">
          <cell r="C1817" t="str">
            <v>LA REINAVALPARAISO</v>
          </cell>
          <cell r="D1817">
            <v>140</v>
          </cell>
        </row>
        <row r="1818">
          <cell r="C1818" t="str">
            <v>HIJUELASVALPARAISO</v>
          </cell>
          <cell r="D1818">
            <v>71.900000000000006</v>
          </cell>
        </row>
        <row r="1819">
          <cell r="C1819" t="str">
            <v>RENCAVALPARAISO</v>
          </cell>
          <cell r="D1819">
            <v>113</v>
          </cell>
        </row>
        <row r="1820">
          <cell r="C1820" t="str">
            <v>EL TABOVALPARAISO</v>
          </cell>
          <cell r="D1820">
            <v>82.6</v>
          </cell>
        </row>
        <row r="1821">
          <cell r="C1821" t="str">
            <v>ALTO HOSPICIOPICA</v>
          </cell>
          <cell r="D1821">
            <v>84.59</v>
          </cell>
        </row>
        <row r="1822">
          <cell r="C1822" t="str">
            <v>ANTOFAGASTAALTO HOSPICIO</v>
          </cell>
          <cell r="D1822">
            <v>362.37</v>
          </cell>
        </row>
        <row r="1823">
          <cell r="C1823" t="str">
            <v>ALTO HOSPICIOPICA</v>
          </cell>
          <cell r="D1823">
            <v>121</v>
          </cell>
        </row>
        <row r="1824">
          <cell r="C1824" t="str">
            <v>ANTOFAGASTAALTO HOSPICIO</v>
          </cell>
          <cell r="D1824">
            <v>429</v>
          </cell>
        </row>
        <row r="1825">
          <cell r="C1825" t="str">
            <v>ARICALINARES</v>
          </cell>
          <cell r="D1825">
            <v>2373</v>
          </cell>
        </row>
        <row r="1826">
          <cell r="C1826" t="str">
            <v>BULNESRANCAGUA</v>
          </cell>
          <cell r="D1826">
            <v>342</v>
          </cell>
        </row>
        <row r="1827">
          <cell r="C1827" t="str">
            <v>CAUQUENESCONSTITUCIÓN</v>
          </cell>
          <cell r="D1827">
            <v>107</v>
          </cell>
        </row>
        <row r="1828">
          <cell r="C1828" t="str">
            <v>CHILLANEL CARMEN</v>
          </cell>
          <cell r="D1828">
            <v>42</v>
          </cell>
        </row>
        <row r="1829">
          <cell r="C1829" t="str">
            <v>COPIAPOARICA</v>
          </cell>
          <cell r="D1829">
            <v>1272</v>
          </cell>
        </row>
        <row r="1830">
          <cell r="C1830" t="str">
            <v>CORONELHUALPÉN</v>
          </cell>
          <cell r="D1830">
            <v>34</v>
          </cell>
        </row>
        <row r="1831">
          <cell r="C1831" t="str">
            <v>CURICÓSANTIAGO</v>
          </cell>
          <cell r="D1831">
            <v>191</v>
          </cell>
        </row>
        <row r="1832">
          <cell r="C1832" t="str">
            <v>FREIRINACOLINA</v>
          </cell>
          <cell r="D1832">
            <v>678</v>
          </cell>
        </row>
        <row r="1833">
          <cell r="C1833" t="str">
            <v>GRANEROSTALCA</v>
          </cell>
          <cell r="D1833">
            <v>186</v>
          </cell>
        </row>
        <row r="1834">
          <cell r="C1834" t="str">
            <v>LA SERENAARICA</v>
          </cell>
          <cell r="D1834">
            <v>1597</v>
          </cell>
        </row>
        <row r="1835">
          <cell r="C1835" t="str">
            <v>LA SERENATEMUCO</v>
          </cell>
          <cell r="D1835">
            <v>1147</v>
          </cell>
        </row>
        <row r="1836">
          <cell r="C1836" t="str">
            <v>LEBULOS ALAMOS</v>
          </cell>
          <cell r="D1836">
            <v>26</v>
          </cell>
        </row>
        <row r="1837">
          <cell r="C1837" t="str">
            <v>LIMACHEQUINTERO</v>
          </cell>
          <cell r="D1837">
            <v>53</v>
          </cell>
        </row>
        <row r="1838">
          <cell r="C1838" t="str">
            <v>LOS ANDESCOLINA</v>
          </cell>
          <cell r="D1838">
            <v>50</v>
          </cell>
        </row>
        <row r="1839">
          <cell r="C1839" t="str">
            <v>LOS ANDESLA FLORIDA</v>
          </cell>
          <cell r="D1839">
            <v>95</v>
          </cell>
        </row>
        <row r="1840">
          <cell r="C1840" t="str">
            <v>LOS VILOSARICA</v>
          </cell>
          <cell r="D1840">
            <v>1846</v>
          </cell>
        </row>
        <row r="1841">
          <cell r="C1841" t="str">
            <v>MACHALIPICHILEMU</v>
          </cell>
          <cell r="D1841">
            <v>208</v>
          </cell>
        </row>
        <row r="1842">
          <cell r="C1842" t="str">
            <v>MEJILLONESTALTAL</v>
          </cell>
          <cell r="D1842">
            <v>287</v>
          </cell>
        </row>
        <row r="1843">
          <cell r="C1843" t="str">
            <v>MOLINALINARES</v>
          </cell>
          <cell r="D1843">
            <v>106</v>
          </cell>
        </row>
        <row r="1844">
          <cell r="C1844" t="str">
            <v>PUERTO VARASFRESIA</v>
          </cell>
          <cell r="D1844">
            <v>53</v>
          </cell>
        </row>
        <row r="1845">
          <cell r="C1845" t="str">
            <v>PUERTO VARASLOS MUERMOS</v>
          </cell>
          <cell r="D1845">
            <v>56</v>
          </cell>
        </row>
        <row r="1846">
          <cell r="C1846" t="str">
            <v>QUILLOTAVILLA ALEMANA</v>
          </cell>
          <cell r="D1846">
            <v>10</v>
          </cell>
        </row>
        <row r="1847">
          <cell r="C1847" t="str">
            <v>QUINTEROQUINTERO</v>
          </cell>
          <cell r="D1847">
            <v>0</v>
          </cell>
        </row>
        <row r="1848">
          <cell r="C1848" t="str">
            <v>RANCAGUALA FLORIDA</v>
          </cell>
          <cell r="D1848">
            <v>82</v>
          </cell>
        </row>
        <row r="1849">
          <cell r="C1849" t="str">
            <v>RANCAGUALO BARNECHEA</v>
          </cell>
          <cell r="D1849">
            <v>105</v>
          </cell>
        </row>
        <row r="1850">
          <cell r="C1850" t="str">
            <v>RANCAGUAPICHIDEGUA</v>
          </cell>
          <cell r="D1850">
            <v>82</v>
          </cell>
        </row>
        <row r="1851">
          <cell r="C1851" t="str">
            <v>RANCAGUASAGRADA FAMILIA</v>
          </cell>
          <cell r="D1851">
            <v>128</v>
          </cell>
        </row>
        <row r="1852">
          <cell r="C1852" t="str">
            <v>RANCAGUAVALDIVIA</v>
          </cell>
          <cell r="D1852">
            <v>765</v>
          </cell>
        </row>
        <row r="1853">
          <cell r="C1853" t="str">
            <v>REQUINOAPICHILEMU</v>
          </cell>
          <cell r="D1853">
            <v>160</v>
          </cell>
        </row>
        <row r="1854">
          <cell r="C1854" t="str">
            <v>SAN FELIPEÑUÑOA</v>
          </cell>
          <cell r="D1854">
            <v>382</v>
          </cell>
        </row>
        <row r="1855">
          <cell r="C1855" t="str">
            <v>SAN FELIPESANTIAGO</v>
          </cell>
          <cell r="D1855">
            <v>94</v>
          </cell>
        </row>
        <row r="1856">
          <cell r="C1856" t="str">
            <v>SAN FERNANDONANCAGUA</v>
          </cell>
          <cell r="D1856">
            <v>25</v>
          </cell>
        </row>
        <row r="1857">
          <cell r="C1857" t="str">
            <v>SAN FERNANDOSANTIAGO</v>
          </cell>
          <cell r="D1857">
            <v>138</v>
          </cell>
        </row>
        <row r="1858">
          <cell r="C1858" t="str">
            <v>SAN JOSÉ DE LA MARIQUINAPUERTO MONTT</v>
          </cell>
          <cell r="D1858">
            <v>237</v>
          </cell>
        </row>
        <row r="1859">
          <cell r="C1859" t="str">
            <v>SANTA CRUZRENGO</v>
          </cell>
          <cell r="D1859">
            <v>68</v>
          </cell>
        </row>
        <row r="1860">
          <cell r="C1860" t="str">
            <v>SANTIAGO CENTROMOSTAZAL</v>
          </cell>
          <cell r="D1860">
            <v>64</v>
          </cell>
        </row>
        <row r="1861">
          <cell r="C1861" t="str">
            <v>SANTIAGO CENTROQUINTERO</v>
          </cell>
          <cell r="D1861">
            <v>165</v>
          </cell>
        </row>
        <row r="1862">
          <cell r="C1862" t="str">
            <v>TALAGANTETALAGANTE</v>
          </cell>
          <cell r="D1862">
            <v>0</v>
          </cell>
        </row>
        <row r="1863">
          <cell r="C1863" t="str">
            <v>TALCAPEÑAFLOR</v>
          </cell>
          <cell r="D1863">
            <v>246</v>
          </cell>
        </row>
        <row r="1864">
          <cell r="C1864" t="str">
            <v>TOCOPILLATALTAL</v>
          </cell>
          <cell r="D1864">
            <v>410</v>
          </cell>
        </row>
        <row r="1865">
          <cell r="C1865" t="str">
            <v>TRAIGUENLUMACO</v>
          </cell>
          <cell r="D1865">
            <v>28</v>
          </cell>
        </row>
        <row r="1866">
          <cell r="C1866" t="str">
            <v>TRAIGUENVILLARRICA</v>
          </cell>
          <cell r="D1866">
            <v>176</v>
          </cell>
        </row>
        <row r="1867">
          <cell r="C1867" t="str">
            <v>VICTORIAVALDIVIA</v>
          </cell>
          <cell r="D1867">
            <v>236</v>
          </cell>
        </row>
        <row r="1868">
          <cell r="C1868" t="str">
            <v>QUELLÓNQUEMCHI</v>
          </cell>
          <cell r="D1868">
            <v>108.95</v>
          </cell>
        </row>
        <row r="1869">
          <cell r="C1869" t="str">
            <v>ARICACAMARONES</v>
          </cell>
          <cell r="D1869">
            <v>108</v>
          </cell>
        </row>
        <row r="1870">
          <cell r="C1870" t="str">
            <v>CALLE LARGALOS ANDES</v>
          </cell>
          <cell r="D1870">
            <v>6</v>
          </cell>
        </row>
        <row r="1871">
          <cell r="C1871" t="str">
            <v>CARAHUEANGOL</v>
          </cell>
          <cell r="D1871">
            <v>195</v>
          </cell>
        </row>
        <row r="1872">
          <cell r="C1872" t="str">
            <v>CARAHUEPUREN</v>
          </cell>
          <cell r="D1872">
            <v>149</v>
          </cell>
        </row>
        <row r="1873">
          <cell r="C1873" t="str">
            <v>CASTROFRUTILLAR</v>
          </cell>
          <cell r="D1873">
            <v>212</v>
          </cell>
        </row>
        <row r="1874">
          <cell r="C1874" t="str">
            <v>CHILLANTREHUACO</v>
          </cell>
          <cell r="D1874">
            <v>128</v>
          </cell>
        </row>
        <row r="1875">
          <cell r="C1875" t="str">
            <v>COIHAIQUELOS LAGOS</v>
          </cell>
          <cell r="D1875">
            <v>854</v>
          </cell>
        </row>
        <row r="1876">
          <cell r="C1876" t="str">
            <v>COIHAIQUEVALDIVIA</v>
          </cell>
          <cell r="D1876">
            <v>873</v>
          </cell>
        </row>
        <row r="1877">
          <cell r="C1877" t="str">
            <v>CONSTITUCIÓNCURICÓ</v>
          </cell>
          <cell r="D1877">
            <v>171</v>
          </cell>
        </row>
        <row r="1878">
          <cell r="C1878" t="str">
            <v>LA FLORIDAVIÑA DEL MAR</v>
          </cell>
          <cell r="D1878">
            <v>143</v>
          </cell>
        </row>
        <row r="1879">
          <cell r="C1879" t="str">
            <v>LAS CONDESLAS CONDES</v>
          </cell>
          <cell r="D1879">
            <v>0</v>
          </cell>
        </row>
        <row r="1880">
          <cell r="C1880" t="str">
            <v>LOS ANGELESCHIGUAYANTE</v>
          </cell>
          <cell r="D1880">
            <v>97</v>
          </cell>
        </row>
        <row r="1881">
          <cell r="C1881" t="str">
            <v>MAIPÚQUINTERO</v>
          </cell>
          <cell r="D1881">
            <v>156</v>
          </cell>
        </row>
        <row r="1882">
          <cell r="C1882" t="str">
            <v>MAIPÚSAN MIGUEL</v>
          </cell>
          <cell r="D1882">
            <v>16</v>
          </cell>
        </row>
        <row r="1883">
          <cell r="C1883" t="str">
            <v>OSORNOSAN JUAN DE LA COSTA</v>
          </cell>
          <cell r="D1883">
            <v>30</v>
          </cell>
        </row>
        <row r="1884">
          <cell r="C1884" t="str">
            <v>PEÑAFLORÑUÑOA</v>
          </cell>
          <cell r="D1884">
            <v>49.1</v>
          </cell>
        </row>
        <row r="1885">
          <cell r="C1885" t="str">
            <v>PEÑAFLORSANTIAGO CENTRO</v>
          </cell>
          <cell r="D1885">
            <v>35</v>
          </cell>
        </row>
        <row r="1886">
          <cell r="C1886" t="str">
            <v>PORVENIRTIMAUKEL</v>
          </cell>
          <cell r="D1886">
            <v>244</v>
          </cell>
        </row>
        <row r="1887">
          <cell r="C1887" t="str">
            <v>PUCONCONCEPCIÓN</v>
          </cell>
          <cell r="D1887">
            <v>377</v>
          </cell>
        </row>
        <row r="1888">
          <cell r="C1888" t="str">
            <v>PUERTO VARASTEMUCO</v>
          </cell>
          <cell r="D1888">
            <v>336</v>
          </cell>
        </row>
        <row r="1889">
          <cell r="C1889" t="str">
            <v>QUELLÓNVALDIVIA</v>
          </cell>
          <cell r="D1889">
            <v>465</v>
          </cell>
        </row>
        <row r="1890">
          <cell r="C1890" t="str">
            <v>RANCAGUALA CALERA</v>
          </cell>
          <cell r="D1890">
            <v>204</v>
          </cell>
        </row>
        <row r="1891">
          <cell r="C1891" t="str">
            <v>RANCAGUAPUENTE ALTO</v>
          </cell>
          <cell r="D1891">
            <v>72.599999999999994</v>
          </cell>
        </row>
        <row r="1892">
          <cell r="C1892" t="str">
            <v>RANCAGUAROMERAL</v>
          </cell>
          <cell r="D1892">
            <v>111</v>
          </cell>
        </row>
        <row r="1893">
          <cell r="C1893" t="str">
            <v>RENGOSAN FERNANDO</v>
          </cell>
          <cell r="D1893">
            <v>25.4</v>
          </cell>
        </row>
        <row r="1894">
          <cell r="C1894" t="str">
            <v>SAN ANTONIOQUILLOTA</v>
          </cell>
          <cell r="D1894">
            <v>116</v>
          </cell>
        </row>
        <row r="1895">
          <cell r="C1895" t="str">
            <v>SAN PEDRO DE LA PAZARAUCO</v>
          </cell>
          <cell r="D1895">
            <v>64.400000000000006</v>
          </cell>
        </row>
        <row r="1896">
          <cell r="C1896" t="str">
            <v>SANTIAGO CENTROCOLINA</v>
          </cell>
          <cell r="D1896">
            <v>32.200000000000003</v>
          </cell>
        </row>
        <row r="1897">
          <cell r="C1897" t="str">
            <v>TALCAÑUÑOA</v>
          </cell>
          <cell r="D1897">
            <v>262</v>
          </cell>
        </row>
        <row r="1898">
          <cell r="C1898" t="str">
            <v>TALCASAN CLEMENTE</v>
          </cell>
          <cell r="D1898">
            <v>21.8</v>
          </cell>
        </row>
        <row r="1899">
          <cell r="C1899" t="str">
            <v>TOCOPILLAMEJILLONES</v>
          </cell>
          <cell r="D1899">
            <v>132</v>
          </cell>
        </row>
        <row r="1900">
          <cell r="C1900" t="str">
            <v>VILLA ALEMANAPANQUEHUE</v>
          </cell>
          <cell r="D1900">
            <v>86.3</v>
          </cell>
        </row>
        <row r="1901">
          <cell r="C1901" t="str">
            <v>YUMBELTALCAHUANO</v>
          </cell>
          <cell r="D1901">
            <v>81.7</v>
          </cell>
        </row>
        <row r="1902">
          <cell r="C1902" t="str">
            <v>IQUIQUECOQUIMBO</v>
          </cell>
          <cell r="D1902">
            <v>1339</v>
          </cell>
        </row>
        <row r="1903">
          <cell r="C1903" t="str">
            <v>ALTO HOSPICIOCOIHAIQUE</v>
          </cell>
          <cell r="D1903">
            <v>3504</v>
          </cell>
        </row>
        <row r="1904">
          <cell r="C1904" t="str">
            <v>IQUIQUEPICA</v>
          </cell>
          <cell r="D1904">
            <v>119</v>
          </cell>
        </row>
        <row r="1905">
          <cell r="C1905" t="str">
            <v>IQUIQUELAS CONDES</v>
          </cell>
          <cell r="D1905">
            <v>1780.99</v>
          </cell>
        </row>
        <row r="1906">
          <cell r="C1906" t="str">
            <v>IQUIQUECONCEPCIÓN</v>
          </cell>
          <cell r="D1906">
            <v>2253</v>
          </cell>
        </row>
        <row r="1907">
          <cell r="C1907" t="str">
            <v>ANTOFAGASTACOQUIMBO</v>
          </cell>
          <cell r="D1907">
            <v>875</v>
          </cell>
        </row>
        <row r="1908">
          <cell r="C1908" t="str">
            <v>ANTOFAGASTAANTOFAGASTA</v>
          </cell>
          <cell r="D1908">
            <v>0</v>
          </cell>
        </row>
        <row r="1909">
          <cell r="C1909" t="str">
            <v>ANTOFAGASTALA SERENA</v>
          </cell>
          <cell r="D1909">
            <v>864</v>
          </cell>
        </row>
        <row r="1910">
          <cell r="C1910" t="str">
            <v>ANTOFAGASTACONCEPCIÓN</v>
          </cell>
          <cell r="D1910">
            <v>1830</v>
          </cell>
        </row>
        <row r="1911">
          <cell r="C1911" t="str">
            <v>COPIAPOCOQUIMBO</v>
          </cell>
          <cell r="D1911">
            <v>348</v>
          </cell>
        </row>
        <row r="1912">
          <cell r="C1912" t="str">
            <v>COPIAPOCONCEPCIÓN</v>
          </cell>
          <cell r="D1912">
            <v>820</v>
          </cell>
        </row>
        <row r="1913">
          <cell r="C1913" t="str">
            <v>COQUIMBOCOIHAIQUE</v>
          </cell>
          <cell r="D1913">
            <v>2150</v>
          </cell>
        </row>
        <row r="1914">
          <cell r="C1914" t="str">
            <v>COQUIMBOCOQUIMBO</v>
          </cell>
          <cell r="D1914">
            <v>0</v>
          </cell>
        </row>
        <row r="1915">
          <cell r="C1915" t="str">
            <v>ILLAPELCOQUIMBO</v>
          </cell>
          <cell r="D1915">
            <v>295</v>
          </cell>
        </row>
        <row r="1916">
          <cell r="C1916" t="str">
            <v>VICUÑAPAIHUANO</v>
          </cell>
          <cell r="D1916">
            <v>25</v>
          </cell>
        </row>
        <row r="1917">
          <cell r="C1917" t="str">
            <v>VALPARAISOCARTAGENA</v>
          </cell>
          <cell r="D1917">
            <v>126</v>
          </cell>
        </row>
        <row r="1918">
          <cell r="C1918" t="str">
            <v>LA LIGUACOIHAIQUE</v>
          </cell>
          <cell r="D1918">
            <v>1841</v>
          </cell>
        </row>
        <row r="1919">
          <cell r="C1919" t="str">
            <v>VIÑA DEL MARCOIHAIQUE</v>
          </cell>
          <cell r="D1919">
            <v>1805</v>
          </cell>
        </row>
        <row r="1920">
          <cell r="C1920" t="str">
            <v>QUILPUEMACUL</v>
          </cell>
          <cell r="D1920">
            <v>135</v>
          </cell>
        </row>
        <row r="1921">
          <cell r="C1921" t="str">
            <v>VALPARAISOSANTO DOMINGO</v>
          </cell>
          <cell r="D1921">
            <v>96</v>
          </cell>
        </row>
        <row r="1922">
          <cell r="C1922" t="str">
            <v>LA LIGUAQUINTERO</v>
          </cell>
          <cell r="D1922">
            <v>68</v>
          </cell>
        </row>
        <row r="1923">
          <cell r="C1923" t="str">
            <v>VILLA ALEMANAQUINTERO</v>
          </cell>
          <cell r="D1923">
            <v>56</v>
          </cell>
        </row>
        <row r="1924">
          <cell r="C1924" t="str">
            <v>QUILLOTAQUINTERO</v>
          </cell>
          <cell r="D1924">
            <v>28</v>
          </cell>
        </row>
        <row r="1925">
          <cell r="C1925" t="str">
            <v>VALPARAISOEL QUISCO</v>
          </cell>
          <cell r="D1925">
            <v>69</v>
          </cell>
        </row>
        <row r="1926">
          <cell r="C1926" t="str">
            <v>VALPARAISOALGARROBO</v>
          </cell>
          <cell r="D1926">
            <v>67</v>
          </cell>
        </row>
        <row r="1927">
          <cell r="C1927" t="str">
            <v>OLMUEVALPARAISO</v>
          </cell>
          <cell r="D1927">
            <v>50</v>
          </cell>
        </row>
        <row r="1928">
          <cell r="C1928" t="str">
            <v>LOS ANDESLAS CONDES</v>
          </cell>
          <cell r="D1928">
            <v>90</v>
          </cell>
        </row>
        <row r="1929">
          <cell r="C1929" t="str">
            <v>LA CALERAOLMUE</v>
          </cell>
          <cell r="D1929">
            <v>38</v>
          </cell>
        </row>
        <row r="1930">
          <cell r="C1930" t="str">
            <v>VIÑA DEL MARLA CRUZ</v>
          </cell>
          <cell r="D1930">
            <v>46</v>
          </cell>
        </row>
        <row r="1931">
          <cell r="C1931" t="str">
            <v>QUINTEROCONCÓN</v>
          </cell>
          <cell r="D1931">
            <v>22</v>
          </cell>
        </row>
        <row r="1932">
          <cell r="C1932" t="str">
            <v>VALPARAISOCONCEPCIÓN</v>
          </cell>
          <cell r="D1932">
            <v>610</v>
          </cell>
        </row>
        <row r="1933">
          <cell r="C1933" t="str">
            <v>RANCAGUAIQUIQUE</v>
          </cell>
          <cell r="D1933">
            <v>1863</v>
          </cell>
        </row>
        <row r="1934">
          <cell r="C1934" t="str">
            <v>RANCAGUAMOSTAZAL</v>
          </cell>
        </row>
        <row r="1935">
          <cell r="C1935" t="str">
            <v>RANCAGUAMAULE</v>
          </cell>
          <cell r="D1935">
            <v>189</v>
          </cell>
        </row>
        <row r="1936">
          <cell r="C1936" t="str">
            <v>SAN FERNANDOPICHIDEGUA</v>
          </cell>
          <cell r="D1936">
            <v>50</v>
          </cell>
        </row>
        <row r="1937">
          <cell r="C1937" t="str">
            <v>TALCAAISÉN</v>
          </cell>
          <cell r="D1937">
            <v>1457</v>
          </cell>
        </row>
        <row r="1938">
          <cell r="C1938" t="str">
            <v>TALCALINARES</v>
          </cell>
          <cell r="D1938">
            <v>257</v>
          </cell>
        </row>
        <row r="1939">
          <cell r="C1939" t="str">
            <v>TALCACERRILLOS</v>
          </cell>
          <cell r="D1939">
            <v>257</v>
          </cell>
        </row>
        <row r="1940">
          <cell r="C1940" t="str">
            <v>TALCAESTACION CENTRAL</v>
          </cell>
          <cell r="D1940">
            <v>257</v>
          </cell>
        </row>
        <row r="1941">
          <cell r="C1941" t="str">
            <v>TALCASAGRADA FAMILIA</v>
          </cell>
          <cell r="D1941">
            <v>69</v>
          </cell>
        </row>
        <row r="1942">
          <cell r="C1942" t="str">
            <v>TALCACONCEPCIÓN</v>
          </cell>
          <cell r="D1942">
            <v>248</v>
          </cell>
        </row>
        <row r="1943">
          <cell r="C1943" t="str">
            <v>TALCARAUCO</v>
          </cell>
          <cell r="D1943">
            <v>81</v>
          </cell>
        </row>
        <row r="1944">
          <cell r="C1944" t="str">
            <v>CONCEPCIÓNNACIMIENTO</v>
          </cell>
          <cell r="D1944">
            <v>102</v>
          </cell>
        </row>
        <row r="1945">
          <cell r="C1945" t="str">
            <v>CONCEPCIÓNLINARES</v>
          </cell>
          <cell r="D1945">
            <v>202</v>
          </cell>
        </row>
        <row r="1946">
          <cell r="C1946" t="str">
            <v>VICTORIACONCEPCIÓN</v>
          </cell>
          <cell r="D1946">
            <v>231</v>
          </cell>
        </row>
        <row r="1947">
          <cell r="C1947" t="str">
            <v>COLLIPULLICOIHAIQUE</v>
          </cell>
          <cell r="D1947">
            <v>1130</v>
          </cell>
        </row>
        <row r="1948">
          <cell r="C1948" t="str">
            <v>ANGOLRENAICO</v>
          </cell>
          <cell r="D1948">
            <v>22</v>
          </cell>
        </row>
        <row r="1949">
          <cell r="C1949" t="str">
            <v>LONCOCHESAN JOSÉ DE LA MARIQUINA</v>
          </cell>
          <cell r="D1949">
            <v>43</v>
          </cell>
        </row>
        <row r="1950">
          <cell r="C1950" t="str">
            <v>NUEVA IMPERIALVICTORIA</v>
          </cell>
          <cell r="D1950">
            <v>98</v>
          </cell>
        </row>
        <row r="1951">
          <cell r="C1951" t="str">
            <v>CASTROCOIHAIQUE</v>
          </cell>
          <cell r="D1951">
            <v>594</v>
          </cell>
        </row>
        <row r="1952">
          <cell r="C1952" t="str">
            <v>PUERTO MONTTPUNTA ARENAS</v>
          </cell>
          <cell r="D1952">
            <v>2183</v>
          </cell>
        </row>
        <row r="1953">
          <cell r="C1953" t="str">
            <v>OSORNOCONCEPCIÓN</v>
          </cell>
          <cell r="D1953">
            <v>548</v>
          </cell>
        </row>
        <row r="1954">
          <cell r="C1954" t="str">
            <v>OSORNOANCUD</v>
          </cell>
          <cell r="D1954">
            <v>200</v>
          </cell>
        </row>
        <row r="1955">
          <cell r="C1955" t="str">
            <v>PUERTO VARASCONCEPCIÓN</v>
          </cell>
          <cell r="D1955">
            <v>631</v>
          </cell>
        </row>
        <row r="1956">
          <cell r="C1956" t="str">
            <v>SAN JOSÉ DE LA MARIQUINALONCOCHE</v>
          </cell>
          <cell r="D1956">
            <v>42</v>
          </cell>
        </row>
        <row r="1957">
          <cell r="C1957" t="str">
            <v>ARICACOQUIMBO</v>
          </cell>
          <cell r="D1957">
            <v>1600</v>
          </cell>
        </row>
        <row r="1958">
          <cell r="C1958" t="str">
            <v>ARICALA SERENA</v>
          </cell>
          <cell r="D1958">
            <v>1591</v>
          </cell>
        </row>
        <row r="1959">
          <cell r="C1959" t="str">
            <v>ARICASAN PEDRO DE LA PAZ</v>
          </cell>
          <cell r="D1959">
            <v>2563</v>
          </cell>
        </row>
        <row r="1960">
          <cell r="C1960" t="str">
            <v>ARICACONCEPCIÓN</v>
          </cell>
          <cell r="D1960">
            <v>2556</v>
          </cell>
        </row>
        <row r="1961">
          <cell r="C1961" t="str">
            <v>CHILLANPARRAL</v>
          </cell>
          <cell r="D1961">
            <v>63</v>
          </cell>
        </row>
        <row r="1962">
          <cell r="C1962" t="str">
            <v>IQUIQUECOIHAIQUE</v>
          </cell>
          <cell r="D1962">
            <v>3488</v>
          </cell>
        </row>
        <row r="1963">
          <cell r="C1963" t="str">
            <v>IQUIQUEVALPARAISO</v>
          </cell>
          <cell r="D1963">
            <v>1736</v>
          </cell>
        </row>
        <row r="1964">
          <cell r="C1964" t="str">
            <v>MEJILLONESTOCOPILLA</v>
          </cell>
          <cell r="D1964">
            <v>131</v>
          </cell>
        </row>
        <row r="1965">
          <cell r="C1965" t="str">
            <v>ANTOFAGASTAVALPARAISO</v>
          </cell>
          <cell r="D1965">
            <v>1323</v>
          </cell>
        </row>
        <row r="1966">
          <cell r="C1966" t="str">
            <v>ANTOFAGASTAsan pedro de atacama</v>
          </cell>
          <cell r="D1966">
            <v>308</v>
          </cell>
        </row>
        <row r="1967">
          <cell r="C1967" t="str">
            <v>VALLENARHUASCO</v>
          </cell>
          <cell r="D1967">
            <v>49</v>
          </cell>
        </row>
        <row r="1968">
          <cell r="C1968" t="str">
            <v>LA SERENAPAIHUANO</v>
          </cell>
          <cell r="D1968">
            <v>86</v>
          </cell>
        </row>
        <row r="1969">
          <cell r="C1969" t="str">
            <v>LA SERENAVIÑA DEL MAR</v>
          </cell>
          <cell r="D1969">
            <v>416</v>
          </cell>
        </row>
        <row r="1970">
          <cell r="C1970" t="str">
            <v>SAN ANTONIOPUDAHUEL</v>
          </cell>
          <cell r="D1970">
            <v>118</v>
          </cell>
        </row>
        <row r="1971">
          <cell r="C1971" t="str">
            <v>QUINTEROPUCHUNCAVÍ</v>
          </cell>
          <cell r="D1971">
            <v>19</v>
          </cell>
        </row>
        <row r="1972">
          <cell r="C1972" t="str">
            <v>QUILPUECASABLANCA</v>
          </cell>
          <cell r="D1972">
            <v>40</v>
          </cell>
        </row>
        <row r="1973">
          <cell r="C1973" t="str">
            <v>VALPARAISOSAN RAMÓN</v>
          </cell>
          <cell r="D1973">
            <v>116</v>
          </cell>
        </row>
        <row r="1974">
          <cell r="C1974" t="str">
            <v>VIÑA DEL MARPUTAENDO</v>
          </cell>
          <cell r="D1974">
            <v>127</v>
          </cell>
        </row>
        <row r="1975">
          <cell r="C1975" t="str">
            <v>VIÑA DEL MARCABILDO</v>
          </cell>
          <cell r="D1975">
            <v>117</v>
          </cell>
        </row>
        <row r="1976">
          <cell r="C1976" t="str">
            <v>LA LIGUALA CRUZ</v>
          </cell>
          <cell r="D1976">
            <v>47</v>
          </cell>
        </row>
        <row r="1977">
          <cell r="C1977" t="str">
            <v>LA CALERALA CRUZ</v>
          </cell>
          <cell r="D1977">
            <v>7</v>
          </cell>
        </row>
        <row r="1978">
          <cell r="C1978" t="str">
            <v>VIÑA DEL MARLA SERENA</v>
          </cell>
          <cell r="D1978">
            <v>416</v>
          </cell>
        </row>
        <row r="1979">
          <cell r="C1979" t="str">
            <v>SAN ANTONIOLA CRUZ</v>
          </cell>
          <cell r="D1979">
            <v>120</v>
          </cell>
        </row>
        <row r="1980">
          <cell r="C1980" t="str">
            <v>LIMACHELA CRUZ</v>
          </cell>
          <cell r="D1980">
            <v>24</v>
          </cell>
        </row>
        <row r="1981">
          <cell r="C1981" t="str">
            <v>QUILPUELA CRUZ</v>
          </cell>
          <cell r="D1981">
            <v>40</v>
          </cell>
        </row>
        <row r="1982">
          <cell r="C1982" t="str">
            <v>LIMACHEOLMUE</v>
          </cell>
          <cell r="D1982">
            <v>12</v>
          </cell>
        </row>
        <row r="1983">
          <cell r="C1983" t="str">
            <v>VILLA ALEMANAQUILLOTA</v>
          </cell>
          <cell r="D1983">
            <v>29</v>
          </cell>
        </row>
        <row r="1984">
          <cell r="C1984" t="str">
            <v>CHILLANVALDIVIA</v>
          </cell>
          <cell r="D1984">
            <v>445</v>
          </cell>
        </row>
        <row r="1985">
          <cell r="C1985" t="str">
            <v>CHILLANCABRERO</v>
          </cell>
          <cell r="D1985">
            <v>62</v>
          </cell>
        </row>
        <row r="1986">
          <cell r="C1986" t="str">
            <v>ARICAVALPARAISO</v>
          </cell>
          <cell r="D1986">
            <v>2015</v>
          </cell>
        </row>
        <row r="1987">
          <cell r="C1987" t="str">
            <v>VALDIVIAPUENTE ALTO</v>
          </cell>
          <cell r="D1987">
            <v>848</v>
          </cell>
        </row>
        <row r="1988">
          <cell r="C1988" t="str">
            <v>ARICAESTACION CENTRAL</v>
          </cell>
          <cell r="D1988">
            <v>2060</v>
          </cell>
        </row>
        <row r="1989">
          <cell r="C1989" t="str">
            <v>PUDAHUELPADRE HURTADO</v>
          </cell>
          <cell r="D1989">
            <v>24</v>
          </cell>
        </row>
        <row r="1990">
          <cell r="C1990" t="str">
            <v>PUDAHUELSAN ANTONIO</v>
          </cell>
          <cell r="D1990">
            <v>118</v>
          </cell>
        </row>
        <row r="1991">
          <cell r="C1991" t="str">
            <v>MELIPILLACERRILLOS</v>
          </cell>
          <cell r="D1991">
            <v>65</v>
          </cell>
        </row>
        <row r="1992">
          <cell r="C1992" t="str">
            <v>SAN MIGUELQUILPUE</v>
          </cell>
          <cell r="D1992">
            <v>136</v>
          </cell>
        </row>
        <row r="1993">
          <cell r="C1993" t="str">
            <v>SAN MIGUELSAN FELIPE</v>
          </cell>
          <cell r="D1993">
            <v>94</v>
          </cell>
        </row>
        <row r="1994">
          <cell r="C1994" t="str">
            <v>LAS CONDESARICA</v>
          </cell>
          <cell r="D1994">
            <v>2060</v>
          </cell>
        </row>
        <row r="1995">
          <cell r="C1995" t="str">
            <v>santiagoFRUTILLAR</v>
          </cell>
          <cell r="D1995">
            <v>990</v>
          </cell>
        </row>
        <row r="1996">
          <cell r="C1996" t="str">
            <v>ANCUDFRUTILLAR</v>
          </cell>
          <cell r="D1996">
            <v>134</v>
          </cell>
        </row>
        <row r="1997">
          <cell r="C1997" t="str">
            <v>PUERTO MONTTFRUTILLAR</v>
          </cell>
          <cell r="D1997">
            <v>45</v>
          </cell>
        </row>
        <row r="1998">
          <cell r="C1998" t="str">
            <v>PUERTO MONTTCOCHAMO</v>
          </cell>
          <cell r="D1998">
            <v>111</v>
          </cell>
        </row>
        <row r="1999">
          <cell r="C1999" t="str">
            <v>PUERTO MONTTtalca</v>
          </cell>
          <cell r="D1999">
            <v>780</v>
          </cell>
        </row>
        <row r="2000">
          <cell r="C2000" t="str">
            <v>OSORNOVALPARAISO</v>
          </cell>
          <cell r="D2000">
            <v>1042</v>
          </cell>
        </row>
        <row r="2001">
          <cell r="C2001" t="str">
            <v>OSORNOLOS MUERMOS</v>
          </cell>
          <cell r="D2001">
            <v>143</v>
          </cell>
        </row>
        <row r="2002">
          <cell r="C2002" t="str">
            <v>ancudquinchao</v>
          </cell>
          <cell r="D2002">
            <v>100</v>
          </cell>
        </row>
        <row r="2003">
          <cell r="C2003" t="str">
            <v>los muermosANCUD</v>
          </cell>
          <cell r="D2003">
            <v>102</v>
          </cell>
        </row>
        <row r="2004">
          <cell r="C2004" t="str">
            <v>RANCAGUANAVIDAD</v>
          </cell>
          <cell r="D2004">
            <v>185</v>
          </cell>
        </row>
        <row r="2005">
          <cell r="C2005" t="str">
            <v>RANCAGUADOÑIHUE</v>
          </cell>
          <cell r="D2005">
            <v>26</v>
          </cell>
        </row>
        <row r="2006">
          <cell r="C2006" t="str">
            <v>RANCAGUACONCHALÍ</v>
          </cell>
          <cell r="D2006">
            <v>84</v>
          </cell>
        </row>
        <row r="2007">
          <cell r="C2007" t="str">
            <v>SAN VICENTETALCA</v>
          </cell>
          <cell r="D2007">
            <v>142</v>
          </cell>
        </row>
        <row r="2008">
          <cell r="C2008" t="str">
            <v>LICANTÉNPELLUHUE</v>
          </cell>
          <cell r="D2008">
            <v>136</v>
          </cell>
        </row>
        <row r="2009">
          <cell r="C2009" t="str">
            <v>PARRALCONCEPCIÓN</v>
          </cell>
          <cell r="D2009">
            <v>159</v>
          </cell>
        </row>
        <row r="2010">
          <cell r="C2010" t="str">
            <v>LOS ANGELESSAN FERNANDO</v>
          </cell>
          <cell r="D2010">
            <v>375</v>
          </cell>
        </row>
        <row r="2011">
          <cell r="C2011" t="str">
            <v>LOS ANGELESTUCAPEL</v>
          </cell>
          <cell r="D2011">
            <v>48</v>
          </cell>
        </row>
        <row r="2012">
          <cell r="C2012" t="str">
            <v>CONCEPCIÓNVALPARAISO</v>
          </cell>
          <cell r="D2012">
            <v>610</v>
          </cell>
        </row>
        <row r="2013">
          <cell r="C2013" t="str">
            <v>YUMBELYUMBEL</v>
          </cell>
          <cell r="D2013">
            <v>0</v>
          </cell>
        </row>
        <row r="2014">
          <cell r="C2014" t="str">
            <v>ANGOLCONCEPCIÓN</v>
          </cell>
          <cell r="D2014">
            <v>147</v>
          </cell>
        </row>
        <row r="2015">
          <cell r="C2015" t="str">
            <v>TEMUCOPANGUIPULLI</v>
          </cell>
          <cell r="D2015">
            <v>154</v>
          </cell>
        </row>
        <row r="2016">
          <cell r="C2016" t="str">
            <v>TEMUCOPANGUIPULLI</v>
          </cell>
          <cell r="D2016">
            <v>154</v>
          </cell>
        </row>
        <row r="2017">
          <cell r="C2017" t="str">
            <v>TEMUCOPANGUIPULLI</v>
          </cell>
          <cell r="D2017">
            <v>154</v>
          </cell>
        </row>
        <row r="2018">
          <cell r="C2018" t="str">
            <v>COLLIPULLICONCEPCIÓN</v>
          </cell>
          <cell r="D2018">
            <v>171</v>
          </cell>
        </row>
        <row r="2019">
          <cell r="C2019" t="str">
            <v>LONCOCHELAUTARO</v>
          </cell>
          <cell r="D2019">
            <v>116</v>
          </cell>
        </row>
        <row r="2020">
          <cell r="C2020" t="str">
            <v>TEMUCOVALPARAISO</v>
          </cell>
          <cell r="D2020">
            <v>800</v>
          </cell>
        </row>
        <row r="2021">
          <cell r="C2021" t="str">
            <v>LONCOCHELONCOCHE</v>
          </cell>
          <cell r="D2021">
            <v>0</v>
          </cell>
        </row>
        <row r="2022">
          <cell r="C2022" t="str">
            <v>LAUTAROSAN PEDRO DE LA PAZ</v>
          </cell>
          <cell r="D2022">
            <v>243</v>
          </cell>
        </row>
        <row r="2023">
          <cell r="C2023" t="str">
            <v>PUERTO MONTTQUEMCHI</v>
          </cell>
          <cell r="D2023">
            <v>153</v>
          </cell>
        </row>
        <row r="2024">
          <cell r="C2024" t="str">
            <v>PUERTO MONTTSAN JUAN DE LA COSTA</v>
          </cell>
          <cell r="D2024">
            <v>144</v>
          </cell>
        </row>
        <row r="2025">
          <cell r="C2025" t="str">
            <v>HUALAIHUECALBUCO</v>
          </cell>
          <cell r="D2025">
            <v>145</v>
          </cell>
        </row>
        <row r="2026">
          <cell r="C2026" t="str">
            <v>IQUIQUEtalca</v>
          </cell>
          <cell r="D2026">
            <v>2036</v>
          </cell>
        </row>
        <row r="2027">
          <cell r="C2027" t="str">
            <v>COPIAPOTEMUCO</v>
          </cell>
          <cell r="D2027">
            <v>1492</v>
          </cell>
        </row>
        <row r="2028">
          <cell r="C2028" t="str">
            <v>DIEGO DE ALMAGROTEMUCO</v>
          </cell>
          <cell r="D2028">
            <v>1640</v>
          </cell>
        </row>
        <row r="2029">
          <cell r="C2029" t="str">
            <v>FREIRINATEMUCO</v>
          </cell>
          <cell r="D2029">
            <v>1372</v>
          </cell>
        </row>
        <row r="2030">
          <cell r="C2030" t="str">
            <v>VALLENARTEMUCO</v>
          </cell>
          <cell r="D2030">
            <v>1350</v>
          </cell>
        </row>
        <row r="2031">
          <cell r="C2031" t="str">
            <v>ovallemonte patria</v>
          </cell>
          <cell r="D2031">
            <v>33</v>
          </cell>
        </row>
        <row r="2032">
          <cell r="C2032" t="str">
            <v>QUILLOTAESTACION CENTRAL</v>
          </cell>
          <cell r="D2032">
            <v>127</v>
          </cell>
        </row>
        <row r="2033">
          <cell r="C2033" t="str">
            <v>san felipeLA CALERA</v>
          </cell>
          <cell r="D2033">
            <v>63</v>
          </cell>
        </row>
        <row r="2034">
          <cell r="C2034" t="str">
            <v>SAN ANTONIOpedro aguirre cerda</v>
          </cell>
          <cell r="D2034">
            <v>117</v>
          </cell>
        </row>
        <row r="2035">
          <cell r="C2035" t="str">
            <v>CONCÓNQUILPUE</v>
          </cell>
          <cell r="D2035">
            <v>25</v>
          </cell>
        </row>
        <row r="2036">
          <cell r="C2036" t="str">
            <v>QUILPUEQUILPUE</v>
          </cell>
          <cell r="D2036">
            <v>0</v>
          </cell>
        </row>
        <row r="2037">
          <cell r="C2037" t="str">
            <v>SAN ANTONIOCONCÓN</v>
          </cell>
          <cell r="D2037">
            <v>105</v>
          </cell>
        </row>
        <row r="2038">
          <cell r="C2038" t="str">
            <v>CONCÓNQUINTERO</v>
          </cell>
          <cell r="D2038">
            <v>22</v>
          </cell>
        </row>
        <row r="2039">
          <cell r="C2039" t="str">
            <v>LA CALERACONCÓN</v>
          </cell>
          <cell r="D2039">
            <v>44</v>
          </cell>
        </row>
        <row r="2040">
          <cell r="C2040" t="str">
            <v>SAN ANTONIOQUINTERO</v>
          </cell>
          <cell r="D2040">
            <v>127</v>
          </cell>
        </row>
        <row r="2041">
          <cell r="C2041" t="str">
            <v>GRANEROSPROVIDENCIA</v>
          </cell>
          <cell r="D2041">
            <v>75</v>
          </cell>
        </row>
        <row r="2042">
          <cell r="C2042" t="str">
            <v>SANTA CRUZÑUÑOA</v>
          </cell>
          <cell r="D2042">
            <v>191</v>
          </cell>
        </row>
        <row r="2043">
          <cell r="C2043" t="str">
            <v>SANTA CRUZCODEGUA</v>
          </cell>
          <cell r="D2043">
            <v>126</v>
          </cell>
        </row>
        <row r="2044">
          <cell r="C2044" t="str">
            <v>RANCAGUATALAGANTE</v>
          </cell>
          <cell r="D2044">
            <v>68</v>
          </cell>
        </row>
        <row r="2045">
          <cell r="C2045" t="str">
            <v>TALCATEMUCO</v>
          </cell>
          <cell r="D2045">
            <v>438</v>
          </cell>
        </row>
        <row r="2046">
          <cell r="C2046" t="str">
            <v>MOLINASANTIAGO CENTRO</v>
          </cell>
          <cell r="D2046">
            <v>210</v>
          </cell>
        </row>
        <row r="2047">
          <cell r="C2047" t="str">
            <v>ARAUCOCURANILAHUE</v>
          </cell>
          <cell r="D2047">
            <v>38</v>
          </cell>
        </row>
        <row r="2048">
          <cell r="C2048" t="str">
            <v>CORONELLOS ALAMOS</v>
          </cell>
          <cell r="D2048">
            <v>87</v>
          </cell>
        </row>
        <row r="2049">
          <cell r="C2049" t="str">
            <v>CURACAUTINLONQUIMAY</v>
          </cell>
          <cell r="D2049">
            <v>66</v>
          </cell>
        </row>
        <row r="2050">
          <cell r="C2050" t="str">
            <v>LAUTAROTALCAHUANO</v>
          </cell>
          <cell r="D2050">
            <v>280</v>
          </cell>
        </row>
        <row r="2051">
          <cell r="C2051" t="str">
            <v>VICTORIAPADRE LAS CASAS</v>
          </cell>
          <cell r="D2051">
            <v>70</v>
          </cell>
        </row>
        <row r="2052">
          <cell r="C2052" t="str">
            <v>CURACAUTINPADRE LAS CASAS</v>
          </cell>
          <cell r="D2052">
            <v>97</v>
          </cell>
        </row>
        <row r="2053">
          <cell r="C2053" t="str">
            <v>LONCOCHEPADRE LAS CASAS</v>
          </cell>
          <cell r="D2053">
            <v>78</v>
          </cell>
        </row>
        <row r="2054">
          <cell r="C2054" t="str">
            <v>VILLARRICAPADRE LAS CASAS</v>
          </cell>
          <cell r="D2054">
            <v>79</v>
          </cell>
        </row>
        <row r="2055">
          <cell r="C2055" t="str">
            <v>ANGOLPADRE LAS CASAS</v>
          </cell>
          <cell r="D2055">
            <v>137</v>
          </cell>
        </row>
        <row r="2056">
          <cell r="C2056" t="str">
            <v>COLLIPULLIPADRE LAS CASAS</v>
          </cell>
          <cell r="D2056">
            <v>105</v>
          </cell>
        </row>
        <row r="2057">
          <cell r="C2057" t="str">
            <v>PUCONPADRE LAS CASAS</v>
          </cell>
          <cell r="D2057">
            <v>105</v>
          </cell>
        </row>
        <row r="2058">
          <cell r="C2058" t="str">
            <v>NUEVA IMPERIALPADRE LAS CASAS</v>
          </cell>
          <cell r="D2058">
            <v>38</v>
          </cell>
        </row>
        <row r="2059">
          <cell r="C2059" t="str">
            <v>CARAHUEPADRE LAS CASAS</v>
          </cell>
          <cell r="D2059">
            <v>60</v>
          </cell>
        </row>
        <row r="2060">
          <cell r="C2060" t="str">
            <v>PITRUFQUENPADRE LAS CASAS</v>
          </cell>
          <cell r="D2060">
            <v>28</v>
          </cell>
        </row>
        <row r="2061">
          <cell r="C2061" t="str">
            <v>TRAIGUENPADRE LAS CASAS</v>
          </cell>
          <cell r="D2061">
            <v>102</v>
          </cell>
        </row>
        <row r="2062">
          <cell r="C2062" t="str">
            <v>LAUTAROPADRE LAS CASAS</v>
          </cell>
          <cell r="D2062">
            <v>41</v>
          </cell>
        </row>
        <row r="2063">
          <cell r="C2063" t="str">
            <v>LONCOCHESANTIAGO</v>
          </cell>
          <cell r="D2063">
            <v>760</v>
          </cell>
        </row>
        <row r="2064">
          <cell r="C2064" t="str">
            <v>PITRUFQUENLONCOCHE</v>
          </cell>
          <cell r="D2064">
            <v>50</v>
          </cell>
        </row>
        <row r="2065">
          <cell r="C2065" t="str">
            <v>OSORNOCALBUCO</v>
          </cell>
          <cell r="D2065">
            <v>158</v>
          </cell>
        </row>
        <row r="2066">
          <cell r="C2066" t="str">
            <v>OSORNOQUELLÓN</v>
          </cell>
          <cell r="D2066">
            <v>364</v>
          </cell>
        </row>
        <row r="2067">
          <cell r="C2067" t="str">
            <v>CALBUCOLOS MUERMOS</v>
          </cell>
          <cell r="D2067">
            <v>93</v>
          </cell>
        </row>
        <row r="2068">
          <cell r="C2068" t="str">
            <v>CALBUCOPUERTO VARAS</v>
          </cell>
          <cell r="D2068">
            <v>66</v>
          </cell>
        </row>
        <row r="2069">
          <cell r="C2069" t="str">
            <v>LOS MUERMOSPUERTO VARAS</v>
          </cell>
          <cell r="D2069">
            <v>55</v>
          </cell>
        </row>
        <row r="2070">
          <cell r="C2070" t="str">
            <v>OSORNOFRUTILLAR</v>
          </cell>
          <cell r="D2070">
            <v>68</v>
          </cell>
        </row>
        <row r="2071">
          <cell r="C2071" t="str">
            <v>PUERTO MONTTCORRAL</v>
          </cell>
          <cell r="D2071">
            <v>236</v>
          </cell>
        </row>
        <row r="2072">
          <cell r="C2072" t="str">
            <v>AISÉNRIO IBAÑEZ</v>
          </cell>
          <cell r="D2072">
            <v>30</v>
          </cell>
        </row>
        <row r="2073">
          <cell r="C2073" t="str">
            <v>PUNTA ARENASTEMUCO</v>
          </cell>
          <cell r="D2073">
            <v>2328</v>
          </cell>
        </row>
        <row r="2074">
          <cell r="C2074" t="str">
            <v>PUDAHUELPUNTA ARENAS</v>
          </cell>
          <cell r="D2074">
            <v>3004</v>
          </cell>
        </row>
        <row r="2075">
          <cell r="C2075" t="str">
            <v>MAIPÚCALERA DE TANGO</v>
          </cell>
          <cell r="D2075">
            <v>27</v>
          </cell>
        </row>
        <row r="2076">
          <cell r="C2076" t="str">
            <v>RÍO BUENOPAILLACO</v>
          </cell>
          <cell r="D2076">
            <v>35</v>
          </cell>
        </row>
        <row r="2077">
          <cell r="C2077" t="str">
            <v>SAN JOSÉ DE LA MARIQUINAFREIRE</v>
          </cell>
          <cell r="D2077">
            <v>96</v>
          </cell>
        </row>
        <row r="2078">
          <cell r="C2078" t="str">
            <v>RÍO BUENOPANGUIPULLI</v>
          </cell>
          <cell r="D2078">
            <v>117</v>
          </cell>
        </row>
        <row r="2079">
          <cell r="C2079" t="str">
            <v>RÍO BUENOLA UNIÓN</v>
          </cell>
          <cell r="D2079">
            <v>13</v>
          </cell>
        </row>
        <row r="2080">
          <cell r="C2080" t="str">
            <v>ARICALAS CONDES</v>
          </cell>
          <cell r="D2080">
            <v>2060</v>
          </cell>
        </row>
        <row r="2081">
          <cell r="C2081" t="str">
            <v>SAN CARLOSPINTO</v>
          </cell>
          <cell r="D2081">
            <v>52</v>
          </cell>
        </row>
        <row r="2082">
          <cell r="C2082" t="str">
            <v>QUIRIHUEPINTO</v>
          </cell>
          <cell r="D2082">
            <v>94</v>
          </cell>
        </row>
        <row r="2083">
          <cell r="C2083" t="str">
            <v>CHILLANSAN FERNANDO</v>
          </cell>
          <cell r="D2083">
            <v>264</v>
          </cell>
        </row>
        <row r="2084">
          <cell r="C2084" t="str">
            <v>QUIRIHUENINHUE</v>
          </cell>
          <cell r="D2084">
            <v>26</v>
          </cell>
        </row>
        <row r="2085">
          <cell r="C2085" t="str">
            <v>COELEMUNINHUE</v>
          </cell>
          <cell r="D2085">
            <v>52</v>
          </cell>
        </row>
        <row r="2086">
          <cell r="C2086" t="str">
            <v>IQUIQUEALTO HOSPICIO</v>
          </cell>
          <cell r="D2086">
            <v>6</v>
          </cell>
        </row>
        <row r="2087">
          <cell r="C2087" t="str">
            <v>IQUIQUEVALDIVIA</v>
          </cell>
          <cell r="D2087">
            <v>2626.66</v>
          </cell>
        </row>
        <row r="2088">
          <cell r="C2088" t="str">
            <v>CALAMASAN PEDRO DE ATACAMA</v>
          </cell>
          <cell r="D2088">
            <v>102</v>
          </cell>
        </row>
        <row r="2089">
          <cell r="C2089" t="str">
            <v>ANTOFAGASTACOLCHANE</v>
          </cell>
          <cell r="D2089">
            <v>638</v>
          </cell>
        </row>
        <row r="2090">
          <cell r="C2090" t="str">
            <v>ANTOFAGASTAVALDIVIA</v>
          </cell>
          <cell r="D2090">
            <v>2213</v>
          </cell>
        </row>
        <row r="2091">
          <cell r="C2091" t="str">
            <v>ANTOFAGASTAVALLENAR</v>
          </cell>
          <cell r="D2091">
            <v>713</v>
          </cell>
        </row>
        <row r="2092">
          <cell r="C2092" t="str">
            <v>VALLENARVALLENAR</v>
          </cell>
          <cell r="D2092">
            <v>0</v>
          </cell>
        </row>
        <row r="2093">
          <cell r="C2093" t="str">
            <v>COPIAPOVALDIVIA</v>
          </cell>
          <cell r="D2093">
            <v>1649</v>
          </cell>
        </row>
        <row r="2094">
          <cell r="C2094" t="str">
            <v>LOS VILOSVALPARAISO</v>
          </cell>
          <cell r="D2094">
            <v>177</v>
          </cell>
        </row>
        <row r="2095">
          <cell r="C2095" t="str">
            <v>OVALLEANDACOLLO</v>
          </cell>
          <cell r="D2095">
            <v>86</v>
          </cell>
        </row>
        <row r="2096">
          <cell r="C2096" t="str">
            <v>ANDACOLLOOVALLE</v>
          </cell>
          <cell r="D2096">
            <v>86</v>
          </cell>
        </row>
        <row r="2097">
          <cell r="C2097" t="str">
            <v>LOS VILOSLOS VILOS</v>
          </cell>
          <cell r="D2097">
            <v>0</v>
          </cell>
        </row>
        <row r="2098">
          <cell r="C2098" t="str">
            <v>LA SERENAVALDIVIA</v>
          </cell>
          <cell r="D2098">
            <v>1316</v>
          </cell>
        </row>
        <row r="2099">
          <cell r="C2099" t="str">
            <v>VILLA ALEMANAVILLA ALEMANA</v>
          </cell>
          <cell r="D2099">
            <v>0</v>
          </cell>
        </row>
        <row r="2100">
          <cell r="C2100" t="str">
            <v>SAN ANTONIOSANTO DOMINGO</v>
          </cell>
          <cell r="D2100">
            <v>8</v>
          </cell>
        </row>
        <row r="2101">
          <cell r="C2101" t="str">
            <v>VIÑA DEL MARRANCAGUA</v>
          </cell>
          <cell r="D2101">
            <v>203</v>
          </cell>
        </row>
        <row r="2102">
          <cell r="C2102" t="str">
            <v>SAN FELIPEQUINTERO</v>
          </cell>
          <cell r="D2102">
            <v>108</v>
          </cell>
        </row>
        <row r="2103">
          <cell r="C2103" t="str">
            <v>LA LIGUAPUDAHUEL</v>
          </cell>
          <cell r="D2103">
            <v>150</v>
          </cell>
        </row>
        <row r="2104">
          <cell r="C2104" t="str">
            <v>VILLA ALEMANAPUDAHUEL</v>
          </cell>
          <cell r="D2104">
            <v>115</v>
          </cell>
        </row>
        <row r="2105">
          <cell r="C2105" t="str">
            <v>QUILLOTAPUDAHUEL</v>
          </cell>
          <cell r="D2105">
            <v>127</v>
          </cell>
        </row>
        <row r="2106">
          <cell r="C2106" t="str">
            <v>LA CALERAPUDAHUEL</v>
          </cell>
          <cell r="D2106">
            <v>113</v>
          </cell>
        </row>
        <row r="2107">
          <cell r="C2107" t="str">
            <v>LA CRUZQUILLOTA</v>
          </cell>
          <cell r="D2107">
            <v>7</v>
          </cell>
        </row>
        <row r="2108">
          <cell r="C2108" t="str">
            <v>LA CALERACABILDO</v>
          </cell>
          <cell r="D2108">
            <v>60</v>
          </cell>
        </row>
        <row r="2109">
          <cell r="C2109" t="str">
            <v>SAN FELIPELIMACHE</v>
          </cell>
          <cell r="D2109">
            <v>90</v>
          </cell>
        </row>
        <row r="2110">
          <cell r="C2110" t="str">
            <v>LA CALERASAN ANTONIO</v>
          </cell>
          <cell r="D2110">
            <v>127</v>
          </cell>
        </row>
        <row r="2111">
          <cell r="C2111" t="str">
            <v>LOS ANDESLA LIGUA</v>
          </cell>
          <cell r="D2111">
            <v>109</v>
          </cell>
        </row>
        <row r="2112">
          <cell r="C2112" t="str">
            <v>SAN ANTONIOSAN ANTONIO</v>
          </cell>
          <cell r="D2112">
            <v>0</v>
          </cell>
        </row>
        <row r="2113">
          <cell r="C2113" t="str">
            <v>QUILLOTASANTA MARIA</v>
          </cell>
          <cell r="D2113">
            <v>80</v>
          </cell>
        </row>
        <row r="2114">
          <cell r="C2114" t="str">
            <v>VIÑA DEL MARRINCONADA</v>
          </cell>
          <cell r="D2114">
            <v>116</v>
          </cell>
        </row>
        <row r="2115">
          <cell r="C2115" t="str">
            <v>LOS ANDESCATEMU</v>
          </cell>
          <cell r="D2115">
            <v>45</v>
          </cell>
        </row>
        <row r="2116">
          <cell r="C2116" t="str">
            <v>LA CALERALLAY LLAY</v>
          </cell>
          <cell r="D2116">
            <v>28</v>
          </cell>
        </row>
        <row r="2117">
          <cell r="C2117" t="str">
            <v>SAN FELIPESANTA MARIA</v>
          </cell>
          <cell r="D2117">
            <v>9</v>
          </cell>
        </row>
        <row r="2118">
          <cell r="C2118" t="str">
            <v>PICHILEMURENGO</v>
          </cell>
          <cell r="D2118">
            <v>146</v>
          </cell>
        </row>
        <row r="2119">
          <cell r="C2119" t="str">
            <v>SANTA CRUZMOSTAZAL</v>
          </cell>
          <cell r="D2119">
            <v>118</v>
          </cell>
        </row>
        <row r="2120">
          <cell r="C2120" t="str">
            <v>RANCAGUAQUILICURA</v>
          </cell>
          <cell r="D2120">
            <v>84</v>
          </cell>
        </row>
        <row r="2121">
          <cell r="C2121" t="str">
            <v>SANTA CRUZSAN VICENTE</v>
          </cell>
          <cell r="D2121">
            <v>64</v>
          </cell>
        </row>
        <row r="2122">
          <cell r="C2122" t="str">
            <v>RANCAGUAPUERTO MONTT</v>
          </cell>
          <cell r="D2122">
            <v>949</v>
          </cell>
        </row>
        <row r="2123">
          <cell r="C2123" t="str">
            <v>CONSTITUCIÓNPELLUHUE</v>
          </cell>
          <cell r="D2123">
            <v>74</v>
          </cell>
        </row>
        <row r="2124">
          <cell r="C2124" t="str">
            <v>SAN JAVIERVILLA ALEGRE</v>
          </cell>
          <cell r="D2124">
            <v>10</v>
          </cell>
        </row>
        <row r="2125">
          <cell r="C2125" t="str">
            <v>CURICÓSANTA CRUZ</v>
          </cell>
          <cell r="D2125">
            <v>58</v>
          </cell>
        </row>
        <row r="2126">
          <cell r="C2126" t="str">
            <v>CURICÓPUDAHUEL</v>
          </cell>
          <cell r="D2126">
            <v>193</v>
          </cell>
        </row>
        <row r="2127">
          <cell r="C2127" t="str">
            <v>TALCAPUDAHUEL</v>
          </cell>
          <cell r="D2127">
            <v>257</v>
          </cell>
        </row>
        <row r="2128">
          <cell r="C2128" t="str">
            <v>TALCAARICA</v>
          </cell>
          <cell r="D2128">
            <v>2313</v>
          </cell>
        </row>
        <row r="2129">
          <cell r="C2129" t="str">
            <v>TALCAVALDIVIA</v>
          </cell>
          <cell r="D2129">
            <v>596</v>
          </cell>
        </row>
        <row r="2130">
          <cell r="C2130" t="str">
            <v>TALCATENO</v>
          </cell>
          <cell r="D2130">
            <v>82</v>
          </cell>
        </row>
        <row r="2131">
          <cell r="C2131" t="str">
            <v>LEBUCURANILAHUE</v>
          </cell>
          <cell r="D2131">
            <v>55</v>
          </cell>
        </row>
        <row r="2132">
          <cell r="C2132" t="str">
            <v>CAÑETETEMUCO</v>
          </cell>
          <cell r="D2132">
            <v>189</v>
          </cell>
        </row>
        <row r="2133">
          <cell r="C2133" t="str">
            <v>LOS ANGELESSANTA BARBARA</v>
          </cell>
          <cell r="D2133">
            <v>41</v>
          </cell>
        </row>
        <row r="2134">
          <cell r="C2134" t="str">
            <v>CONCEPCIÓNARICA</v>
          </cell>
          <cell r="D2134">
            <v>2557</v>
          </cell>
        </row>
        <row r="2135">
          <cell r="C2135" t="str">
            <v>LOS ANGELESLAS CONDES</v>
          </cell>
          <cell r="D2135">
            <v>525</v>
          </cell>
        </row>
        <row r="2136">
          <cell r="C2136" t="str">
            <v>PITRUFQUENSANTIAGO CENTRO</v>
          </cell>
          <cell r="D2136">
            <v>709</v>
          </cell>
        </row>
        <row r="2137">
          <cell r="C2137" t="str">
            <v>LONCOCHECARAHUE</v>
          </cell>
          <cell r="D2137">
            <v>131</v>
          </cell>
        </row>
        <row r="2138">
          <cell r="C2138" t="str">
            <v>LAUTAROSANTIAGO CENTRO</v>
          </cell>
          <cell r="D2138">
            <v>652</v>
          </cell>
        </row>
        <row r="2139">
          <cell r="C2139" t="str">
            <v>LAUTAROINDEPENDENCIA</v>
          </cell>
          <cell r="D2139">
            <v>652</v>
          </cell>
        </row>
        <row r="2140">
          <cell r="C2140" t="str">
            <v>COLLIPULLILOS ANGELES</v>
          </cell>
          <cell r="D2140">
            <v>73</v>
          </cell>
        </row>
        <row r="2141">
          <cell r="C2141" t="str">
            <v>PUERTO VARASPUERTO VARAS</v>
          </cell>
          <cell r="D2141">
            <v>0</v>
          </cell>
        </row>
        <row r="2142">
          <cell r="C2142" t="str">
            <v>MAULLÍNSANTIAGO CENTRO</v>
          </cell>
          <cell r="D2142">
            <v>1098</v>
          </cell>
        </row>
        <row r="2143">
          <cell r="C2143" t="str">
            <v>RÍO NEGROANCUD</v>
          </cell>
          <cell r="D2143">
            <v>175</v>
          </cell>
        </row>
        <row r="2144">
          <cell r="C2144" t="str">
            <v>MAULLÍNANCUD</v>
          </cell>
          <cell r="D2144">
            <v>70</v>
          </cell>
        </row>
        <row r="2145">
          <cell r="C2145" t="str">
            <v>CALBUCOANCUD</v>
          </cell>
          <cell r="D2145">
            <v>88</v>
          </cell>
        </row>
        <row r="2146">
          <cell r="C2146" t="str">
            <v>PUERTO MONTTARICA</v>
          </cell>
          <cell r="D2146">
            <v>3089</v>
          </cell>
        </row>
        <row r="2147">
          <cell r="C2147" t="str">
            <v>COIHAIQUEPUNTA ARENAS</v>
          </cell>
          <cell r="D2147">
            <v>1433</v>
          </cell>
        </row>
        <row r="2148">
          <cell r="C2148" t="str">
            <v>PUNTA ARENASANTÁRTICA</v>
          </cell>
          <cell r="D2148">
            <v>4818</v>
          </cell>
        </row>
        <row r="2149">
          <cell r="C2149" t="str">
            <v>PUNTA ARENASARICA</v>
          </cell>
          <cell r="D2149">
            <v>5060</v>
          </cell>
        </row>
        <row r="2150">
          <cell r="C2150" t="str">
            <v>PUNTA ARENASPUNTA ARENAS</v>
          </cell>
          <cell r="D2150">
            <v>0</v>
          </cell>
        </row>
        <row r="2151">
          <cell r="C2151" t="str">
            <v>PUNTA ARENASPUERTO MONTT</v>
          </cell>
          <cell r="D2151">
            <v>2183</v>
          </cell>
        </row>
        <row r="2152">
          <cell r="C2152" t="str">
            <v>LAS CONDESLA SERENA</v>
          </cell>
          <cell r="D2152">
            <v>470</v>
          </cell>
        </row>
        <row r="2153">
          <cell r="C2153" t="str">
            <v>LAS CONDESVALDIVIA</v>
          </cell>
          <cell r="D2153">
            <v>848</v>
          </cell>
        </row>
        <row r="2154">
          <cell r="C2154" t="str">
            <v>SAN MIGUELLOS ANGELES</v>
          </cell>
          <cell r="D2154">
            <v>472</v>
          </cell>
        </row>
        <row r="2155">
          <cell r="C2155" t="str">
            <v>SAN MIGUELTEMUCO</v>
          </cell>
          <cell r="D2155">
            <v>690</v>
          </cell>
        </row>
        <row r="2156">
          <cell r="C2156" t="str">
            <v>SAN MIGUELQUILLOTA</v>
          </cell>
          <cell r="D2156">
            <v>127</v>
          </cell>
        </row>
        <row r="2157">
          <cell r="C2157" t="str">
            <v>SAN MIGUELVALDIVIA</v>
          </cell>
          <cell r="D2157">
            <v>848</v>
          </cell>
        </row>
        <row r="2158">
          <cell r="C2158" t="str">
            <v>PUDAHUELISLA DE MAIPO</v>
          </cell>
          <cell r="D2158">
            <v>48</v>
          </cell>
        </row>
        <row r="2159">
          <cell r="C2159" t="str">
            <v>MAIPÚSAN ANTONIO</v>
          </cell>
          <cell r="D2159">
            <v>102</v>
          </cell>
        </row>
        <row r="2160">
          <cell r="C2160" t="str">
            <v>PUDAHUELSANTA CRUZ</v>
          </cell>
          <cell r="D2160">
            <v>183</v>
          </cell>
        </row>
        <row r="2161">
          <cell r="C2161" t="str">
            <v>PUDAHUELMARÍA PINTO</v>
          </cell>
          <cell r="D2161">
            <v>45</v>
          </cell>
        </row>
        <row r="2162">
          <cell r="C2162" t="str">
            <v>PUDAHUELTALCA</v>
          </cell>
          <cell r="D2162">
            <v>260</v>
          </cell>
        </row>
        <row r="2163">
          <cell r="C2163" t="str">
            <v>SAN BERNARDOSANTIAGO CENTRO</v>
          </cell>
          <cell r="D2163">
            <v>22</v>
          </cell>
        </row>
        <row r="2164">
          <cell r="C2164" t="str">
            <v>PUDAHUELVALDIVIA</v>
          </cell>
          <cell r="D2164">
            <v>848</v>
          </cell>
        </row>
        <row r="2165">
          <cell r="C2165" t="str">
            <v>TALAGANTELA PINTANA</v>
          </cell>
          <cell r="D2165">
            <v>52</v>
          </cell>
        </row>
        <row r="2166">
          <cell r="C2166" t="str">
            <v>SANTIAGO CENTROSAN BERNARDO</v>
          </cell>
          <cell r="D2166">
            <v>22</v>
          </cell>
        </row>
        <row r="2167">
          <cell r="C2167" t="str">
            <v>VALDIVIACERRILLOS</v>
          </cell>
          <cell r="D2167">
            <v>848</v>
          </cell>
        </row>
        <row r="2168">
          <cell r="C2168" t="str">
            <v>VALDIVIARANCAGUA</v>
          </cell>
          <cell r="D2168">
            <v>764</v>
          </cell>
        </row>
        <row r="2169">
          <cell r="C2169" t="str">
            <v>VALDIVIAPUNTA ARENAS</v>
          </cell>
          <cell r="D2169">
            <v>2184</v>
          </cell>
        </row>
        <row r="2170">
          <cell r="C2170" t="str">
            <v>SAN JOSÉ DE LA MARIQUINAPAILLACO</v>
          </cell>
          <cell r="D2170">
            <v>75</v>
          </cell>
        </row>
        <row r="2171">
          <cell r="C2171" t="str">
            <v>ARICACOPIAPO</v>
          </cell>
          <cell r="D2171">
            <v>1649</v>
          </cell>
        </row>
        <row r="2172">
          <cell r="C2172" t="str">
            <v>ARICAPUERTO MONTT</v>
          </cell>
          <cell r="D2172">
            <v>3089</v>
          </cell>
        </row>
        <row r="2173">
          <cell r="C2173" t="str">
            <v>CHILLANPUDAHUEL</v>
          </cell>
          <cell r="D2173">
            <v>403</v>
          </cell>
        </row>
        <row r="2174">
          <cell r="C2174" t="str">
            <v>QUIRIHUETREHUACO</v>
          </cell>
          <cell r="D2174">
            <v>23</v>
          </cell>
        </row>
        <row r="2175">
          <cell r="C2175" t="str">
            <v>BULNESQUILLÓN</v>
          </cell>
          <cell r="D2175">
            <v>17</v>
          </cell>
        </row>
        <row r="2176">
          <cell r="C2176" t="str">
            <v>CHILLANPUERTO MONTT</v>
          </cell>
          <cell r="D2176">
            <v>630</v>
          </cell>
        </row>
        <row r="2177">
          <cell r="C2177" t="str">
            <v>IQUIQUEVIÑA DEL MAR</v>
          </cell>
          <cell r="D2177">
            <v>1728</v>
          </cell>
        </row>
        <row r="2178">
          <cell r="C2178" t="str">
            <v>ANTOFAGASTAPITRUFQUEN</v>
          </cell>
          <cell r="D2178">
            <v>2076</v>
          </cell>
        </row>
        <row r="2179">
          <cell r="C2179" t="str">
            <v>ANTOFAGASTAVIÑA DEL MAR</v>
          </cell>
          <cell r="D2179">
            <v>1314</v>
          </cell>
        </row>
        <row r="2180">
          <cell r="C2180" t="str">
            <v>COPIAPOVIÑA DEL MAR</v>
          </cell>
          <cell r="D2180">
            <v>750</v>
          </cell>
        </row>
        <row r="2181">
          <cell r="C2181" t="str">
            <v>LA SERENALA SERENA</v>
          </cell>
          <cell r="D2181">
            <v>0</v>
          </cell>
        </row>
        <row r="2182">
          <cell r="C2182" t="str">
            <v>LA SERENAPROVIDENCIA</v>
          </cell>
          <cell r="D2182">
            <v>470</v>
          </cell>
        </row>
        <row r="2183">
          <cell r="C2183" t="str">
            <v>SAN ANTONIOQUILPUE</v>
          </cell>
          <cell r="D2183">
            <v>89</v>
          </cell>
        </row>
        <row r="2184">
          <cell r="C2184" t="str">
            <v>LOS ANDESLA CALERA</v>
          </cell>
          <cell r="D2184">
            <v>72</v>
          </cell>
        </row>
        <row r="2185">
          <cell r="C2185" t="str">
            <v>VALPARAISOZAPALLAR</v>
          </cell>
          <cell r="D2185">
            <v>75</v>
          </cell>
        </row>
        <row r="2186">
          <cell r="C2186" t="str">
            <v>VALPARAISOCALLE LARGA</v>
          </cell>
          <cell r="D2186">
            <v>132</v>
          </cell>
        </row>
        <row r="2187">
          <cell r="C2187" t="str">
            <v>VALPARAISONOGALES</v>
          </cell>
          <cell r="D2187">
            <v>70</v>
          </cell>
        </row>
        <row r="2188">
          <cell r="C2188" t="str">
            <v>LA CALERASAN FELIPE</v>
          </cell>
          <cell r="D2188">
            <v>63</v>
          </cell>
        </row>
        <row r="2189">
          <cell r="C2189" t="str">
            <v>LA LIGUASANTIAGO</v>
          </cell>
          <cell r="D2189">
            <v>150</v>
          </cell>
        </row>
        <row r="2190">
          <cell r="C2190" t="str">
            <v>LA CALERASAN FELIPE</v>
          </cell>
          <cell r="D2190">
            <v>63</v>
          </cell>
        </row>
        <row r="2191">
          <cell r="C2191" t="str">
            <v>LA LIGUASANTIAGO CENTRO</v>
          </cell>
          <cell r="D2191">
            <v>150</v>
          </cell>
        </row>
        <row r="2192">
          <cell r="C2192" t="str">
            <v>VALPARAISOPUCHUNCAVÍ</v>
          </cell>
          <cell r="D2192">
            <v>53</v>
          </cell>
        </row>
        <row r="2193">
          <cell r="C2193" t="str">
            <v>LA CALERAPROVIDENCIA</v>
          </cell>
          <cell r="D2193">
            <v>113</v>
          </cell>
        </row>
        <row r="2194">
          <cell r="C2194" t="str">
            <v>VIÑA DEL MARALGARROBO</v>
          </cell>
          <cell r="D2194">
            <v>76</v>
          </cell>
        </row>
        <row r="2195">
          <cell r="C2195" t="str">
            <v>SAN ANTONIOEL QUISCO</v>
          </cell>
          <cell r="D2195">
            <v>31</v>
          </cell>
        </row>
        <row r="2196">
          <cell r="C2196" t="str">
            <v>LA CALERASAN FELIPE</v>
          </cell>
          <cell r="D2196">
            <v>63</v>
          </cell>
        </row>
        <row r="2197">
          <cell r="C2197" t="str">
            <v>RANCAGUAPUMANQUE</v>
          </cell>
          <cell r="D2197">
            <v>142</v>
          </cell>
        </row>
        <row r="2198">
          <cell r="C2198" t="str">
            <v>RANCAGUAHUECHURABA</v>
          </cell>
          <cell r="D2198">
            <v>84</v>
          </cell>
        </row>
        <row r="2199">
          <cell r="C2199" t="str">
            <v>RENGORECOLETA</v>
          </cell>
          <cell r="D2199">
            <v>116</v>
          </cell>
        </row>
        <row r="2200">
          <cell r="C2200" t="str">
            <v>PICHILEMULA ESTRELLA</v>
          </cell>
          <cell r="D2200">
            <v>56</v>
          </cell>
        </row>
        <row r="2201">
          <cell r="C2201" t="str">
            <v>RANCAGUAVIÑA DEL MAR</v>
          </cell>
          <cell r="D2201">
            <v>202</v>
          </cell>
        </row>
        <row r="2202">
          <cell r="C2202" t="str">
            <v>RANCAGUAQUINTERO</v>
          </cell>
          <cell r="D2202">
            <v>239</v>
          </cell>
        </row>
        <row r="2203">
          <cell r="C2203" t="str">
            <v>RANCAGUAPUMANQUE</v>
          </cell>
          <cell r="D2203">
            <v>143</v>
          </cell>
        </row>
        <row r="2204">
          <cell r="C2204" t="str">
            <v>SAN FERNANDOMACHALI</v>
          </cell>
          <cell r="D2204">
            <v>62</v>
          </cell>
        </row>
        <row r="2205">
          <cell r="C2205" t="str">
            <v>RANCAGUACOQUIMBO</v>
          </cell>
          <cell r="D2205">
            <v>540</v>
          </cell>
        </row>
        <row r="2206">
          <cell r="C2206" t="str">
            <v>MOLINAPUERTO MONTT</v>
          </cell>
          <cell r="D2206">
            <v>830</v>
          </cell>
        </row>
        <row r="2207">
          <cell r="C2207" t="str">
            <v>CURICÓPUERTO MONTT</v>
          </cell>
          <cell r="D2207">
            <v>846</v>
          </cell>
        </row>
        <row r="2208">
          <cell r="C2208" t="str">
            <v>CAUQUENESCURICÓ</v>
          </cell>
          <cell r="D2208">
            <v>167</v>
          </cell>
        </row>
        <row r="2209">
          <cell r="C2209" t="str">
            <v>LINARESCHANCO</v>
          </cell>
          <cell r="D2209">
            <v>141</v>
          </cell>
        </row>
        <row r="2210">
          <cell r="C2210" t="str">
            <v>SAN JAVIERCOLBUN</v>
          </cell>
          <cell r="D2210">
            <v>41</v>
          </cell>
        </row>
        <row r="2211">
          <cell r="C2211" t="str">
            <v>TALCAVIÑA DEL MAR</v>
          </cell>
          <cell r="D2211">
            <v>375</v>
          </cell>
        </row>
        <row r="2212">
          <cell r="C2212" t="str">
            <v>TALCARETIRO</v>
          </cell>
          <cell r="D2212">
            <v>77</v>
          </cell>
        </row>
        <row r="2213">
          <cell r="C2213" t="str">
            <v>TALCAVICHUQUEN</v>
          </cell>
          <cell r="D2213">
            <v>112</v>
          </cell>
        </row>
        <row r="2214">
          <cell r="C2214" t="str">
            <v>CAUQUENESCHANCO</v>
          </cell>
          <cell r="D2214">
            <v>43</v>
          </cell>
        </row>
        <row r="2215">
          <cell r="C2215" t="str">
            <v>CURICÓCURICÓ</v>
          </cell>
          <cell r="D2215">
            <v>0</v>
          </cell>
        </row>
        <row r="2216">
          <cell r="C2216" t="str">
            <v>CONSTITUCIÓNCONSTITUCIÓN</v>
          </cell>
          <cell r="D2216">
            <v>0</v>
          </cell>
        </row>
        <row r="2217">
          <cell r="C2217" t="str">
            <v>TALCAHUANOSANTIAGO</v>
          </cell>
          <cell r="D2217">
            <v>505</v>
          </cell>
        </row>
        <row r="2218">
          <cell r="C2218" t="str">
            <v>YUMBELSANTIAGO</v>
          </cell>
          <cell r="D2218">
            <v>482</v>
          </cell>
        </row>
        <row r="2219">
          <cell r="C2219" t="str">
            <v>CONCEPCIÓNQUINTERO</v>
          </cell>
          <cell r="D2219">
            <v>656</v>
          </cell>
        </row>
        <row r="2220">
          <cell r="C2220" t="str">
            <v>LEBUTALCAHUANO</v>
          </cell>
          <cell r="D2220">
            <v>154</v>
          </cell>
        </row>
        <row r="2221">
          <cell r="C2221" t="str">
            <v>CONCEPCIÓNLA SERENA</v>
          </cell>
          <cell r="D2221">
            <v>968</v>
          </cell>
        </row>
        <row r="2222">
          <cell r="C2222" t="str">
            <v>TEMUCOPROVIDENCIA</v>
          </cell>
          <cell r="D2222">
            <v>690</v>
          </cell>
        </row>
        <row r="2223">
          <cell r="C2223" t="str">
            <v>TEMUCOPADRE LAS CASAS</v>
          </cell>
          <cell r="D2223">
            <v>6</v>
          </cell>
        </row>
        <row r="2224">
          <cell r="C2224" t="str">
            <v>CARAHUEVILLARRICA</v>
          </cell>
          <cell r="D2224">
            <v>133</v>
          </cell>
        </row>
        <row r="2225">
          <cell r="C2225" t="str">
            <v>TEMUCOLOS ANGELES</v>
          </cell>
          <cell r="D2225">
            <v>175</v>
          </cell>
        </row>
        <row r="2226">
          <cell r="C2226" t="str">
            <v>CARAHUESAN MIGUEL</v>
          </cell>
          <cell r="D2226">
            <v>733</v>
          </cell>
        </row>
        <row r="2227">
          <cell r="C2227" t="str">
            <v>TEMUCOSAN MIGUEL</v>
          </cell>
          <cell r="D2227">
            <v>690</v>
          </cell>
        </row>
        <row r="2228">
          <cell r="C2228" t="str">
            <v>CARAHUEVILLARRICA</v>
          </cell>
          <cell r="D2228">
            <v>133</v>
          </cell>
        </row>
        <row r="2229">
          <cell r="C2229" t="str">
            <v>VILLARRICASANTIAGO</v>
          </cell>
          <cell r="D2229">
            <v>760</v>
          </cell>
        </row>
        <row r="2230">
          <cell r="C2230" t="str">
            <v>TEMUCORANCAGUA</v>
          </cell>
          <cell r="D2230">
            <v>606</v>
          </cell>
        </row>
        <row r="2231">
          <cell r="C2231" t="str">
            <v>PITRUFQUENRANCAGUA</v>
          </cell>
          <cell r="D2231">
            <v>626</v>
          </cell>
        </row>
        <row r="2232">
          <cell r="C2232" t="str">
            <v>TEMUCOVIÑA DEL MAR</v>
          </cell>
          <cell r="D2232">
            <v>809</v>
          </cell>
        </row>
        <row r="2233">
          <cell r="C2233" t="str">
            <v>CARAHUECONCEPCIÓN</v>
          </cell>
          <cell r="D2233">
            <v>349</v>
          </cell>
        </row>
        <row r="2234">
          <cell r="C2234" t="str">
            <v>TEMUCOCOQUIMBO</v>
          </cell>
          <cell r="D2234">
            <v>1147</v>
          </cell>
        </row>
        <row r="2235">
          <cell r="C2235" t="str">
            <v>TEMUCOMACUL</v>
          </cell>
          <cell r="D2235">
            <v>690</v>
          </cell>
        </row>
        <row r="2236">
          <cell r="C2236" t="str">
            <v>PUERTO MONTTQUILLOTA</v>
          </cell>
          <cell r="D2236">
            <v>1158</v>
          </cell>
        </row>
        <row r="2237">
          <cell r="C2237" t="str">
            <v>CALBUCORÍO NEGRO</v>
          </cell>
          <cell r="D2237">
            <v>133</v>
          </cell>
        </row>
        <row r="2238">
          <cell r="C2238" t="str">
            <v>CASTRODALCAHUE</v>
          </cell>
          <cell r="D2238">
            <v>18</v>
          </cell>
        </row>
        <row r="2239">
          <cell r="C2239" t="str">
            <v>PUERTO MONTTHIJUELAS</v>
          </cell>
          <cell r="D2239">
            <v>1137</v>
          </cell>
        </row>
        <row r="2240">
          <cell r="C2240" t="str">
            <v>PUERTO MONTTQUILLOTA</v>
          </cell>
          <cell r="D2240">
            <v>1158</v>
          </cell>
        </row>
        <row r="2241">
          <cell r="C2241" t="str">
            <v>QUELLÓNMAULLÍN</v>
          </cell>
          <cell r="D2241">
            <v>233</v>
          </cell>
        </row>
        <row r="2242">
          <cell r="C2242" t="str">
            <v>OSORNOLAS CONDES</v>
          </cell>
          <cell r="D2242">
            <v>932</v>
          </cell>
        </row>
        <row r="2243">
          <cell r="C2243" t="str">
            <v>PUERTO MONTTPROVIDENCIA</v>
          </cell>
          <cell r="D2243">
            <v>1032</v>
          </cell>
        </row>
        <row r="2244">
          <cell r="C2244" t="str">
            <v>PUERTO MONTTCHILLAN</v>
          </cell>
          <cell r="D2244">
            <v>630</v>
          </cell>
        </row>
        <row r="2245">
          <cell r="C2245" t="str">
            <v>RÍO NEGROCALBUCO</v>
          </cell>
          <cell r="D2245">
            <v>133</v>
          </cell>
        </row>
        <row r="2246">
          <cell r="C2246" t="str">
            <v>OSORNOPROVIDENCIA</v>
          </cell>
          <cell r="D2246">
            <v>932</v>
          </cell>
        </row>
        <row r="2247">
          <cell r="C2247" t="str">
            <v>ANCUDMAULLÍN</v>
          </cell>
          <cell r="D2247">
            <v>70</v>
          </cell>
        </row>
        <row r="2248">
          <cell r="C2248" t="str">
            <v>PUERTO MONTTPROVIDENCIA</v>
          </cell>
          <cell r="D2248">
            <v>1032</v>
          </cell>
        </row>
        <row r="2249">
          <cell r="C2249" t="str">
            <v>PUERTO VARASFUTALEUFU</v>
          </cell>
          <cell r="D2249">
            <v>424</v>
          </cell>
        </row>
        <row r="2250">
          <cell r="C2250" t="str">
            <v>PUERTO VARASPALENA</v>
          </cell>
          <cell r="D2250">
            <v>418</v>
          </cell>
        </row>
        <row r="2251">
          <cell r="C2251" t="str">
            <v>PUERTO MONTTVIÑA DEL MAR</v>
          </cell>
          <cell r="D2251">
            <v>1151</v>
          </cell>
        </row>
        <row r="2252">
          <cell r="C2252" t="str">
            <v>PUERTO MONTTLA SERENA</v>
          </cell>
          <cell r="D2252">
            <v>1500</v>
          </cell>
        </row>
        <row r="2253">
          <cell r="C2253" t="str">
            <v>PUERTO MONTTPUYEHUE</v>
          </cell>
          <cell r="D2253">
            <v>248</v>
          </cell>
        </row>
        <row r="2254">
          <cell r="C2254" t="str">
            <v>RÍO NEGROCONCEPCIÓN</v>
          </cell>
          <cell r="D2254">
            <v>574</v>
          </cell>
        </row>
        <row r="2255">
          <cell r="C2255" t="str">
            <v>RÍO NEGRORÍO NEGRO</v>
          </cell>
          <cell r="D2255">
            <v>0</v>
          </cell>
        </row>
        <row r="2256">
          <cell r="C2256" t="str">
            <v>LOS MUERMOSLOS MUERMOS</v>
          </cell>
          <cell r="D2256">
            <v>0</v>
          </cell>
        </row>
        <row r="2257">
          <cell r="C2257" t="str">
            <v>COIHAIQUEGUAITECAS</v>
          </cell>
          <cell r="D2257">
            <v>228</v>
          </cell>
        </row>
        <row r="2258">
          <cell r="C2258" t="str">
            <v>COIHAIQUEVIÑA DEL MAR</v>
          </cell>
          <cell r="D2258">
            <v>1827</v>
          </cell>
        </row>
        <row r="2259">
          <cell r="C2259" t="str">
            <v>PUERTO NATALESAISÉN</v>
          </cell>
          <cell r="D2259">
            <v>595</v>
          </cell>
        </row>
        <row r="2260">
          <cell r="C2260" t="str">
            <v>PUERTO NATALESCOIHAIQUE</v>
          </cell>
          <cell r="D2260">
            <v>1388</v>
          </cell>
        </row>
        <row r="2261">
          <cell r="C2261" t="str">
            <v>PUNTA ARENASCOIHAIQUE</v>
          </cell>
          <cell r="D2261">
            <v>1433</v>
          </cell>
        </row>
        <row r="2262">
          <cell r="C2262" t="str">
            <v>PUNTA ARENASLA SERENA</v>
          </cell>
          <cell r="D2262">
            <v>3472</v>
          </cell>
        </row>
        <row r="2263">
          <cell r="C2263" t="str">
            <v>LA FLORIDAANTOFAGASTA</v>
          </cell>
          <cell r="D2263">
            <v>1368</v>
          </cell>
        </row>
        <row r="2264">
          <cell r="C2264" t="str">
            <v>LAS CONDESANTOFAGASTA</v>
          </cell>
          <cell r="D2264">
            <v>1368</v>
          </cell>
        </row>
        <row r="2265">
          <cell r="C2265" t="str">
            <v>LAS CONDESCOQUIMBO</v>
          </cell>
          <cell r="D2265">
            <v>459</v>
          </cell>
        </row>
        <row r="2266">
          <cell r="C2266" t="str">
            <v>PUENTE ALTORANCAGUA</v>
          </cell>
          <cell r="D2266">
            <v>84</v>
          </cell>
        </row>
        <row r="2267">
          <cell r="C2267" t="str">
            <v>SAN MIGUELANTOFAGASTA</v>
          </cell>
          <cell r="D2267">
            <v>1368</v>
          </cell>
        </row>
        <row r="2268">
          <cell r="C2268" t="str">
            <v>SAN MIGUELSAN MIGUEL</v>
          </cell>
          <cell r="D2268">
            <v>0</v>
          </cell>
        </row>
        <row r="2269">
          <cell r="C2269" t="str">
            <v>SAN MIGUELSANTIAGO</v>
          </cell>
          <cell r="D2269">
            <v>0</v>
          </cell>
        </row>
        <row r="2270">
          <cell r="C2270" t="str">
            <v>SAN MIGUELVIÑA DEL MAR</v>
          </cell>
          <cell r="D2270">
            <v>124</v>
          </cell>
        </row>
        <row r="2271">
          <cell r="C2271" t="str">
            <v>SAN MIGUELCOQUIMBO</v>
          </cell>
          <cell r="D2271">
            <v>459</v>
          </cell>
        </row>
        <row r="2272">
          <cell r="C2272" t="str">
            <v>MELIPILLAEL MONTE</v>
          </cell>
          <cell r="D2272">
            <v>22</v>
          </cell>
        </row>
        <row r="2273">
          <cell r="C2273" t="str">
            <v>MAIPÚMAIPÚ</v>
          </cell>
          <cell r="D2273">
            <v>0</v>
          </cell>
        </row>
        <row r="2274">
          <cell r="C2274" t="str">
            <v>MAIPÚSAN BERNARDO</v>
          </cell>
          <cell r="D2274">
            <v>16</v>
          </cell>
        </row>
        <row r="2275">
          <cell r="C2275" t="str">
            <v>TALAGANTECERRO NAVIA</v>
          </cell>
          <cell r="D2275">
            <v>46</v>
          </cell>
        </row>
        <row r="2276">
          <cell r="C2276" t="str">
            <v>TALAGANTECERRILLOS</v>
          </cell>
          <cell r="D2276">
            <v>37</v>
          </cell>
        </row>
        <row r="2277">
          <cell r="C2277" t="str">
            <v>MAIPÚSAN BERNARDO</v>
          </cell>
          <cell r="D2277">
            <v>27</v>
          </cell>
        </row>
        <row r="2278">
          <cell r="C2278" t="str">
            <v>SAN BERNARDOVALDIVIA</v>
          </cell>
          <cell r="D2278">
            <v>847</v>
          </cell>
        </row>
        <row r="2279">
          <cell r="C2279" t="str">
            <v>MELIPILLAPEÑAFLOR</v>
          </cell>
          <cell r="D2279">
            <v>43</v>
          </cell>
        </row>
        <row r="2280">
          <cell r="C2280" t="str">
            <v>PUDAHUELPROVIDENCIA</v>
          </cell>
          <cell r="D2280">
            <v>29</v>
          </cell>
        </row>
        <row r="2281">
          <cell r="C2281" t="str">
            <v>SAN BERNARDORECOLETA</v>
          </cell>
          <cell r="D2281">
            <v>27</v>
          </cell>
        </row>
        <row r="2282">
          <cell r="C2282" t="str">
            <v>TALAGANTESANTIAGO</v>
          </cell>
          <cell r="D2282">
            <v>43</v>
          </cell>
        </row>
        <row r="2283">
          <cell r="C2283" t="str">
            <v>PUDAHUELANTOFAGASTA</v>
          </cell>
          <cell r="D2283">
            <v>1368</v>
          </cell>
        </row>
        <row r="2284">
          <cell r="C2284" t="str">
            <v>PUDAHUELVIÑA DEL MAR</v>
          </cell>
          <cell r="D2284">
            <v>125</v>
          </cell>
        </row>
        <row r="2285">
          <cell r="C2285" t="str">
            <v>SAN BERNARDOSANTIAGO</v>
          </cell>
          <cell r="D2285">
            <v>27</v>
          </cell>
        </row>
        <row r="2286">
          <cell r="C2286" t="str">
            <v>PUDAHUELCOQUIMBO</v>
          </cell>
          <cell r="D2286">
            <v>459</v>
          </cell>
        </row>
        <row r="2287">
          <cell r="C2287" t="str">
            <v>SANTIAGO CENTROLUMACO</v>
          </cell>
          <cell r="D2287">
            <v>617</v>
          </cell>
        </row>
        <row r="2288">
          <cell r="C2288" t="str">
            <v>SANTIAGO CENTROPUCHUNCAVÍ</v>
          </cell>
          <cell r="D2288">
            <v>141</v>
          </cell>
        </row>
        <row r="2289">
          <cell r="C2289" t="str">
            <v>SANTIAGO CENTROCONCÓN</v>
          </cell>
          <cell r="D2289">
            <v>132</v>
          </cell>
        </row>
        <row r="2290">
          <cell r="C2290" t="str">
            <v>SANTIAGO CENTROFUTALEUFU</v>
          </cell>
          <cell r="D2290">
            <v>1438</v>
          </cell>
        </row>
        <row r="2291">
          <cell r="C2291" t="str">
            <v>SANTIAGO CENTROZAPALLAR</v>
          </cell>
          <cell r="D2291">
            <v>164</v>
          </cell>
        </row>
        <row r="2292">
          <cell r="C2292" t="str">
            <v>SANTIAGO CENTROCORRAL</v>
          </cell>
          <cell r="D2292">
            <v>867</v>
          </cell>
        </row>
        <row r="2293">
          <cell r="C2293" t="str">
            <v>VALDIVIATALCA</v>
          </cell>
          <cell r="D2293">
            <v>595</v>
          </cell>
        </row>
        <row r="2294">
          <cell r="C2294" t="str">
            <v>VALDIVIAVIÑA DEL MAR</v>
          </cell>
          <cell r="D2294">
            <v>966</v>
          </cell>
        </row>
        <row r="2295">
          <cell r="C2295" t="str">
            <v>SAN JOSÉ DE LA MARIQUINASAN JOSÉ DE LA MARIQUINA</v>
          </cell>
          <cell r="D2295">
            <v>0</v>
          </cell>
        </row>
        <row r="2296">
          <cell r="C2296" t="str">
            <v>VALDIVIAVIÑA DEL MAR</v>
          </cell>
          <cell r="D2296">
            <v>966</v>
          </cell>
        </row>
        <row r="2297">
          <cell r="C2297" t="str">
            <v>VALDIVIALA SERENA</v>
          </cell>
          <cell r="D2297">
            <v>1316</v>
          </cell>
        </row>
        <row r="2298">
          <cell r="C2298" t="str">
            <v>ARICAVIÑA DEL MAR</v>
          </cell>
          <cell r="D2298">
            <v>2005</v>
          </cell>
        </row>
        <row r="2299">
          <cell r="C2299" t="str">
            <v>CHILLANPROVIDENCIA</v>
          </cell>
          <cell r="D2299">
            <v>403</v>
          </cell>
        </row>
        <row r="2300">
          <cell r="C2300" t="str">
            <v>YUNGAYYUNGAY</v>
          </cell>
          <cell r="D2300">
            <v>0</v>
          </cell>
        </row>
        <row r="2301">
          <cell r="C2301" t="str">
            <v>YUNGAYSAN CARLOS</v>
          </cell>
          <cell r="D2301">
            <v>93</v>
          </cell>
        </row>
        <row r="2302">
          <cell r="C2302" t="str">
            <v>CHILLANVIÑA DEL MAR</v>
          </cell>
          <cell r="D2302">
            <v>522</v>
          </cell>
        </row>
        <row r="2303">
          <cell r="C2303" t="str">
            <v>CHILLANLA SERENA</v>
          </cell>
          <cell r="D2303">
            <v>871</v>
          </cell>
        </row>
        <row r="2304">
          <cell r="C2304" t="str">
            <v>POZO ALMONTECAMIÑA</v>
          </cell>
          <cell r="D2304">
            <v>165</v>
          </cell>
        </row>
        <row r="2305">
          <cell r="C2305" t="str">
            <v>POZO ALMONTECOLCHANE</v>
          </cell>
          <cell r="D2305">
            <v>113</v>
          </cell>
        </row>
        <row r="2306">
          <cell r="C2306" t="str">
            <v>IQUIQUEHUARA</v>
          </cell>
          <cell r="D2306">
            <v>77</v>
          </cell>
        </row>
        <row r="2307">
          <cell r="C2307" t="str">
            <v>CALAMACOIHAIQUE</v>
          </cell>
          <cell r="D2307">
            <v>3456</v>
          </cell>
        </row>
        <row r="2308">
          <cell r="C2308" t="str">
            <v>CALAMAOLLAGUE</v>
          </cell>
          <cell r="D2308">
            <v>201</v>
          </cell>
        </row>
        <row r="2309">
          <cell r="C2309" t="str">
            <v>ANTOFAGASTACOIHAIQUE</v>
          </cell>
          <cell r="D2309">
            <v>3259</v>
          </cell>
        </row>
        <row r="2310">
          <cell r="C2310" t="str">
            <v>ARAUCOSAN PEDRO DE LA PAZ</v>
          </cell>
          <cell r="D2310">
            <v>65</v>
          </cell>
        </row>
        <row r="2311">
          <cell r="C2311" t="str">
            <v>CALDERAARICA</v>
          </cell>
          <cell r="D2311">
            <v>1165</v>
          </cell>
        </row>
        <row r="2312">
          <cell r="C2312" t="str">
            <v>CAUQUENESCOIHAIQUE</v>
          </cell>
          <cell r="D2312">
            <v>1406</v>
          </cell>
        </row>
        <row r="2313">
          <cell r="C2313" t="str">
            <v>CHILLANCOIHAIQUE</v>
          </cell>
          <cell r="D2313">
            <v>1291</v>
          </cell>
        </row>
        <row r="2314">
          <cell r="C2314" t="str">
            <v>COIHAIQUEANTOFAGASTA</v>
          </cell>
          <cell r="D2314">
            <v>3259</v>
          </cell>
        </row>
        <row r="2315">
          <cell r="C2315" t="str">
            <v>COIHAIQUECHILLAN</v>
          </cell>
          <cell r="D2315">
            <v>1291</v>
          </cell>
        </row>
        <row r="2316">
          <cell r="C2316" t="str">
            <v>COIHAIQUEÑUÑOA</v>
          </cell>
          <cell r="D2316">
            <v>1912</v>
          </cell>
        </row>
        <row r="2317">
          <cell r="C2317" t="str">
            <v>COMBARBALÁCANELA</v>
          </cell>
          <cell r="D2317">
            <v>58.9</v>
          </cell>
        </row>
        <row r="2318">
          <cell r="C2318" t="str">
            <v>COMBARBALÁILLAPEL</v>
          </cell>
          <cell r="D2318">
            <v>82.2</v>
          </cell>
        </row>
        <row r="2319">
          <cell r="C2319" t="str">
            <v>COMBARBALÁLOS VILOS</v>
          </cell>
          <cell r="D2319">
            <v>133</v>
          </cell>
        </row>
        <row r="2320">
          <cell r="C2320" t="str">
            <v>CONCEPCIÓNIQUIQUE</v>
          </cell>
          <cell r="D2320">
            <v>2280</v>
          </cell>
        </row>
        <row r="2321">
          <cell r="C2321" t="str">
            <v>CONCEPCIÓNTREHUACO</v>
          </cell>
          <cell r="D2321">
            <v>225</v>
          </cell>
        </row>
        <row r="2322">
          <cell r="C2322" t="str">
            <v>COPIAPOIQUIQUE</v>
          </cell>
          <cell r="D2322">
            <v>987</v>
          </cell>
        </row>
        <row r="2323">
          <cell r="C2323" t="str">
            <v>COPIAPOCOIHAIQUE</v>
          </cell>
          <cell r="D2323">
            <v>2697</v>
          </cell>
        </row>
        <row r="2324">
          <cell r="C2324" t="str">
            <v>CURACAVICASABLANCA</v>
          </cell>
          <cell r="D2324">
            <v>364</v>
          </cell>
        </row>
        <row r="2325">
          <cell r="C2325" t="str">
            <v>CURICÓCONCEPCIÓN</v>
          </cell>
          <cell r="D2325">
            <v>310</v>
          </cell>
        </row>
        <row r="2326">
          <cell r="C2326" t="str">
            <v>CURICÓSAGRADA FAMILIA</v>
          </cell>
          <cell r="D2326">
            <v>22</v>
          </cell>
        </row>
        <row r="2327">
          <cell r="C2327" t="str">
            <v>CURICÓCASABLANCA</v>
          </cell>
          <cell r="D2327">
            <v>263</v>
          </cell>
        </row>
        <row r="2328">
          <cell r="C2328" t="str">
            <v>ILLAPELIQUIQUE</v>
          </cell>
          <cell r="D2328">
            <v>1587</v>
          </cell>
        </row>
        <row r="2329">
          <cell r="C2329" t="str">
            <v>LA CALERAPADRE HURTADO</v>
          </cell>
          <cell r="D2329">
            <v>9</v>
          </cell>
        </row>
        <row r="2330">
          <cell r="C2330" t="str">
            <v>LA FLORIDACOIHAIQUE</v>
          </cell>
          <cell r="D2330">
            <v>1889</v>
          </cell>
        </row>
        <row r="2331">
          <cell r="C2331" t="str">
            <v>LA SERENACANELA</v>
          </cell>
          <cell r="D2331">
            <v>211</v>
          </cell>
        </row>
        <row r="2332">
          <cell r="C2332" t="str">
            <v>LAS CONDESIQUIQUE</v>
          </cell>
          <cell r="D2332">
            <v>1789</v>
          </cell>
        </row>
        <row r="2333">
          <cell r="C2333" t="str">
            <v>LICANTÉNVALPARAISO</v>
          </cell>
          <cell r="D2333">
            <v>398</v>
          </cell>
        </row>
        <row r="2334">
          <cell r="C2334" t="str">
            <v>LIMACHESAN ANTONIO</v>
          </cell>
          <cell r="D2334">
            <v>100</v>
          </cell>
        </row>
        <row r="2335">
          <cell r="C2335" t="str">
            <v>LIMACHEVILLA ALEMANA</v>
          </cell>
          <cell r="D2335">
            <v>7</v>
          </cell>
        </row>
        <row r="2336">
          <cell r="C2336" t="str">
            <v>LOS ANDESLAMPA</v>
          </cell>
          <cell r="D2336">
            <v>76</v>
          </cell>
        </row>
        <row r="2337">
          <cell r="C2337" t="str">
            <v>MAIPÚCOIHAIQUE</v>
          </cell>
          <cell r="D2337">
            <v>1888</v>
          </cell>
        </row>
        <row r="2338">
          <cell r="C2338" t="str">
            <v>PITRUFQUENANGOL</v>
          </cell>
          <cell r="D2338">
            <v>162</v>
          </cell>
        </row>
        <row r="2339">
          <cell r="C2339" t="str">
            <v>PUDAHUELIQUIQUE</v>
          </cell>
          <cell r="D2339">
            <v>1762.4</v>
          </cell>
        </row>
        <row r="2340">
          <cell r="C2340" t="str">
            <v>PUERTO MONTTSAN PABLO</v>
          </cell>
          <cell r="D2340">
            <v>128</v>
          </cell>
        </row>
        <row r="2341">
          <cell r="C2341" t="str">
            <v>QUILPUELAS CONDES</v>
          </cell>
          <cell r="D2341">
            <v>126</v>
          </cell>
        </row>
        <row r="2342">
          <cell r="C2342" t="str">
            <v>RANCAGUAVITACURA</v>
          </cell>
          <cell r="D2342">
            <v>209</v>
          </cell>
        </row>
        <row r="2343">
          <cell r="C2343" t="str">
            <v>RANCAGUACONCÓN</v>
          </cell>
          <cell r="D2343">
            <v>209</v>
          </cell>
        </row>
        <row r="2344">
          <cell r="C2344" t="str">
            <v>RANCAGUAHUALPÉN</v>
          </cell>
          <cell r="D2344">
            <v>423.3</v>
          </cell>
        </row>
        <row r="2345">
          <cell r="C2345" t="str">
            <v>RANCAGUALO PRADO</v>
          </cell>
          <cell r="D2345">
            <v>90.1</v>
          </cell>
        </row>
        <row r="2346">
          <cell r="C2346" t="str">
            <v>RANCAGUACHIGUAYANTE</v>
          </cell>
          <cell r="D2346">
            <v>427</v>
          </cell>
        </row>
        <row r="2347">
          <cell r="C2347" t="str">
            <v>SAN ANTONIOINDEPENDENCIA</v>
          </cell>
          <cell r="D2347">
            <v>88.84</v>
          </cell>
        </row>
        <row r="2348">
          <cell r="C2348" t="str">
            <v>SAN ANTONIOCARTAGENA</v>
          </cell>
          <cell r="D2348">
            <v>10</v>
          </cell>
        </row>
        <row r="2349">
          <cell r="C2349" t="str">
            <v>SAN BERNARDOVALPARAISO</v>
          </cell>
          <cell r="D2349">
            <v>134</v>
          </cell>
        </row>
        <row r="2350">
          <cell r="C2350" t="str">
            <v>SAN FERNANDOINDEPENDENCIA</v>
          </cell>
          <cell r="D2350">
            <v>142.4</v>
          </cell>
        </row>
        <row r="2351">
          <cell r="C2351" t="str">
            <v>SAN FERNANDOQUINTERO</v>
          </cell>
          <cell r="D2351">
            <v>291</v>
          </cell>
        </row>
        <row r="2352">
          <cell r="C2352" t="str">
            <v>SAN FERNANDOLO PRADO</v>
          </cell>
          <cell r="D2352">
            <v>142.30000000000001</v>
          </cell>
        </row>
        <row r="2353">
          <cell r="C2353" t="str">
            <v>SAN JAVIERCONCEPCIÓN</v>
          </cell>
          <cell r="D2353">
            <v>106</v>
          </cell>
        </row>
        <row r="2354">
          <cell r="C2354" t="str">
            <v>SAN JAVIERCOIHAIQUE</v>
          </cell>
          <cell r="D2354">
            <v>1474</v>
          </cell>
        </row>
        <row r="2355">
          <cell r="C2355" t="str">
            <v>SAN MIGUELIQUIQUE</v>
          </cell>
          <cell r="D2355">
            <v>1787</v>
          </cell>
        </row>
        <row r="2356">
          <cell r="C2356" t="str">
            <v>SAN MIGUELOVALLE</v>
          </cell>
          <cell r="D2356">
            <v>411</v>
          </cell>
        </row>
        <row r="2357">
          <cell r="C2357" t="str">
            <v>SAN MIGUELCOIHAIQUE</v>
          </cell>
          <cell r="D2357">
            <v>1889</v>
          </cell>
        </row>
        <row r="2358">
          <cell r="C2358" t="str">
            <v>SAN PABLOVALDIVIA</v>
          </cell>
          <cell r="D2358">
            <v>87</v>
          </cell>
        </row>
        <row r="2359">
          <cell r="C2359" t="str">
            <v>SAN PABLOOSORNO</v>
          </cell>
          <cell r="D2359">
            <v>28</v>
          </cell>
        </row>
        <row r="2360">
          <cell r="C2360" t="str">
            <v>TALAGANTEESTACION CENTRAL</v>
          </cell>
          <cell r="D2360">
            <v>41.9</v>
          </cell>
        </row>
        <row r="2361">
          <cell r="C2361" t="str">
            <v>TALCAIQUIQUE</v>
          </cell>
          <cell r="D2361">
            <v>2036</v>
          </cell>
        </row>
        <row r="2362">
          <cell r="C2362" t="str">
            <v>TALCAPELLUHUE</v>
          </cell>
          <cell r="D2362">
            <v>139.30000000000001</v>
          </cell>
        </row>
        <row r="2363">
          <cell r="C2363" t="str">
            <v>TALCATALCA</v>
          </cell>
          <cell r="D2363">
            <v>0</v>
          </cell>
        </row>
        <row r="2364">
          <cell r="C2364" t="str">
            <v>TALCAHUALAÑE</v>
          </cell>
          <cell r="D2364">
            <v>42</v>
          </cell>
        </row>
        <row r="2365">
          <cell r="C2365" t="str">
            <v>TALCAVALPARAISO</v>
          </cell>
          <cell r="D2365">
            <v>369</v>
          </cell>
        </row>
        <row r="2366">
          <cell r="C2366" t="str">
            <v>TALCAEMPEDRADO</v>
          </cell>
          <cell r="D2366">
            <v>108</v>
          </cell>
        </row>
        <row r="2367">
          <cell r="C2367" t="str">
            <v>TALCAPENCAHUE</v>
          </cell>
          <cell r="D2367">
            <v>150</v>
          </cell>
        </row>
        <row r="2368">
          <cell r="C2368" t="str">
            <v>TALCARIO CLARO</v>
          </cell>
          <cell r="D2368">
            <v>49.4</v>
          </cell>
        </row>
        <row r="2369">
          <cell r="C2369" t="str">
            <v>TALCAHUANOIQUIQUE</v>
          </cell>
          <cell r="D2369">
            <v>2285</v>
          </cell>
        </row>
        <row r="2370">
          <cell r="C2370" t="str">
            <v>TEMUCOVITACURA</v>
          </cell>
          <cell r="D2370">
            <v>402</v>
          </cell>
        </row>
        <row r="2371">
          <cell r="C2371" t="str">
            <v>VALDIVIAFRUTILLAR</v>
          </cell>
          <cell r="D2371">
            <v>170</v>
          </cell>
        </row>
        <row r="2372">
          <cell r="C2372" t="str">
            <v>VALDIVIAARAUCO</v>
          </cell>
          <cell r="D2372">
            <v>386</v>
          </cell>
        </row>
        <row r="2373">
          <cell r="C2373" t="str">
            <v>VALDIVIACOIHAIQUE</v>
          </cell>
          <cell r="D2373">
            <v>1072</v>
          </cell>
        </row>
        <row r="2374">
          <cell r="C2374" t="str">
            <v>VALLENARARICA</v>
          </cell>
          <cell r="D2374">
            <v>1410</v>
          </cell>
        </row>
        <row r="2375">
          <cell r="C2375" t="str">
            <v>VALPARAISOIQUIQUE</v>
          </cell>
          <cell r="D2375">
            <v>1735</v>
          </cell>
        </row>
        <row r="2376">
          <cell r="C2376" t="str">
            <v>VALPARAISOINDEPENDENCIA</v>
          </cell>
          <cell r="D2376">
            <v>117.6</v>
          </cell>
        </row>
        <row r="2377">
          <cell r="C2377" t="str">
            <v>VALPARAISOCOIHAIQUE</v>
          </cell>
          <cell r="D2377">
            <v>2000</v>
          </cell>
        </row>
        <row r="2378">
          <cell r="C2378" t="str">
            <v>VICUÑACANELA</v>
          </cell>
          <cell r="D2378">
            <v>273</v>
          </cell>
        </row>
        <row r="2379">
          <cell r="C2379" t="str">
            <v>YUMBELHUALPÉN</v>
          </cell>
          <cell r="D2379">
            <v>75.7</v>
          </cell>
        </row>
        <row r="2380">
          <cell r="C2380" t="str">
            <v>IQUIQUECAMIÑA</v>
          </cell>
          <cell r="D2380">
            <v>210</v>
          </cell>
        </row>
        <row r="2381">
          <cell r="C2381" t="str">
            <v>IQUIQUERANCAGUA</v>
          </cell>
          <cell r="D2381">
            <v>1867</v>
          </cell>
        </row>
        <row r="2382">
          <cell r="C2382" t="str">
            <v>IQUIQUEVITACURA</v>
          </cell>
          <cell r="D2382">
            <v>1788</v>
          </cell>
        </row>
        <row r="2383">
          <cell r="C2383" t="str">
            <v>POZO ALMONTEHUARA</v>
          </cell>
          <cell r="D2383">
            <v>32</v>
          </cell>
        </row>
        <row r="2384">
          <cell r="C2384" t="str">
            <v>CALAMACALAMA</v>
          </cell>
          <cell r="D2384">
            <v>0</v>
          </cell>
        </row>
        <row r="2385">
          <cell r="C2385" t="str">
            <v>ANTOFAGASTAMACHALI</v>
          </cell>
          <cell r="D2385">
            <v>1660</v>
          </cell>
        </row>
        <row r="2386">
          <cell r="C2386" t="str">
            <v>CHAÑARALLA SERENA</v>
          </cell>
          <cell r="D2386">
            <v>496</v>
          </cell>
        </row>
        <row r="2387">
          <cell r="C2387" t="str">
            <v>COPIAPOLOS VILOS</v>
          </cell>
          <cell r="D2387">
            <v>588</v>
          </cell>
        </row>
        <row r="2388">
          <cell r="C2388" t="str">
            <v>LA SERENAANTOFAGASTA</v>
          </cell>
          <cell r="D2388">
            <v>898</v>
          </cell>
        </row>
        <row r="2389">
          <cell r="C2389" t="str">
            <v>LA SERENAMACHALI</v>
          </cell>
          <cell r="D2389">
            <v>763</v>
          </cell>
        </row>
        <row r="2390">
          <cell r="C2390" t="str">
            <v>LA SERENAANTOFAGASTA</v>
          </cell>
          <cell r="D2390">
            <v>898</v>
          </cell>
        </row>
        <row r="2391">
          <cell r="C2391" t="str">
            <v>COQUIMBOILLAPEL</v>
          </cell>
          <cell r="D2391">
            <v>265</v>
          </cell>
        </row>
        <row r="2392">
          <cell r="C2392" t="str">
            <v>QUILPUESANTIAGO</v>
          </cell>
          <cell r="D2392">
            <v>121</v>
          </cell>
        </row>
        <row r="2393">
          <cell r="C2393" t="str">
            <v>LA LIGUACABILDO</v>
          </cell>
          <cell r="D2393">
            <v>257</v>
          </cell>
        </row>
        <row r="2394">
          <cell r="C2394" t="str">
            <v>QUILLOTAPETORCA</v>
          </cell>
          <cell r="D2394">
            <v>122</v>
          </cell>
        </row>
        <row r="2395">
          <cell r="C2395" t="str">
            <v>VALPARAISOLO BARNECHEA</v>
          </cell>
          <cell r="D2395">
            <v>121</v>
          </cell>
        </row>
        <row r="2396">
          <cell r="C2396" t="str">
            <v>SAN FELIPEPETORCA</v>
          </cell>
          <cell r="D2396">
            <v>114</v>
          </cell>
        </row>
        <row r="2397">
          <cell r="C2397" t="str">
            <v>CONCÓNSANTIAGO CENTRO</v>
          </cell>
          <cell r="D2397">
            <v>133</v>
          </cell>
        </row>
        <row r="2398">
          <cell r="C2398" t="str">
            <v>VALPARAISOMACHALI</v>
          </cell>
          <cell r="D2398">
            <v>401</v>
          </cell>
        </row>
        <row r="2399">
          <cell r="C2399" t="str">
            <v>LIMACHECASABLANCA</v>
          </cell>
          <cell r="D2399">
            <v>52</v>
          </cell>
        </row>
        <row r="2400">
          <cell r="C2400" t="str">
            <v>LOS ANDESCERRILLOS</v>
          </cell>
          <cell r="D2400">
            <v>84</v>
          </cell>
        </row>
        <row r="2401">
          <cell r="C2401" t="str">
            <v>VALPARAISOMACHALI</v>
          </cell>
          <cell r="D2401">
            <v>401</v>
          </cell>
        </row>
        <row r="2402">
          <cell r="C2402" t="str">
            <v>QUILPUESANTIAGO</v>
          </cell>
          <cell r="D2402">
            <v>121</v>
          </cell>
        </row>
        <row r="2403">
          <cell r="C2403" t="str">
            <v>VALPARAISOLO BARNECHEA</v>
          </cell>
          <cell r="D2403">
            <v>121</v>
          </cell>
        </row>
        <row r="2404">
          <cell r="C2404" t="str">
            <v>QUINTEROSANTIAGO CENTRO</v>
          </cell>
          <cell r="D2404">
            <v>164</v>
          </cell>
        </row>
        <row r="2405">
          <cell r="C2405" t="str">
            <v>VALPARAISOSAN BERNARDO</v>
          </cell>
          <cell r="D2405">
            <v>127</v>
          </cell>
        </row>
        <row r="2406">
          <cell r="C2406" t="str">
            <v>SAN ANTONIOPUCHUNCAVÍ</v>
          </cell>
          <cell r="D2406">
            <v>134</v>
          </cell>
        </row>
        <row r="2407">
          <cell r="C2407" t="str">
            <v>GRANEROSSANTA CRUZ</v>
          </cell>
          <cell r="D2407">
            <v>110</v>
          </cell>
        </row>
        <row r="2408">
          <cell r="C2408" t="str">
            <v>SAN VICENTESANTA CRUZ</v>
          </cell>
          <cell r="D2408">
            <v>86</v>
          </cell>
        </row>
        <row r="2409">
          <cell r="C2409" t="str">
            <v>RENGOSANTA CRUZ</v>
          </cell>
          <cell r="D2409">
            <v>67</v>
          </cell>
        </row>
        <row r="2410">
          <cell r="C2410" t="str">
            <v>SAN FERNANDORENGO</v>
          </cell>
          <cell r="D2410">
            <v>26</v>
          </cell>
        </row>
        <row r="2411">
          <cell r="C2411" t="str">
            <v>RENGOTALCA</v>
          </cell>
          <cell r="D2411">
            <v>144</v>
          </cell>
        </row>
        <row r="2412">
          <cell r="C2412" t="str">
            <v>CONSTITUCIÓNSANTIAGO CENTRO</v>
          </cell>
          <cell r="D2412">
            <v>360</v>
          </cell>
        </row>
        <row r="2413">
          <cell r="C2413" t="str">
            <v>TALCASAN CARLOS</v>
          </cell>
          <cell r="D2413">
            <v>126</v>
          </cell>
        </row>
        <row r="2414">
          <cell r="C2414" t="str">
            <v>PARRALLONGAVI</v>
          </cell>
          <cell r="D2414">
            <v>29</v>
          </cell>
        </row>
        <row r="2415">
          <cell r="C2415" t="str">
            <v>SAN JAVIERSAN JAVIER</v>
          </cell>
          <cell r="D2415">
            <v>0</v>
          </cell>
        </row>
        <row r="2416">
          <cell r="C2416" t="str">
            <v>MOLINASAN RAFAEL</v>
          </cell>
          <cell r="D2416">
            <v>35</v>
          </cell>
        </row>
        <row r="2417">
          <cell r="C2417" t="str">
            <v>TALCAPELARCO</v>
          </cell>
          <cell r="D2417">
            <v>30</v>
          </cell>
        </row>
        <row r="2418">
          <cell r="C2418" t="str">
            <v>CONCEPCIÓNLOS ALAMOS</v>
          </cell>
          <cell r="D2418">
            <v>117</v>
          </cell>
        </row>
        <row r="2419">
          <cell r="C2419" t="str">
            <v>CONCEPCIÓNCOLINA</v>
          </cell>
          <cell r="D2419">
            <v>532</v>
          </cell>
        </row>
        <row r="2420">
          <cell r="C2420" t="str">
            <v>YUMBELLAJA</v>
          </cell>
          <cell r="D2420">
            <v>32</v>
          </cell>
        </row>
        <row r="2421">
          <cell r="C2421" t="str">
            <v>YUMBELCABRERO</v>
          </cell>
          <cell r="D2421">
            <v>19</v>
          </cell>
        </row>
        <row r="2422">
          <cell r="C2422" t="str">
            <v>YUMBELSANTIAGO CENTRO</v>
          </cell>
          <cell r="D2422">
            <v>481</v>
          </cell>
        </row>
        <row r="2423">
          <cell r="C2423" t="str">
            <v>ARAUCOSANTIAGO CENTRO</v>
          </cell>
          <cell r="D2423">
            <v>632</v>
          </cell>
        </row>
        <row r="2424">
          <cell r="C2424" t="str">
            <v>SAN PEDRO DE LA PAZCONCEPCIÓN</v>
          </cell>
          <cell r="D2424">
            <v>43</v>
          </cell>
        </row>
        <row r="2425">
          <cell r="C2425" t="str">
            <v>LOS ANGELESCABRERO</v>
          </cell>
          <cell r="D2425">
            <v>69</v>
          </cell>
        </row>
        <row r="2426">
          <cell r="C2426" t="str">
            <v>CONCEPCIÓNTALCA</v>
          </cell>
          <cell r="D2426">
            <v>248</v>
          </cell>
        </row>
        <row r="2427">
          <cell r="C2427" t="str">
            <v>COLLIPULLICHILLAN</v>
          </cell>
          <cell r="D2427">
            <v>180</v>
          </cell>
        </row>
        <row r="2428">
          <cell r="C2428" t="str">
            <v>COLLIPULLIPUDAHUEL</v>
          </cell>
          <cell r="D2428">
            <v>579</v>
          </cell>
        </row>
        <row r="2429">
          <cell r="C2429" t="str">
            <v>TEMUCOLOS ALAMOS</v>
          </cell>
          <cell r="D2429">
            <v>230</v>
          </cell>
        </row>
        <row r="2430">
          <cell r="C2430" t="str">
            <v>COLLIPULLIRENAICO</v>
          </cell>
          <cell r="D2430">
            <v>47</v>
          </cell>
        </row>
        <row r="2431">
          <cell r="C2431" t="str">
            <v>TEMUCOLOS ALAMOS</v>
          </cell>
          <cell r="D2431">
            <v>230</v>
          </cell>
        </row>
        <row r="2432">
          <cell r="C2432" t="str">
            <v>TEMUCOLEBU</v>
          </cell>
          <cell r="D2432">
            <v>253</v>
          </cell>
        </row>
        <row r="2433">
          <cell r="C2433" t="str">
            <v>TEMUCOCAÑETE</v>
          </cell>
          <cell r="D2433">
            <v>202</v>
          </cell>
        </row>
        <row r="2434">
          <cell r="C2434" t="str">
            <v>LAUTAROFREIRE</v>
          </cell>
          <cell r="D2434">
            <v>58</v>
          </cell>
        </row>
        <row r="2435">
          <cell r="C2435" t="str">
            <v>COLLIPULLISANTIAGO CENTRO</v>
          </cell>
          <cell r="D2435">
            <v>579</v>
          </cell>
        </row>
        <row r="2436">
          <cell r="C2436" t="str">
            <v>VICTORIAFREIRE</v>
          </cell>
          <cell r="D2436">
            <v>93</v>
          </cell>
        </row>
        <row r="2437">
          <cell r="C2437" t="str">
            <v>COLLIPULLILOS ALAMOS</v>
          </cell>
          <cell r="D2437">
            <v>159</v>
          </cell>
        </row>
        <row r="2438">
          <cell r="C2438" t="str">
            <v>COLLIPULLISANTIAGO CENTRO</v>
          </cell>
          <cell r="D2438">
            <v>579</v>
          </cell>
        </row>
        <row r="2439">
          <cell r="C2439" t="str">
            <v>CASTROCHAITÉN</v>
          </cell>
          <cell r="D2439">
            <v>996</v>
          </cell>
        </row>
        <row r="2440">
          <cell r="C2440" t="str">
            <v>CHAITÉNSANTIAGO CENTRO</v>
          </cell>
          <cell r="D2440">
            <v>1675</v>
          </cell>
        </row>
        <row r="2441">
          <cell r="C2441" t="str">
            <v>RÍO NEGROSAN JUAN DE LA COSTA</v>
          </cell>
          <cell r="D2441">
            <v>69</v>
          </cell>
        </row>
        <row r="2442">
          <cell r="C2442" t="str">
            <v>QUINCHAOSANTIAGO CENTRO</v>
          </cell>
          <cell r="D2442">
            <v>1215</v>
          </cell>
        </row>
        <row r="2443">
          <cell r="C2443" t="str">
            <v>PUERTO MONTTBULNES</v>
          </cell>
          <cell r="D2443">
            <v>606</v>
          </cell>
        </row>
        <row r="2444">
          <cell r="C2444" t="str">
            <v>QUELLÓNSANTIAGO CENTRO</v>
          </cell>
          <cell r="D2444">
            <v>1299</v>
          </cell>
        </row>
        <row r="2445">
          <cell r="C2445" t="str">
            <v>CALBUCOLAS CONDES</v>
          </cell>
          <cell r="D2445">
            <v>1091</v>
          </cell>
        </row>
        <row r="2446">
          <cell r="C2446" t="str">
            <v>COIHAIQUEVALPARAISO</v>
          </cell>
          <cell r="D2446">
            <v>2005</v>
          </cell>
        </row>
        <row r="2447">
          <cell r="C2447" t="str">
            <v>COIHAIQUETORTEL</v>
          </cell>
          <cell r="D2447">
            <v>490</v>
          </cell>
        </row>
        <row r="2448">
          <cell r="C2448" t="str">
            <v>LAS CONDESMACHALI</v>
          </cell>
          <cell r="D2448">
            <v>292</v>
          </cell>
        </row>
        <row r="2449">
          <cell r="C2449" t="str">
            <v>LA FLORIDATEMUCO</v>
          </cell>
          <cell r="D2449">
            <v>676</v>
          </cell>
        </row>
        <row r="2450">
          <cell r="C2450" t="str">
            <v>PUDAHUELLA SERENA</v>
          </cell>
          <cell r="D2450">
            <v>476</v>
          </cell>
        </row>
        <row r="2451">
          <cell r="C2451" t="str">
            <v>LOS LAGOSVILLARRICA</v>
          </cell>
          <cell r="D2451">
            <v>125</v>
          </cell>
        </row>
        <row r="2452">
          <cell r="C2452" t="str">
            <v>PAILLACOTEMUCO</v>
          </cell>
          <cell r="D2452">
            <v>192</v>
          </cell>
        </row>
        <row r="2453">
          <cell r="C2453" t="str">
            <v>LOS LAGOSVILLARRICA</v>
          </cell>
          <cell r="D2453">
            <v>125</v>
          </cell>
        </row>
        <row r="2454">
          <cell r="C2454" t="str">
            <v>VALDIVIAMACHALI</v>
          </cell>
          <cell r="D2454">
            <v>574</v>
          </cell>
        </row>
        <row r="2455">
          <cell r="C2455" t="str">
            <v>VALDIVIALO BARNECHEA</v>
          </cell>
          <cell r="D2455">
            <v>848</v>
          </cell>
        </row>
        <row r="2456">
          <cell r="C2456" t="str">
            <v>ARICAINDEPENDENCIA</v>
          </cell>
          <cell r="D2456">
            <v>2072</v>
          </cell>
        </row>
        <row r="2457">
          <cell r="C2457" t="str">
            <v>ARICAMARÍA ELENA</v>
          </cell>
          <cell r="D2457">
            <v>536</v>
          </cell>
        </row>
        <row r="2458">
          <cell r="C2458" t="str">
            <v>POZO ALMONTESANTIAGO CENTRO</v>
          </cell>
          <cell r="D2458">
            <v>1803</v>
          </cell>
        </row>
        <row r="2459">
          <cell r="C2459" t="str">
            <v>ANTOFAGASTATALCA</v>
          </cell>
          <cell r="D2459">
            <v>1623</v>
          </cell>
        </row>
        <row r="2460">
          <cell r="C2460" t="str">
            <v>SAN PEDRO DE ATACAMACALAMA</v>
          </cell>
          <cell r="D2460">
            <v>103</v>
          </cell>
        </row>
        <row r="2461">
          <cell r="C2461" t="str">
            <v>CALAMAARICA</v>
          </cell>
          <cell r="D2461">
            <v>598</v>
          </cell>
        </row>
        <row r="2462">
          <cell r="C2462" t="str">
            <v>COPIAPOTALCA</v>
          </cell>
          <cell r="D2462">
            <v>1060</v>
          </cell>
        </row>
        <row r="2463">
          <cell r="C2463" t="str">
            <v>ILLAPELILLAPEL</v>
          </cell>
          <cell r="D2463">
            <v>0</v>
          </cell>
        </row>
        <row r="2464">
          <cell r="C2464" t="str">
            <v>LA SERENAPUDAHUEL</v>
          </cell>
          <cell r="D2464">
            <v>476</v>
          </cell>
        </row>
        <row r="2465">
          <cell r="C2465" t="str">
            <v>VALPARAISOTALCA</v>
          </cell>
          <cell r="D2465">
            <v>364</v>
          </cell>
        </row>
        <row r="2466">
          <cell r="C2466" t="str">
            <v>SAN FELIPECATEMU</v>
          </cell>
          <cell r="D2466">
            <v>15</v>
          </cell>
        </row>
        <row r="2467">
          <cell r="C2467" t="str">
            <v>LOS ANDESLA REINA</v>
          </cell>
          <cell r="D2467">
            <v>86</v>
          </cell>
        </row>
        <row r="2468">
          <cell r="C2468" t="str">
            <v>VILLA ALEMANASANTIAGO CENTRO</v>
          </cell>
          <cell r="D2468">
            <v>106</v>
          </cell>
        </row>
        <row r="2469">
          <cell r="C2469" t="str">
            <v>VALPARAISOQUINTA NORMAL</v>
          </cell>
          <cell r="D2469">
            <v>118</v>
          </cell>
        </row>
        <row r="2470">
          <cell r="C2470" t="str">
            <v>LOS ANDESPUDAHUEL</v>
          </cell>
          <cell r="D2470">
            <v>84</v>
          </cell>
        </row>
        <row r="2471">
          <cell r="C2471" t="str">
            <v>LA LIGUALLAY LLAY</v>
          </cell>
          <cell r="D2471">
            <v>443</v>
          </cell>
        </row>
        <row r="2472">
          <cell r="C2472" t="str">
            <v>SAN FELIPECATEMU</v>
          </cell>
          <cell r="D2472">
            <v>15</v>
          </cell>
        </row>
        <row r="2473">
          <cell r="C2473" t="str">
            <v>VALPARAISOTALAGANTE</v>
          </cell>
          <cell r="D2473">
            <v>144</v>
          </cell>
        </row>
        <row r="2474">
          <cell r="C2474" t="str">
            <v>OLMUEQUILLOTA</v>
          </cell>
          <cell r="D2474">
            <v>420</v>
          </cell>
        </row>
        <row r="2475">
          <cell r="C2475" t="str">
            <v>CALLE LARGAVIÑA DEL MAR</v>
          </cell>
          <cell r="D2475">
            <v>120</v>
          </cell>
        </row>
        <row r="2476">
          <cell r="C2476" t="str">
            <v>PETORCAPETORCA</v>
          </cell>
          <cell r="D2476">
            <v>0</v>
          </cell>
        </row>
        <row r="2477">
          <cell r="C2477" t="str">
            <v>SAN ANTONIOLIMACHE</v>
          </cell>
          <cell r="D2477">
            <v>100</v>
          </cell>
        </row>
        <row r="2478">
          <cell r="C2478" t="str">
            <v>SAN FERNANDOSAN FERNANDO</v>
          </cell>
          <cell r="D2478">
            <v>0</v>
          </cell>
        </row>
        <row r="2479">
          <cell r="C2479" t="str">
            <v>GRANEROSPICHILEMU</v>
          </cell>
          <cell r="D2479">
            <v>189</v>
          </cell>
        </row>
        <row r="2480">
          <cell r="C2480" t="str">
            <v>RENGOPICHILEMU</v>
          </cell>
          <cell r="D2480">
            <v>146</v>
          </cell>
        </row>
        <row r="2481">
          <cell r="C2481" t="str">
            <v>SAN FERNANDOSAN FERNANDO</v>
          </cell>
          <cell r="D2481">
            <v>0</v>
          </cell>
        </row>
        <row r="2482">
          <cell r="C2482" t="str">
            <v>SAN FERNANDOCHIMBARONGO</v>
          </cell>
          <cell r="D2482">
            <v>18</v>
          </cell>
        </row>
        <row r="2483">
          <cell r="C2483" t="str">
            <v>PARRALTOME</v>
          </cell>
          <cell r="D2483">
            <v>168</v>
          </cell>
        </row>
        <row r="2484">
          <cell r="C2484" t="str">
            <v>TALCAPUERTO MONTT</v>
          </cell>
          <cell r="D2484">
            <v>780</v>
          </cell>
        </row>
        <row r="2485">
          <cell r="C2485" t="str">
            <v>TALCAVILLARRICA</v>
          </cell>
          <cell r="D2485">
            <v>508</v>
          </cell>
        </row>
        <row r="2486">
          <cell r="C2486" t="str">
            <v>TALCAHUANOLEBU</v>
          </cell>
          <cell r="D2486">
            <v>152</v>
          </cell>
        </row>
        <row r="2487">
          <cell r="C2487" t="str">
            <v>CORONELLOS ANGELES</v>
          </cell>
          <cell r="D2487">
            <v>123</v>
          </cell>
        </row>
        <row r="2488">
          <cell r="C2488" t="str">
            <v>SAN PEDRO DE LA PAZLOS ANGELES</v>
          </cell>
          <cell r="D2488">
            <v>6</v>
          </cell>
        </row>
        <row r="2489">
          <cell r="C2489" t="str">
            <v>TALCAHUANOCABRERO</v>
          </cell>
          <cell r="D2489">
            <v>85</v>
          </cell>
        </row>
        <row r="2490">
          <cell r="C2490" t="str">
            <v>CONCEPCIÓNPUERTO VARAS</v>
          </cell>
          <cell r="D2490">
            <v>631</v>
          </cell>
        </row>
        <row r="2491">
          <cell r="C2491" t="str">
            <v>CAÑETEPUERTO VARAS</v>
          </cell>
          <cell r="D2491">
            <v>541</v>
          </cell>
        </row>
        <row r="2492">
          <cell r="C2492" t="str">
            <v>LOS ANGELESCOLLIPULLI</v>
          </cell>
          <cell r="D2492">
            <v>131</v>
          </cell>
        </row>
        <row r="2493">
          <cell r="C2493" t="str">
            <v>CONCEPCIÓNLAS CONDES</v>
          </cell>
          <cell r="D2493">
            <v>498</v>
          </cell>
        </row>
        <row r="2494">
          <cell r="C2494" t="str">
            <v>CONCEPCIÓNLA FLORIDA</v>
          </cell>
          <cell r="D2494">
            <v>498</v>
          </cell>
        </row>
        <row r="2495">
          <cell r="C2495" t="str">
            <v>CARAHUEPUDAHUEL</v>
          </cell>
          <cell r="D2495">
            <v>740</v>
          </cell>
        </row>
        <row r="2496">
          <cell r="C2496" t="str">
            <v>TEMUCOLUMACO</v>
          </cell>
          <cell r="D2496">
            <v>119</v>
          </cell>
        </row>
        <row r="2497">
          <cell r="C2497" t="str">
            <v>TEMUCOPUERTO VARAS</v>
          </cell>
          <cell r="D2497">
            <v>340</v>
          </cell>
        </row>
        <row r="2498">
          <cell r="C2498" t="str">
            <v>VICTORIAPUERTO VARAS</v>
          </cell>
          <cell r="D2498">
            <v>403</v>
          </cell>
        </row>
        <row r="2499">
          <cell r="C2499" t="str">
            <v>COLLIPULLIPUERTO VARAS</v>
          </cell>
          <cell r="D2499">
            <v>438</v>
          </cell>
        </row>
        <row r="2500">
          <cell r="C2500" t="str">
            <v>PADRE LAS CASASPADRE LAS CASAS</v>
          </cell>
          <cell r="D2500">
            <v>0</v>
          </cell>
        </row>
        <row r="2501">
          <cell r="C2501" t="str">
            <v>LAUTAROPERQUENCO</v>
          </cell>
          <cell r="D2501">
            <v>16</v>
          </cell>
        </row>
        <row r="2502">
          <cell r="C2502" t="str">
            <v>COLLIPULLIERCILLA</v>
          </cell>
          <cell r="D2502">
            <v>15</v>
          </cell>
        </row>
        <row r="2503">
          <cell r="C2503" t="str">
            <v>ANCUDHUALAIHUE</v>
          </cell>
          <cell r="D2503">
            <v>187</v>
          </cell>
        </row>
        <row r="2504">
          <cell r="C2504" t="str">
            <v>CALBUCOCASTRO</v>
          </cell>
          <cell r="D2504">
            <v>168</v>
          </cell>
        </row>
        <row r="2505">
          <cell r="C2505" t="str">
            <v>CASTROPUQUELDON</v>
          </cell>
          <cell r="D2505">
            <v>34</v>
          </cell>
        </row>
        <row r="2506">
          <cell r="C2506" t="str">
            <v>RÍO NEGROLOS MUERMOS</v>
          </cell>
          <cell r="D2506">
            <v>121</v>
          </cell>
        </row>
        <row r="2507">
          <cell r="C2507" t="str">
            <v>ANCUDLOS MUERMOS</v>
          </cell>
          <cell r="D2507">
            <v>104</v>
          </cell>
        </row>
        <row r="2508">
          <cell r="C2508" t="str">
            <v>CHILE CHICORIO IBAÑEZ</v>
          </cell>
          <cell r="D2508">
            <v>38</v>
          </cell>
        </row>
        <row r="2509">
          <cell r="C2509" t="str">
            <v>PUNTA ARENASRIO VERDE</v>
          </cell>
          <cell r="D2509">
            <v>4</v>
          </cell>
        </row>
        <row r="2510">
          <cell r="C2510" t="str">
            <v>PUNTA ARENASOSORNO</v>
          </cell>
          <cell r="D2510">
            <v>2095</v>
          </cell>
        </row>
        <row r="2511">
          <cell r="C2511" t="str">
            <v>LAS CONDESLOS VILOS</v>
          </cell>
          <cell r="D2511">
            <v>229</v>
          </cell>
        </row>
        <row r="2512">
          <cell r="C2512" t="str">
            <v>LA FLORIDAPARRAL</v>
          </cell>
          <cell r="D2512">
            <v>343</v>
          </cell>
        </row>
        <row r="2513">
          <cell r="C2513" t="str">
            <v>LA FLORIDAMELIPILLA</v>
          </cell>
          <cell r="D2513">
            <v>72</v>
          </cell>
        </row>
        <row r="2514">
          <cell r="C2514" t="str">
            <v>SAN MIGUELSANTA CRUZ</v>
          </cell>
          <cell r="D2514">
            <v>180</v>
          </cell>
        </row>
        <row r="2515">
          <cell r="C2515" t="str">
            <v>SAN MIGUELPUERTO MONTT</v>
          </cell>
          <cell r="D2515">
            <v>1030</v>
          </cell>
        </row>
        <row r="2516">
          <cell r="C2516" t="str">
            <v>CURACAVÍTALCA</v>
          </cell>
          <cell r="D2516">
            <v>293</v>
          </cell>
        </row>
        <row r="2517">
          <cell r="C2517" t="str">
            <v>MELIPILLASAN PEDRO</v>
          </cell>
          <cell r="D2517">
            <v>40</v>
          </cell>
        </row>
        <row r="2518">
          <cell r="C2518" t="str">
            <v>TALAGANTERANCAGUA</v>
          </cell>
          <cell r="D2518">
            <v>33</v>
          </cell>
        </row>
        <row r="2519">
          <cell r="C2519" t="str">
            <v>SANTIAGO CENTROCONSTITUCIÓN</v>
          </cell>
          <cell r="D2519">
            <v>359</v>
          </cell>
        </row>
        <row r="2520">
          <cell r="C2520" t="str">
            <v>SANTIAGO CENTROVILLA ALEMANA</v>
          </cell>
          <cell r="D2520">
            <v>107</v>
          </cell>
        </row>
        <row r="2521">
          <cell r="C2521" t="str">
            <v>SANTIAGO CENTROLA LIGUA</v>
          </cell>
          <cell r="D2521">
            <v>156</v>
          </cell>
        </row>
        <row r="2522">
          <cell r="C2522" t="str">
            <v>SANTIAGO CENTROPETORCA</v>
          </cell>
          <cell r="D2522">
            <v>204</v>
          </cell>
        </row>
        <row r="2523">
          <cell r="C2523" t="str">
            <v>PAILLACOPAILLACO</v>
          </cell>
          <cell r="D2523">
            <v>0</v>
          </cell>
        </row>
        <row r="2524">
          <cell r="C2524" t="str">
            <v>ARICATALCA</v>
          </cell>
          <cell r="D2524">
            <v>2322</v>
          </cell>
        </row>
        <row r="2525">
          <cell r="C2525" t="str">
            <v>SAN IGNACIOSAN IGNACIO</v>
          </cell>
          <cell r="D2525">
            <v>0</v>
          </cell>
        </row>
        <row r="2526">
          <cell r="C2526" t="str">
            <v>YUNGAYSAN IGNACIO</v>
          </cell>
          <cell r="D2526">
            <v>51</v>
          </cell>
        </row>
        <row r="2527">
          <cell r="C2527" t="str">
            <v>SAN CARLOSQUILLÓN</v>
          </cell>
          <cell r="D2527">
            <v>103</v>
          </cell>
        </row>
        <row r="2528">
          <cell r="C2528" t="str">
            <v>IQUIQUEPUERTO MONTT</v>
          </cell>
          <cell r="D2528">
            <v>2378</v>
          </cell>
        </row>
        <row r="2529">
          <cell r="C2529" t="str">
            <v>ALTO HOSPICIOANTOFAGASTA</v>
          </cell>
          <cell r="D2529">
            <v>380</v>
          </cell>
        </row>
        <row r="2530">
          <cell r="C2530" t="str">
            <v>ALTO HOSPICIOSANTIAGO CENTRO</v>
          </cell>
          <cell r="D2530">
            <v>1467</v>
          </cell>
        </row>
        <row r="2531">
          <cell r="C2531" t="str">
            <v>ALTO HOSPICIOCAMIÑA</v>
          </cell>
          <cell r="D2531">
            <v>126</v>
          </cell>
        </row>
        <row r="2532">
          <cell r="C2532" t="str">
            <v>HUARAHUARA</v>
          </cell>
          <cell r="D2532">
            <v>0</v>
          </cell>
        </row>
        <row r="2533">
          <cell r="C2533" t="str">
            <v>ALTO HOSPICIOPOZO ALMONTE</v>
          </cell>
          <cell r="D2533">
            <v>34</v>
          </cell>
        </row>
        <row r="2534">
          <cell r="C2534" t="str">
            <v>ANTOFAGASTASANTIAGO CENTRO</v>
          </cell>
          <cell r="D2534">
            <v>1088</v>
          </cell>
        </row>
        <row r="2535">
          <cell r="C2535" t="str">
            <v>ANTOFAGASTAIQUIQUE</v>
          </cell>
          <cell r="D2535">
            <v>383</v>
          </cell>
        </row>
        <row r="2536">
          <cell r="C2536" t="str">
            <v>ANTOFAGASTAMEJILLONES</v>
          </cell>
          <cell r="D2536">
            <v>99</v>
          </cell>
        </row>
        <row r="2537">
          <cell r="C2537" t="str">
            <v>ANTOFAGASTATOCOPILLA</v>
          </cell>
          <cell r="D2537">
            <v>175</v>
          </cell>
        </row>
        <row r="2538">
          <cell r="C2538" t="str">
            <v>ANTOFAGASTACALAMA</v>
          </cell>
          <cell r="D2538">
            <v>200</v>
          </cell>
        </row>
        <row r="2539">
          <cell r="C2539" t="str">
            <v>ANTOFAGASTAPUERTO VARAS</v>
          </cell>
          <cell r="D2539">
            <v>4345</v>
          </cell>
        </row>
        <row r="2540">
          <cell r="C2540" t="str">
            <v>CALAMAANTOFAGASTA</v>
          </cell>
          <cell r="D2540">
            <v>484</v>
          </cell>
        </row>
        <row r="2541">
          <cell r="C2541" t="str">
            <v>CALAMASANTIAGO CENTRO</v>
          </cell>
          <cell r="D2541">
            <v>1515</v>
          </cell>
        </row>
        <row r="2542">
          <cell r="C2542" t="str">
            <v>ANTOFAGASTATALTAL</v>
          </cell>
          <cell r="D2542">
            <v>778</v>
          </cell>
        </row>
        <row r="2543">
          <cell r="C2543" t="str">
            <v>CALAMACOPIAPO</v>
          </cell>
          <cell r="D2543">
            <v>563</v>
          </cell>
        </row>
        <row r="2544">
          <cell r="C2544" t="str">
            <v>CALAMAVIÑA DEL MAR</v>
          </cell>
          <cell r="D2544">
            <v>1202</v>
          </cell>
        </row>
        <row r="2545">
          <cell r="C2545" t="str">
            <v>SAN PEDRO DE ATACAMAIQUIQUE</v>
          </cell>
          <cell r="D2545">
            <v>360</v>
          </cell>
        </row>
        <row r="2546">
          <cell r="C2546" t="str">
            <v>CALAMAMEJILLONES</v>
          </cell>
          <cell r="D2546">
            <v>132</v>
          </cell>
        </row>
        <row r="2547">
          <cell r="C2547" t="str">
            <v>MEJILLONESSAN PEDRO DE ATACAMA</v>
          </cell>
          <cell r="D2547">
            <v>202</v>
          </cell>
        </row>
        <row r="2548">
          <cell r="C2548" t="str">
            <v>TALTALSAN PEDRO DE ATACAMA</v>
          </cell>
          <cell r="D2548">
            <v>362</v>
          </cell>
        </row>
        <row r="2549">
          <cell r="C2549" t="str">
            <v>ANTOFAGASTAARICA</v>
          </cell>
          <cell r="D2549">
            <v>575</v>
          </cell>
        </row>
        <row r="2550">
          <cell r="C2550" t="str">
            <v>COPIAPOSANTIAGO CENTRO</v>
          </cell>
          <cell r="D2550">
            <v>676</v>
          </cell>
        </row>
        <row r="2551">
          <cell r="C2551" t="str">
            <v>COPIAPOANTOFAGASTA</v>
          </cell>
          <cell r="D2551">
            <v>413</v>
          </cell>
        </row>
        <row r="2552">
          <cell r="C2552" t="str">
            <v>COPIAPOVALLENAR</v>
          </cell>
          <cell r="D2552">
            <v>143</v>
          </cell>
        </row>
        <row r="2553">
          <cell r="C2553" t="str">
            <v>VALLENARANTOFAGASTA</v>
          </cell>
          <cell r="D2553">
            <v>550</v>
          </cell>
        </row>
        <row r="2554">
          <cell r="C2554" t="str">
            <v>COPIAPODIEGO DE ALMAGRO</v>
          </cell>
          <cell r="D2554">
            <v>169</v>
          </cell>
        </row>
        <row r="2555">
          <cell r="C2555" t="str">
            <v>FREIRINAVALLENAR</v>
          </cell>
          <cell r="D2555">
            <v>33</v>
          </cell>
        </row>
        <row r="2556">
          <cell r="C2556" t="str">
            <v>COPIAPOCHAÑARAL</v>
          </cell>
          <cell r="D2556">
            <v>118</v>
          </cell>
        </row>
        <row r="2557">
          <cell r="C2557" t="str">
            <v>COPIAPOCALDERA</v>
          </cell>
          <cell r="D2557">
            <v>58</v>
          </cell>
        </row>
        <row r="2558">
          <cell r="C2558" t="str">
            <v>CHAÑARALCOPIAPO</v>
          </cell>
          <cell r="D2558">
            <v>118</v>
          </cell>
        </row>
        <row r="2559">
          <cell r="C2559" t="str">
            <v>FREIRINACOPIAPO</v>
          </cell>
          <cell r="D2559">
            <v>147</v>
          </cell>
        </row>
        <row r="2560">
          <cell r="C2560" t="str">
            <v>COPIAPOCOPIAPO</v>
          </cell>
          <cell r="D2560">
            <v>0</v>
          </cell>
        </row>
        <row r="2561">
          <cell r="C2561" t="str">
            <v>DIEGO DE ALMAGRODIEGO DE ALMAGRO</v>
          </cell>
          <cell r="D2561">
            <v>0</v>
          </cell>
        </row>
        <row r="2562">
          <cell r="C2562" t="str">
            <v>FREIRINACALDERA</v>
          </cell>
          <cell r="D2562">
            <v>162</v>
          </cell>
        </row>
        <row r="2563">
          <cell r="C2563" t="str">
            <v>DIEGO DE ALMAGROCALDERA</v>
          </cell>
          <cell r="D2563">
            <v>186</v>
          </cell>
        </row>
        <row r="2564">
          <cell r="C2564" t="str">
            <v>CALDERAFREIRINA</v>
          </cell>
          <cell r="D2564">
            <v>162</v>
          </cell>
        </row>
        <row r="2565">
          <cell r="C2565" t="str">
            <v>CHAÑARALCALDERA</v>
          </cell>
          <cell r="D2565">
            <v>84</v>
          </cell>
        </row>
        <row r="2566">
          <cell r="C2566" t="str">
            <v>COPIAPOLA SERENA</v>
          </cell>
          <cell r="D2566">
            <v>296</v>
          </cell>
        </row>
        <row r="2567">
          <cell r="C2567" t="str">
            <v>FREIRINAHUASCO</v>
          </cell>
          <cell r="D2567">
            <v>33</v>
          </cell>
        </row>
        <row r="2568">
          <cell r="C2568" t="str">
            <v>DIEGO DE ALMAGROCOPIAPO</v>
          </cell>
          <cell r="D2568">
            <v>169</v>
          </cell>
        </row>
        <row r="2569">
          <cell r="C2569" t="str">
            <v>CHAÑARALSANTIAGO CENTRO</v>
          </cell>
          <cell r="D2569">
            <v>790</v>
          </cell>
        </row>
        <row r="2570">
          <cell r="C2570" t="str">
            <v>CALDERACOPIAPO</v>
          </cell>
          <cell r="D2570">
            <v>58</v>
          </cell>
        </row>
        <row r="2571">
          <cell r="C2571" t="str">
            <v>COPIAPOFREIRINA</v>
          </cell>
          <cell r="D2571">
            <v>147</v>
          </cell>
        </row>
        <row r="2572">
          <cell r="C2572" t="str">
            <v>CALDERASANTIAGO CENTRO</v>
          </cell>
          <cell r="D2572">
            <v>708</v>
          </cell>
        </row>
        <row r="2573">
          <cell r="C2573" t="str">
            <v>DIEGO DE ALMAGROCHAÑARAL</v>
          </cell>
          <cell r="D2573">
            <v>142</v>
          </cell>
        </row>
        <row r="2574">
          <cell r="C2574" t="str">
            <v>LA SERENASANTIAGO CENTRO</v>
          </cell>
          <cell r="D2574">
            <v>471</v>
          </cell>
        </row>
        <row r="2575">
          <cell r="C2575" t="str">
            <v>LA SERENACONCEPCIÓN</v>
          </cell>
          <cell r="D2575">
            <v>788</v>
          </cell>
        </row>
        <row r="2576">
          <cell r="C2576" t="str">
            <v>LA SERENAOVALLE</v>
          </cell>
          <cell r="D2576">
            <v>78</v>
          </cell>
        </row>
        <row r="2577">
          <cell r="C2577" t="str">
            <v>COQUIMBOANDACOLLO</v>
          </cell>
          <cell r="D2577">
            <v>40</v>
          </cell>
        </row>
        <row r="2578">
          <cell r="C2578" t="str">
            <v>LA SERENACHILLAN</v>
          </cell>
          <cell r="D2578">
            <v>752</v>
          </cell>
        </row>
        <row r="2579">
          <cell r="C2579" t="str">
            <v>ILLAPELLOS VILOS</v>
          </cell>
          <cell r="D2579">
            <v>44</v>
          </cell>
        </row>
        <row r="2580">
          <cell r="C2580" t="str">
            <v>LA SERENAANDACOLLO</v>
          </cell>
          <cell r="D2580">
            <v>39</v>
          </cell>
        </row>
        <row r="2581">
          <cell r="C2581" t="str">
            <v>LA SERENAVICUÑA</v>
          </cell>
          <cell r="D2581">
            <v>406.7</v>
          </cell>
        </row>
        <row r="2582">
          <cell r="C2582" t="str">
            <v>LA SERENALOS VILOS</v>
          </cell>
          <cell r="D2582">
            <v>224</v>
          </cell>
        </row>
        <row r="2583">
          <cell r="C2583" t="str">
            <v>MONTE PATRIAOVALLE</v>
          </cell>
          <cell r="D2583">
            <v>25</v>
          </cell>
        </row>
        <row r="2584">
          <cell r="C2584" t="str">
            <v>OVALLELA SERENA</v>
          </cell>
          <cell r="D2584">
            <v>77</v>
          </cell>
        </row>
        <row r="2585">
          <cell r="C2585" t="str">
            <v>OVALLELOS VILOS</v>
          </cell>
          <cell r="D2585">
            <v>149</v>
          </cell>
        </row>
        <row r="2586">
          <cell r="C2586" t="str">
            <v>OVALLEANTOFAGASTA</v>
          </cell>
          <cell r="D2586">
            <v>776</v>
          </cell>
        </row>
        <row r="2587">
          <cell r="C2587" t="str">
            <v>ILLAPELSANTIAGO CENTRO</v>
          </cell>
          <cell r="D2587">
            <v>206</v>
          </cell>
        </row>
        <row r="2588">
          <cell r="C2588" t="str">
            <v>COMBARBALÁCOQUIMBO</v>
          </cell>
          <cell r="D2588">
            <v>140</v>
          </cell>
        </row>
        <row r="2589">
          <cell r="C2589" t="str">
            <v>LA SERENALA HIGUERA</v>
          </cell>
          <cell r="D2589">
            <v>102</v>
          </cell>
        </row>
        <row r="2590">
          <cell r="C2590" t="str">
            <v>LOS VILOSILLAPEL</v>
          </cell>
          <cell r="D2590">
            <v>44</v>
          </cell>
        </row>
        <row r="2591">
          <cell r="C2591" t="str">
            <v>OVALLESANTIAGO CENTRO</v>
          </cell>
          <cell r="D2591">
            <v>403</v>
          </cell>
        </row>
        <row r="2592">
          <cell r="C2592" t="str">
            <v>ILLAPELLA SERENA</v>
          </cell>
          <cell r="D2592">
            <v>258</v>
          </cell>
        </row>
        <row r="2593">
          <cell r="C2593" t="str">
            <v>COQUIMBOOVALLE</v>
          </cell>
          <cell r="D2593">
            <v>83</v>
          </cell>
        </row>
        <row r="2594">
          <cell r="C2594" t="str">
            <v>LA SERENAPUNTA ARENAS</v>
          </cell>
          <cell r="D2594">
            <v>2586</v>
          </cell>
        </row>
        <row r="2595">
          <cell r="C2595" t="str">
            <v>VICUÑAPUNTA ARENAS</v>
          </cell>
          <cell r="D2595">
            <v>2571</v>
          </cell>
        </row>
        <row r="2596">
          <cell r="C2596" t="str">
            <v>OVALLERIO HURTADO</v>
          </cell>
          <cell r="D2596">
            <v>52</v>
          </cell>
        </row>
        <row r="2597">
          <cell r="C2597" t="str">
            <v>COMBARBALÁLA SERENA</v>
          </cell>
          <cell r="D2597">
            <v>143</v>
          </cell>
        </row>
        <row r="2598">
          <cell r="C2598" t="str">
            <v>OVALLECOMBARBALÁ</v>
          </cell>
          <cell r="D2598">
            <v>103</v>
          </cell>
        </row>
        <row r="2599">
          <cell r="C2599" t="str">
            <v>LOS VILOSOVALLE</v>
          </cell>
          <cell r="D2599">
            <v>186</v>
          </cell>
        </row>
        <row r="2600">
          <cell r="C2600" t="str">
            <v>LOS VILOSLA SERENA</v>
          </cell>
          <cell r="D2600">
            <v>251</v>
          </cell>
        </row>
        <row r="2601">
          <cell r="C2601" t="str">
            <v>LA SERENAILLAPEL</v>
          </cell>
          <cell r="D2601">
            <v>192</v>
          </cell>
        </row>
        <row r="2602">
          <cell r="C2602" t="str">
            <v>OVALLEVALPARAISO</v>
          </cell>
          <cell r="D2602">
            <v>274</v>
          </cell>
        </row>
        <row r="2603">
          <cell r="C2603" t="str">
            <v>LA SERENASANTIAGO</v>
          </cell>
          <cell r="D2603">
            <v>471</v>
          </cell>
        </row>
        <row r="2604">
          <cell r="C2604" t="str">
            <v>LA SERENAVALPARAISO</v>
          </cell>
          <cell r="D2604">
            <v>430</v>
          </cell>
        </row>
        <row r="2605">
          <cell r="C2605" t="str">
            <v>LA SERENACOPIAPO</v>
          </cell>
          <cell r="D2605">
            <v>296</v>
          </cell>
        </row>
        <row r="2606">
          <cell r="C2606" t="str">
            <v>COMBARBALÁOVALLE</v>
          </cell>
          <cell r="D2606">
            <v>67</v>
          </cell>
        </row>
        <row r="2607">
          <cell r="C2607" t="str">
            <v>OVALLECOQUIMBO</v>
          </cell>
          <cell r="D2607">
            <v>83</v>
          </cell>
        </row>
        <row r="2608">
          <cell r="C2608" t="str">
            <v>COQUIMBOLOS VILOS</v>
          </cell>
          <cell r="D2608">
            <v>240</v>
          </cell>
        </row>
        <row r="2609">
          <cell r="C2609" t="str">
            <v>ILLAPELOVALLE</v>
          </cell>
          <cell r="D2609">
            <v>193</v>
          </cell>
        </row>
        <row r="2610">
          <cell r="C2610" t="str">
            <v>LA CALERAEL QUISCO</v>
          </cell>
          <cell r="D2610">
            <v>119</v>
          </cell>
        </row>
        <row r="2611">
          <cell r="C2611" t="str">
            <v>SAN FELIPEEL QUISCO</v>
          </cell>
          <cell r="D2611">
            <v>173</v>
          </cell>
        </row>
        <row r="2612">
          <cell r="C2612" t="str">
            <v>LA CALERAQUILLOTA</v>
          </cell>
          <cell r="D2612">
            <v>12</v>
          </cell>
        </row>
        <row r="2613">
          <cell r="C2613" t="str">
            <v>LA CALERALA LIGUA</v>
          </cell>
          <cell r="D2613">
            <v>44</v>
          </cell>
        </row>
        <row r="2614">
          <cell r="C2614" t="str">
            <v>QUILLOTAQUILLOTA</v>
          </cell>
          <cell r="D2614">
            <v>0</v>
          </cell>
        </row>
        <row r="2615">
          <cell r="C2615" t="str">
            <v>LA LIGUAQUILLOTA</v>
          </cell>
          <cell r="D2615">
            <v>56</v>
          </cell>
        </row>
        <row r="2616">
          <cell r="C2616" t="str">
            <v>LIMACHEVALPARAISO</v>
          </cell>
          <cell r="D2616">
            <v>41</v>
          </cell>
        </row>
        <row r="2617">
          <cell r="C2617" t="str">
            <v>VIÑA DEL MAREL QUISCO</v>
          </cell>
          <cell r="D2617">
            <v>67</v>
          </cell>
        </row>
        <row r="2618">
          <cell r="C2618" t="str">
            <v>QUILLOTALA LIGUA</v>
          </cell>
          <cell r="D2618">
            <v>56</v>
          </cell>
        </row>
        <row r="2619">
          <cell r="C2619" t="str">
            <v>LIMACHEQUILLOTA</v>
          </cell>
          <cell r="D2619">
            <v>19</v>
          </cell>
        </row>
        <row r="2620">
          <cell r="C2620" t="str">
            <v>LA CALERAVALPARAISO</v>
          </cell>
          <cell r="D2620">
            <v>68</v>
          </cell>
        </row>
        <row r="2621">
          <cell r="C2621" t="str">
            <v>QUILPUEVALPARAISO</v>
          </cell>
          <cell r="D2621">
            <v>22</v>
          </cell>
        </row>
        <row r="2622">
          <cell r="C2622" t="str">
            <v>QUILLOTALIMACHE</v>
          </cell>
          <cell r="D2622">
            <v>18</v>
          </cell>
        </row>
        <row r="2623">
          <cell r="C2623" t="str">
            <v>QUILPUEVILLA ALEMANA</v>
          </cell>
          <cell r="D2623">
            <v>7</v>
          </cell>
        </row>
        <row r="2624">
          <cell r="C2624" t="str">
            <v>QUILLOTAVIÑA DEL MAR</v>
          </cell>
          <cell r="D2624">
            <v>47</v>
          </cell>
        </row>
        <row r="2625">
          <cell r="C2625" t="str">
            <v>LIMACHEVIÑA DEL MAR</v>
          </cell>
          <cell r="D2625">
            <v>33</v>
          </cell>
        </row>
        <row r="2626">
          <cell r="C2626" t="str">
            <v>QUILPUELA CALERA</v>
          </cell>
          <cell r="D2626">
            <v>49</v>
          </cell>
        </row>
        <row r="2627">
          <cell r="C2627" t="str">
            <v>LA CALERAVIÑA DEL MAR</v>
          </cell>
          <cell r="D2627">
            <v>60</v>
          </cell>
        </row>
        <row r="2628">
          <cell r="C2628" t="str">
            <v>SAN ANTONIOCASABLANCA</v>
          </cell>
          <cell r="D2628">
            <v>44</v>
          </cell>
        </row>
        <row r="2629">
          <cell r="C2629" t="str">
            <v>SAN ANTONIONOGALES</v>
          </cell>
          <cell r="D2629">
            <v>132</v>
          </cell>
        </row>
        <row r="2630">
          <cell r="C2630" t="str">
            <v>VALPARAISOSAN ESTEBAN</v>
          </cell>
          <cell r="D2630">
            <v>139</v>
          </cell>
        </row>
        <row r="2631">
          <cell r="C2631" t="str">
            <v>LOS ANDESSAN ESTEBAN</v>
          </cell>
          <cell r="D2631">
            <v>41</v>
          </cell>
        </row>
        <row r="2632">
          <cell r="C2632" t="str">
            <v>CASABLANCAALGARROBO</v>
          </cell>
          <cell r="D2632">
            <v>40</v>
          </cell>
        </row>
        <row r="2633">
          <cell r="C2633" t="str">
            <v>CASABLANCAESTACION CENTRAL</v>
          </cell>
          <cell r="D2633">
            <v>72</v>
          </cell>
        </row>
        <row r="2634">
          <cell r="C2634" t="str">
            <v>LA CALERASAN ESTEBAN</v>
          </cell>
          <cell r="D2634">
            <v>74</v>
          </cell>
        </row>
        <row r="2635">
          <cell r="C2635" t="str">
            <v>LA LIGUASAN ESTEBAN</v>
          </cell>
          <cell r="D2635">
            <v>112</v>
          </cell>
        </row>
        <row r="2636">
          <cell r="C2636" t="str">
            <v>LA LIGUALOS ANDES</v>
          </cell>
          <cell r="D2636">
            <v>151</v>
          </cell>
        </row>
        <row r="2637">
          <cell r="C2637" t="str">
            <v>SAN FELIPELOS ANDES</v>
          </cell>
          <cell r="D2637">
            <v>132</v>
          </cell>
        </row>
        <row r="2638">
          <cell r="C2638" t="str">
            <v>SAN FELIPESAN ESTEBAN</v>
          </cell>
          <cell r="D2638">
            <v>94</v>
          </cell>
        </row>
        <row r="2639">
          <cell r="C2639" t="str">
            <v>SAN FELIPESAN ANTONIO</v>
          </cell>
          <cell r="D2639">
            <v>140</v>
          </cell>
        </row>
        <row r="2640">
          <cell r="C2640" t="str">
            <v>LA CALERALOS ANDES</v>
          </cell>
          <cell r="D2640">
            <v>112</v>
          </cell>
        </row>
        <row r="2641">
          <cell r="C2641" t="str">
            <v>LA CALERAQUILPUE</v>
          </cell>
          <cell r="D2641">
            <v>48</v>
          </cell>
        </row>
        <row r="2642">
          <cell r="C2642" t="str">
            <v>VALPARAISOPUTAENDO</v>
          </cell>
          <cell r="D2642">
            <v>60</v>
          </cell>
        </row>
        <row r="2643">
          <cell r="C2643" t="str">
            <v>SAN FELIPEVIÑA DEL MAR</v>
          </cell>
          <cell r="D2643">
            <v>53</v>
          </cell>
        </row>
        <row r="2644">
          <cell r="C2644" t="str">
            <v>LA LIGUAVALPARAISO</v>
          </cell>
          <cell r="D2644">
            <v>110</v>
          </cell>
        </row>
        <row r="2645">
          <cell r="C2645" t="str">
            <v>SAN FELIPEVALPARAISO</v>
          </cell>
          <cell r="D2645">
            <v>60</v>
          </cell>
        </row>
        <row r="2646">
          <cell r="C2646" t="str">
            <v>SAN ANTONIOVALPARAISO</v>
          </cell>
          <cell r="D2646">
            <v>90</v>
          </cell>
        </row>
        <row r="2647">
          <cell r="C2647" t="str">
            <v>SAN ANTONIOVIÑA DEL MAR</v>
          </cell>
          <cell r="D2647">
            <v>91</v>
          </cell>
        </row>
        <row r="2648">
          <cell r="C2648" t="str">
            <v>SAN FELIPEQUILPUE</v>
          </cell>
          <cell r="D2648">
            <v>56</v>
          </cell>
        </row>
        <row r="2649">
          <cell r="C2649" t="str">
            <v>LOS ANDESVALPARAISO</v>
          </cell>
          <cell r="D2649">
            <v>140</v>
          </cell>
        </row>
        <row r="2650">
          <cell r="C2650" t="str">
            <v>QUINTEROVIÑA DEL MAR</v>
          </cell>
          <cell r="D2650">
            <v>39</v>
          </cell>
        </row>
        <row r="2651">
          <cell r="C2651" t="str">
            <v>LA CALERAHIJUELAS</v>
          </cell>
          <cell r="D2651">
            <v>8</v>
          </cell>
        </row>
        <row r="2652">
          <cell r="C2652" t="str">
            <v>LA CALERALIMACHE</v>
          </cell>
          <cell r="D2652">
            <v>31</v>
          </cell>
        </row>
        <row r="2653">
          <cell r="C2653" t="str">
            <v>SAN ANTONIOSANTIAGO CENTRO</v>
          </cell>
          <cell r="D2653">
            <v>115</v>
          </cell>
        </row>
        <row r="2654">
          <cell r="C2654" t="str">
            <v>LA CALERASANTO DOMINGO</v>
          </cell>
          <cell r="D2654">
            <v>158</v>
          </cell>
        </row>
        <row r="2655">
          <cell r="C2655" t="str">
            <v>LA CALERALA CALERA</v>
          </cell>
          <cell r="D2655">
            <v>0</v>
          </cell>
        </row>
        <row r="2656">
          <cell r="C2656" t="str">
            <v>QUINTEROVILLA ALEMANA</v>
          </cell>
          <cell r="D2656">
            <v>57</v>
          </cell>
        </row>
        <row r="2657">
          <cell r="C2657" t="str">
            <v>VALPARAISOPUNTA ARENAS</v>
          </cell>
          <cell r="D2657">
            <v>3117</v>
          </cell>
        </row>
        <row r="2658">
          <cell r="C2658" t="str">
            <v>LA CALERACATEMU</v>
          </cell>
          <cell r="D2658">
            <v>26</v>
          </cell>
        </row>
        <row r="2659">
          <cell r="C2659" t="str">
            <v>SAN FELIPELA LIGUA</v>
          </cell>
          <cell r="D2659">
            <v>51</v>
          </cell>
        </row>
        <row r="2660">
          <cell r="C2660" t="str">
            <v>VALPARAISOPROVIDENCIA</v>
          </cell>
          <cell r="D2660">
            <v>120</v>
          </cell>
        </row>
        <row r="2661">
          <cell r="C2661" t="str">
            <v>SAN FELIPEJUAN FERNANDEZ</v>
          </cell>
          <cell r="D2661">
            <v>522</v>
          </cell>
        </row>
        <row r="2662">
          <cell r="C2662" t="str">
            <v>QUILPUEVIÑA DEL MAR</v>
          </cell>
          <cell r="D2662">
            <v>14</v>
          </cell>
        </row>
        <row r="2663">
          <cell r="C2663" t="str">
            <v>VALPARAISOCERRILLOS</v>
          </cell>
          <cell r="D2663">
            <v>120</v>
          </cell>
        </row>
        <row r="2664">
          <cell r="C2664" t="str">
            <v>LA CALERAVILLA ALEMANA</v>
          </cell>
          <cell r="D2664">
            <v>41</v>
          </cell>
        </row>
        <row r="2665">
          <cell r="C2665" t="str">
            <v>VALPARAISOLA CALERA</v>
          </cell>
          <cell r="D2665">
            <v>68</v>
          </cell>
        </row>
        <row r="2666">
          <cell r="C2666" t="str">
            <v>VALPARAISOLA LIGUA</v>
          </cell>
          <cell r="D2666">
            <v>112</v>
          </cell>
        </row>
        <row r="2667">
          <cell r="C2667" t="str">
            <v>VALPARAISOLOS ANDES</v>
          </cell>
          <cell r="D2667">
            <v>178</v>
          </cell>
        </row>
        <row r="2668">
          <cell r="C2668" t="str">
            <v>VALPARAISOSAN ANTONIO</v>
          </cell>
          <cell r="D2668">
            <v>90</v>
          </cell>
        </row>
        <row r="2669">
          <cell r="C2669" t="str">
            <v>VALPARAISOQUINTERO</v>
          </cell>
          <cell r="D2669">
            <v>47</v>
          </cell>
        </row>
        <row r="2670">
          <cell r="C2670" t="str">
            <v>QUILPUESANTIAGO CENTRO</v>
          </cell>
          <cell r="D2670">
            <v>120</v>
          </cell>
        </row>
        <row r="2671">
          <cell r="C2671" t="str">
            <v>VALPARAISOVIÑA DEL MAR</v>
          </cell>
          <cell r="D2671">
            <v>9</v>
          </cell>
        </row>
        <row r="2672">
          <cell r="C2672" t="str">
            <v>VALPARAISOSANTIAGO CENTRO</v>
          </cell>
          <cell r="D2672">
            <v>120</v>
          </cell>
        </row>
        <row r="2673">
          <cell r="C2673" t="str">
            <v>VALPARAISOSAN FELIPE</v>
          </cell>
          <cell r="D2673">
            <v>61</v>
          </cell>
        </row>
        <row r="2674">
          <cell r="C2674" t="str">
            <v>VALPARAISOJUAN FERNANDEZ</v>
          </cell>
          <cell r="D2674">
            <v>500</v>
          </cell>
        </row>
        <row r="2675">
          <cell r="C2675" t="str">
            <v>SAN FELIPESANTIAGO CENTRO</v>
          </cell>
          <cell r="D2675">
            <v>133</v>
          </cell>
        </row>
        <row r="2676">
          <cell r="C2676" t="str">
            <v>LA LIGUAVIÑA DEL MAR</v>
          </cell>
          <cell r="D2676">
            <v>103</v>
          </cell>
        </row>
        <row r="2677">
          <cell r="C2677" t="str">
            <v>LOS ANDESVIÑA DEL MAR</v>
          </cell>
          <cell r="D2677">
            <v>169</v>
          </cell>
        </row>
        <row r="2678">
          <cell r="C2678" t="str">
            <v>VALPARAISOLA FLORIDA</v>
          </cell>
          <cell r="D2678">
            <v>120</v>
          </cell>
        </row>
        <row r="2679">
          <cell r="C2679" t="str">
            <v>SAN ANTONIOLA FLORIDA</v>
          </cell>
          <cell r="D2679">
            <v>120</v>
          </cell>
        </row>
        <row r="2680">
          <cell r="C2680" t="str">
            <v>SAN ANTONIOSAN MIGUEL</v>
          </cell>
          <cell r="D2680">
            <v>120</v>
          </cell>
        </row>
        <row r="2681">
          <cell r="C2681" t="str">
            <v>LLAY LLAYLLAY LLAY</v>
          </cell>
          <cell r="D2681">
            <v>0</v>
          </cell>
        </row>
        <row r="2682">
          <cell r="C2682" t="str">
            <v>LOS ANDESLLAY LLAY</v>
          </cell>
          <cell r="D2682">
            <v>88</v>
          </cell>
        </row>
        <row r="2683">
          <cell r="C2683" t="str">
            <v>RANCAGUAEL QUISCO</v>
          </cell>
          <cell r="D2683">
            <v>161</v>
          </cell>
        </row>
        <row r="2684">
          <cell r="C2684" t="str">
            <v>SANTA CRUZEL QUISCO</v>
          </cell>
          <cell r="D2684">
            <v>169</v>
          </cell>
        </row>
        <row r="2685">
          <cell r="C2685" t="str">
            <v>RANCAGUAESTACION CENTRAL</v>
          </cell>
          <cell r="D2685">
            <v>88</v>
          </cell>
        </row>
        <row r="2686">
          <cell r="C2686" t="str">
            <v>COLTAUCORANCAGUA</v>
          </cell>
          <cell r="D2686">
            <v>39</v>
          </cell>
        </row>
        <row r="2687">
          <cell r="C2687" t="str">
            <v>RANCAGUATEMUCO</v>
          </cell>
          <cell r="D2687">
            <v>598</v>
          </cell>
        </row>
        <row r="2688">
          <cell r="C2688" t="str">
            <v>RANCAGUAALGARROBO</v>
          </cell>
          <cell r="D2688">
            <v>134</v>
          </cell>
        </row>
        <row r="2689">
          <cell r="C2689" t="str">
            <v>RANCAGUAREQUINOA</v>
          </cell>
          <cell r="D2689">
            <v>20</v>
          </cell>
        </row>
        <row r="2690">
          <cell r="C2690" t="str">
            <v>RANCAGUARECOLETA</v>
          </cell>
          <cell r="D2690">
            <v>88</v>
          </cell>
        </row>
        <row r="2691">
          <cell r="C2691" t="str">
            <v>TALCALAJA</v>
          </cell>
          <cell r="D2691">
            <v>260</v>
          </cell>
        </row>
        <row r="2692">
          <cell r="C2692" t="str">
            <v>MOLINALOS ANGELES</v>
          </cell>
          <cell r="D2692">
            <v>311</v>
          </cell>
        </row>
        <row r="2693">
          <cell r="C2693" t="str">
            <v>LINARESLAJA</v>
          </cell>
          <cell r="D2693">
            <v>212</v>
          </cell>
        </row>
        <row r="2694">
          <cell r="C2694" t="str">
            <v>CURICÓLAJA</v>
          </cell>
          <cell r="D2694">
            <v>322</v>
          </cell>
        </row>
        <row r="2695">
          <cell r="C2695" t="str">
            <v>CAUQUENESLAJA</v>
          </cell>
          <cell r="D2695">
            <v>226</v>
          </cell>
        </row>
        <row r="2696">
          <cell r="C2696" t="str">
            <v>LINARESLOS ANGELES</v>
          </cell>
          <cell r="D2696">
            <v>215</v>
          </cell>
        </row>
        <row r="2697">
          <cell r="C2697" t="str">
            <v>MOLINALAJA</v>
          </cell>
          <cell r="D2697">
            <v>310</v>
          </cell>
        </row>
        <row r="2698">
          <cell r="C2698" t="str">
            <v>TALCAPUERTO VARAS</v>
          </cell>
          <cell r="D2698">
            <v>763</v>
          </cell>
        </row>
        <row r="2699">
          <cell r="C2699" t="str">
            <v>CURICÓPUERTO VARAS</v>
          </cell>
          <cell r="D2699">
            <v>825</v>
          </cell>
        </row>
        <row r="2700">
          <cell r="C2700" t="str">
            <v>LINARESCONCEPCIÓN</v>
          </cell>
          <cell r="D2700">
            <v>202</v>
          </cell>
        </row>
        <row r="2701">
          <cell r="C2701" t="str">
            <v>LINARESLICANTÉN</v>
          </cell>
          <cell r="D2701">
            <v>145</v>
          </cell>
        </row>
        <row r="2702">
          <cell r="C2702" t="str">
            <v>LINARESRETIRO</v>
          </cell>
          <cell r="D2702">
            <v>35</v>
          </cell>
        </row>
        <row r="2703">
          <cell r="C2703" t="str">
            <v>LINARESLONGAVI</v>
          </cell>
          <cell r="D2703">
            <v>21</v>
          </cell>
        </row>
        <row r="2704">
          <cell r="C2704" t="str">
            <v>LOS ANGELESLOS ANGELES</v>
          </cell>
          <cell r="D2704">
            <v>0</v>
          </cell>
        </row>
        <row r="2705">
          <cell r="C2705" t="str">
            <v>CORONELLAJA</v>
          </cell>
          <cell r="D2705">
            <v>73</v>
          </cell>
        </row>
        <row r="2706">
          <cell r="C2706" t="str">
            <v>ARAUCOLOTA</v>
          </cell>
          <cell r="D2706">
            <v>33</v>
          </cell>
        </row>
        <row r="2707">
          <cell r="C2707" t="str">
            <v>CONCEPCIÓNVIÑA DEL MAR</v>
          </cell>
          <cell r="D2707">
            <v>607</v>
          </cell>
        </row>
        <row r="2708">
          <cell r="C2708" t="str">
            <v>CAÑETEPROVIDENCIA</v>
          </cell>
          <cell r="D2708">
            <v>638</v>
          </cell>
        </row>
        <row r="2709">
          <cell r="C2709" t="str">
            <v>YUMBELSAN PEDRO DE LA PAZ</v>
          </cell>
          <cell r="D2709">
            <v>75</v>
          </cell>
        </row>
        <row r="2710">
          <cell r="C2710" t="str">
            <v>LOS ANGELESSAN PEDRO DE LA PAZ</v>
          </cell>
          <cell r="D2710">
            <v>132</v>
          </cell>
        </row>
        <row r="2711">
          <cell r="C2711" t="str">
            <v>CONCEPCIÓNCONTULMO</v>
          </cell>
          <cell r="D2711">
            <v>170</v>
          </cell>
        </row>
        <row r="2712">
          <cell r="C2712" t="str">
            <v>TEMUCOLAJA</v>
          </cell>
          <cell r="D2712">
            <v>206</v>
          </cell>
        </row>
        <row r="2713">
          <cell r="C2713" t="str">
            <v>ANGOLLAJA</v>
          </cell>
          <cell r="D2713">
            <v>77</v>
          </cell>
        </row>
        <row r="2714">
          <cell r="C2714" t="str">
            <v>VILLARRICALOS ANGELES</v>
          </cell>
          <cell r="D2714">
            <v>215</v>
          </cell>
        </row>
        <row r="2715">
          <cell r="C2715" t="str">
            <v>CURACAUTINLAJA</v>
          </cell>
          <cell r="D2715">
            <v>199</v>
          </cell>
        </row>
        <row r="2716">
          <cell r="C2716" t="str">
            <v>PITRUFQUENCONCEPCIÓN</v>
          </cell>
          <cell r="D2716">
            <v>325</v>
          </cell>
        </row>
        <row r="2717">
          <cell r="C2717" t="str">
            <v>VILLARRICACONCEPCIÓN</v>
          </cell>
          <cell r="D2717">
            <v>346</v>
          </cell>
        </row>
        <row r="2718">
          <cell r="C2718" t="str">
            <v>CURACAUTINCONCEPCIÓN</v>
          </cell>
          <cell r="D2718">
            <v>288</v>
          </cell>
        </row>
        <row r="2719">
          <cell r="C2719" t="str">
            <v>FUTALEUFUFUTALEUFU</v>
          </cell>
          <cell r="D2719">
            <v>0</v>
          </cell>
        </row>
        <row r="2720">
          <cell r="C2720" t="str">
            <v>RÍO NEGROCHAITÉN</v>
          </cell>
          <cell r="D2720">
            <v>325</v>
          </cell>
        </row>
        <row r="2721">
          <cell r="C2721" t="str">
            <v>QUELLÓNFRUTILLAR</v>
          </cell>
          <cell r="D2721">
            <v>300</v>
          </cell>
        </row>
        <row r="2722">
          <cell r="C2722" t="str">
            <v>MAULLÍNFRUTILLAR</v>
          </cell>
          <cell r="D2722">
            <v>116</v>
          </cell>
        </row>
        <row r="2723">
          <cell r="C2723" t="str">
            <v>RÍO NEGROPUYEHUE</v>
          </cell>
          <cell r="D2723">
            <v>99</v>
          </cell>
        </row>
        <row r="2724">
          <cell r="C2724" t="str">
            <v>OSORNOPUYEHUE</v>
          </cell>
          <cell r="D2724">
            <v>70</v>
          </cell>
        </row>
        <row r="2725">
          <cell r="C2725" t="str">
            <v>RÍO NEGROSANTIAGO CENTRO</v>
          </cell>
          <cell r="D2725">
            <v>962</v>
          </cell>
        </row>
        <row r="2726">
          <cell r="C2726" t="str">
            <v>ANCUDDALCAHUE</v>
          </cell>
          <cell r="D2726">
            <v>70</v>
          </cell>
        </row>
        <row r="2727">
          <cell r="C2727" t="str">
            <v>PUERTO MONTTLA FLORIDA</v>
          </cell>
          <cell r="D2727">
            <v>1035</v>
          </cell>
        </row>
        <row r="2728">
          <cell r="C2728" t="str">
            <v>AISÉNPUERTO VARAS</v>
          </cell>
          <cell r="D2728">
            <v>811</v>
          </cell>
        </row>
        <row r="2729">
          <cell r="C2729" t="str">
            <v>CHILE CHICOPUERTO VARAS</v>
          </cell>
          <cell r="D2729">
            <v>1172</v>
          </cell>
        </row>
        <row r="2730">
          <cell r="C2730" t="str">
            <v>CISNESFRUTILLAR</v>
          </cell>
          <cell r="D2730">
            <v>488</v>
          </cell>
        </row>
        <row r="2731">
          <cell r="C2731" t="str">
            <v>AISÉNGUAITECAS</v>
          </cell>
          <cell r="D2731">
            <v>250</v>
          </cell>
        </row>
        <row r="2732">
          <cell r="C2732" t="str">
            <v>COIHAIQUEFRUTILLAR</v>
          </cell>
          <cell r="D2732">
            <v>1000</v>
          </cell>
        </row>
        <row r="2733">
          <cell r="C2733" t="str">
            <v>CHILE CHICOFRUTILLAR</v>
          </cell>
          <cell r="D2733">
            <v>1149</v>
          </cell>
        </row>
        <row r="2734">
          <cell r="C2734" t="str">
            <v>COIHAIQUESAN FELIPE</v>
          </cell>
          <cell r="D2734">
            <v>2014</v>
          </cell>
        </row>
        <row r="2735">
          <cell r="C2735" t="str">
            <v>CHILE CHICOO"HIGGINS</v>
          </cell>
          <cell r="D2735">
            <v>155</v>
          </cell>
        </row>
        <row r="2736">
          <cell r="C2736" t="str">
            <v>AISÉNCOCHRANE</v>
          </cell>
          <cell r="D2736">
            <v>553</v>
          </cell>
        </row>
        <row r="2737">
          <cell r="C2737" t="str">
            <v>PUNTA ARENASFRUTILLAR</v>
          </cell>
          <cell r="D2737">
            <v>2131</v>
          </cell>
        </row>
        <row r="2738">
          <cell r="C2738" t="str">
            <v>SANTIAGOEL QUISCO</v>
          </cell>
          <cell r="D2738">
            <v>110</v>
          </cell>
        </row>
        <row r="2739">
          <cell r="C2739" t="str">
            <v>COLINAEL QUISCO</v>
          </cell>
          <cell r="D2739">
            <v>130</v>
          </cell>
        </row>
        <row r="2740">
          <cell r="C2740" t="str">
            <v>PORVENIRCOIHAIQUE</v>
          </cell>
          <cell r="D2740">
            <v>870</v>
          </cell>
        </row>
        <row r="2741">
          <cell r="C2741" t="str">
            <v>LA FLORIDAEL QUISCO</v>
          </cell>
          <cell r="D2741">
            <v>110</v>
          </cell>
        </row>
        <row r="2742">
          <cell r="C2742" t="str">
            <v>LAS CONDESEL QUISCO</v>
          </cell>
          <cell r="D2742">
            <v>110</v>
          </cell>
        </row>
        <row r="2743">
          <cell r="C2743" t="str">
            <v>LA REINAMELIPILLA</v>
          </cell>
          <cell r="D2743">
            <v>83</v>
          </cell>
        </row>
        <row r="2744">
          <cell r="C2744" t="str">
            <v>SAN MIGUELEL QUISCO</v>
          </cell>
          <cell r="D2744">
            <v>110</v>
          </cell>
        </row>
        <row r="2745">
          <cell r="C2745" t="str">
            <v>PUENTE ALTOEL QUISCO</v>
          </cell>
          <cell r="D2745">
            <v>110</v>
          </cell>
        </row>
        <row r="2746">
          <cell r="C2746" t="str">
            <v>TALAGANTEEL QUISCO</v>
          </cell>
          <cell r="D2746">
            <v>92</v>
          </cell>
        </row>
        <row r="2747">
          <cell r="C2747" t="str">
            <v>MAIPÚEL QUISCO</v>
          </cell>
          <cell r="D2747">
            <v>107</v>
          </cell>
        </row>
        <row r="2748">
          <cell r="C2748" t="str">
            <v>MELIPILLAEL QUISCO</v>
          </cell>
          <cell r="D2748">
            <v>66</v>
          </cell>
        </row>
        <row r="2749">
          <cell r="C2749" t="str">
            <v>SAN BERNARDOEL QUISCO</v>
          </cell>
          <cell r="D2749">
            <v>119</v>
          </cell>
        </row>
        <row r="2750">
          <cell r="C2750" t="str">
            <v>PUDAHUELEL QUISCO</v>
          </cell>
          <cell r="D2750">
            <v>95</v>
          </cell>
        </row>
        <row r="2751">
          <cell r="C2751" t="str">
            <v>PUDAHUELLLAY LLAY</v>
          </cell>
          <cell r="D2751">
            <v>99</v>
          </cell>
        </row>
        <row r="2752">
          <cell r="C2752" t="str">
            <v>SANTIAGO CENTROLAJA</v>
          </cell>
          <cell r="D2752">
            <v>513</v>
          </cell>
        </row>
        <row r="2753">
          <cell r="C2753" t="str">
            <v>SANTIAGO CENTROEL QUISCO</v>
          </cell>
          <cell r="D2753">
            <v>110</v>
          </cell>
        </row>
        <row r="2754">
          <cell r="C2754" t="str">
            <v>SANTIAGO CENTROFRUTILLAR</v>
          </cell>
          <cell r="D2754">
            <v>996</v>
          </cell>
        </row>
        <row r="2755">
          <cell r="C2755" t="str">
            <v>SANTIAGO CENTROCOLCHANE</v>
          </cell>
          <cell r="D2755">
            <v>1544</v>
          </cell>
        </row>
        <row r="2756">
          <cell r="C2756" t="str">
            <v>SANTIAGO CENTROCHIGUAYANTE</v>
          </cell>
          <cell r="D2756">
            <v>514</v>
          </cell>
        </row>
        <row r="2757">
          <cell r="C2757" t="str">
            <v>PANGUIPULLIPUERTO VARAS</v>
          </cell>
          <cell r="D2757">
            <v>233</v>
          </cell>
        </row>
        <row r="2758">
          <cell r="C2758" t="str">
            <v>PANGUIPULLIFRUTILLAR</v>
          </cell>
          <cell r="D2758">
            <v>212</v>
          </cell>
        </row>
        <row r="2759">
          <cell r="C2759" t="str">
            <v>VALDIVIASAN ANTONIO</v>
          </cell>
          <cell r="D2759">
            <v>902</v>
          </cell>
        </row>
        <row r="2760">
          <cell r="C2760" t="str">
            <v>LA UNIÓNFRUTILLAR</v>
          </cell>
          <cell r="D2760">
            <v>108</v>
          </cell>
        </row>
        <row r="2761">
          <cell r="C2761" t="str">
            <v>QUIRIHUELOS ANGELES</v>
          </cell>
          <cell r="D2761">
            <v>176</v>
          </cell>
        </row>
        <row r="2762">
          <cell r="C2762" t="str">
            <v>YUNGAYLOS ANGELES</v>
          </cell>
          <cell r="D2762">
            <v>74</v>
          </cell>
        </row>
        <row r="2763">
          <cell r="C2763" t="str">
            <v>BULNESLOS ANGELES</v>
          </cell>
          <cell r="D2763">
            <v>88</v>
          </cell>
        </row>
        <row r="2764">
          <cell r="C2764" t="str">
            <v>YUNGAYCONCEPCIÓN</v>
          </cell>
          <cell r="D2764">
            <v>114</v>
          </cell>
        </row>
        <row r="2765">
          <cell r="C2765" t="str">
            <v>BULNESSAN IGNACIO</v>
          </cell>
          <cell r="D2765">
            <v>30</v>
          </cell>
        </row>
        <row r="2766">
          <cell r="C2766" t="str">
            <v>SANTIAGOBALMACEDA / COYHAIQUE</v>
          </cell>
          <cell r="D2766">
            <v>1390</v>
          </cell>
        </row>
        <row r="2767">
          <cell r="C2767" t="str">
            <v>SANTIAGOCONCEPCION</v>
          </cell>
          <cell r="D2767">
            <v>436</v>
          </cell>
        </row>
        <row r="2768">
          <cell r="C2768" t="str">
            <v>ARICACODEGUA</v>
          </cell>
          <cell r="D2768">
            <v>2128.52</v>
          </cell>
        </row>
        <row r="2769">
          <cell r="C2769" t="str">
            <v>ARICACANELA</v>
          </cell>
          <cell r="D2769">
            <v>1798.55</v>
          </cell>
        </row>
        <row r="2770">
          <cell r="C2770" t="str">
            <v>CHILLANSANTA CRUZ</v>
          </cell>
          <cell r="D2770">
            <v>268.19</v>
          </cell>
        </row>
        <row r="2771">
          <cell r="C2771" t="str">
            <v>COIHAIQUESAN FERNANDO</v>
          </cell>
          <cell r="D2771">
            <v>1569.38</v>
          </cell>
        </row>
        <row r="2772">
          <cell r="C2772" t="str">
            <v>CONCEPCIÓNCOLLIPULLI</v>
          </cell>
          <cell r="D2772">
            <v>170.78</v>
          </cell>
        </row>
        <row r="2773">
          <cell r="C2773" t="str">
            <v>CURICÓTENO</v>
          </cell>
          <cell r="D2773">
            <v>17.920000000000002</v>
          </cell>
        </row>
        <row r="2774">
          <cell r="C2774" t="str">
            <v>LEBUTEMUCO</v>
          </cell>
          <cell r="D2774">
            <v>242.31</v>
          </cell>
        </row>
        <row r="2775">
          <cell r="C2775" t="str">
            <v>LINARESLINARES</v>
          </cell>
          <cell r="D2775">
            <v>0</v>
          </cell>
        </row>
        <row r="2776">
          <cell r="C2776" t="str">
            <v>LOS ANGELESTEMUCO</v>
          </cell>
          <cell r="D2776">
            <v>176.33</v>
          </cell>
        </row>
        <row r="2777">
          <cell r="C2777" t="str">
            <v>MOLINARAUCO</v>
          </cell>
          <cell r="D2777">
            <v>34.58</v>
          </cell>
        </row>
        <row r="2778">
          <cell r="C2778" t="str">
            <v>MOLINASAGRADA FAMILIA</v>
          </cell>
          <cell r="D2778">
            <v>22.47</v>
          </cell>
        </row>
        <row r="2779">
          <cell r="C2779" t="str">
            <v>OSORNOSAN PABLO</v>
          </cell>
          <cell r="D2779">
            <v>26.38</v>
          </cell>
        </row>
        <row r="2780">
          <cell r="C2780" t="str">
            <v>PANGUIPULLILAUTARO</v>
          </cell>
          <cell r="D2780">
            <v>187.56</v>
          </cell>
        </row>
        <row r="2781">
          <cell r="C2781" t="str">
            <v>PUCONERCILLA</v>
          </cell>
          <cell r="D2781">
            <v>192.85</v>
          </cell>
        </row>
        <row r="2782">
          <cell r="C2782" t="str">
            <v>PUENTE ALTOMOLINA</v>
          </cell>
          <cell r="D2782">
            <v>201.34</v>
          </cell>
        </row>
        <row r="2783">
          <cell r="C2783" t="str">
            <v>PUNTA ARENASVIÑA DEL MAR</v>
          </cell>
          <cell r="D2783">
            <v>3122.66</v>
          </cell>
        </row>
        <row r="2784">
          <cell r="C2784" t="str">
            <v>QUILLOTACASABLANCA</v>
          </cell>
          <cell r="D2784">
            <v>64.25</v>
          </cell>
        </row>
        <row r="2785">
          <cell r="C2785" t="str">
            <v>RANCAGUAANGOL</v>
          </cell>
          <cell r="D2785">
            <v>485.49</v>
          </cell>
        </row>
        <row r="2786">
          <cell r="C2786" t="str">
            <v>RENGOSAN VICENTE</v>
          </cell>
          <cell r="D2786">
            <v>26.13</v>
          </cell>
        </row>
        <row r="2787">
          <cell r="C2787" t="str">
            <v>SAN ANTONIOMOSTAZAL</v>
          </cell>
          <cell r="D2787">
            <v>120.39</v>
          </cell>
        </row>
        <row r="2788">
          <cell r="C2788" t="str">
            <v>SAN FELIPELOS VILOS</v>
          </cell>
          <cell r="D2788">
            <v>172.37</v>
          </cell>
        </row>
        <row r="2789">
          <cell r="C2789" t="str">
            <v>SAN MIGUELEL TABO</v>
          </cell>
          <cell r="D2789">
            <v>111.74</v>
          </cell>
        </row>
        <row r="2790">
          <cell r="C2790" t="str">
            <v>SAN PEDRO DE ATACAMAANTOFAGASTA</v>
          </cell>
          <cell r="D2790">
            <v>307.89</v>
          </cell>
        </row>
        <row r="2791">
          <cell r="C2791" t="str">
            <v>SANTIAGO CENTROLOLOL</v>
          </cell>
          <cell r="D2791">
            <v>224.08</v>
          </cell>
        </row>
        <row r="2792">
          <cell r="C2792" t="str">
            <v>TALCASAN FERNANDO</v>
          </cell>
          <cell r="D2792">
            <v>117.27</v>
          </cell>
        </row>
        <row r="2793">
          <cell r="C2793" t="str">
            <v>TALCALA FLORIDA</v>
          </cell>
          <cell r="D2793">
            <v>256.86</v>
          </cell>
        </row>
        <row r="2794">
          <cell r="C2794" t="str">
            <v>VIÑA DEL MARLA FLORIDA</v>
          </cell>
          <cell r="D2794">
            <v>124.79</v>
          </cell>
        </row>
        <row r="2795">
          <cell r="C2795" t="str">
            <v>MEJILLONESLA SERENA</v>
          </cell>
          <cell r="D2795">
            <v>936</v>
          </cell>
        </row>
        <row r="2796">
          <cell r="C2796" t="str">
            <v>CALDERASANTIAGO</v>
          </cell>
          <cell r="D2796">
            <v>873</v>
          </cell>
        </row>
        <row r="2797">
          <cell r="C2797" t="str">
            <v>LA SERENAPUTAENDO</v>
          </cell>
          <cell r="D2797">
            <v>415</v>
          </cell>
        </row>
        <row r="2798">
          <cell r="C2798" t="str">
            <v>VIÑA DEL MARTALCA</v>
          </cell>
          <cell r="D2798">
            <v>368</v>
          </cell>
        </row>
        <row r="2799">
          <cell r="C2799" t="str">
            <v>LA LIGUAPAPUDO</v>
          </cell>
          <cell r="D2799">
            <v>24</v>
          </cell>
        </row>
        <row r="2800">
          <cell r="C2800" t="str">
            <v>SAN ANTONIOEL TABO</v>
          </cell>
          <cell r="D2800">
            <v>29</v>
          </cell>
        </row>
        <row r="2801">
          <cell r="C2801" t="str">
            <v>QUILPUESAN ANTONIO</v>
          </cell>
          <cell r="D2801">
            <v>100</v>
          </cell>
        </row>
        <row r="2802">
          <cell r="C2802" t="str">
            <v>QUILLOTASAN ANTONIO</v>
          </cell>
          <cell r="D2802">
            <v>115</v>
          </cell>
        </row>
        <row r="2803">
          <cell r="C2803" t="str">
            <v>SAN ANTONIOESTACION CENTRAL</v>
          </cell>
          <cell r="D2803">
            <v>113</v>
          </cell>
        </row>
        <row r="2804">
          <cell r="C2804" t="str">
            <v>PICHILEMUSANTIAGO</v>
          </cell>
          <cell r="D2804">
            <v>211</v>
          </cell>
        </row>
        <row r="2805">
          <cell r="C2805" t="str">
            <v>RANCAGUACODEGUA</v>
          </cell>
          <cell r="D2805">
            <v>20</v>
          </cell>
        </row>
        <row r="2806">
          <cell r="C2806" t="str">
            <v>CURICÓSAN RAFAEL</v>
          </cell>
          <cell r="D2806">
            <v>46</v>
          </cell>
        </row>
        <row r="2807">
          <cell r="C2807" t="str">
            <v>MOLINACONSTITUCIÓN</v>
          </cell>
          <cell r="D2807">
            <v>161</v>
          </cell>
        </row>
        <row r="2808">
          <cell r="C2808" t="str">
            <v>CURICÓCONSTITUCIÓN</v>
          </cell>
          <cell r="D2808">
            <v>174</v>
          </cell>
        </row>
        <row r="2809">
          <cell r="C2809" t="str">
            <v>PARRALCONSTITUCIÓN</v>
          </cell>
          <cell r="D2809">
            <v>149</v>
          </cell>
        </row>
        <row r="2810">
          <cell r="C2810" t="str">
            <v>MOLINACAUQUENES</v>
          </cell>
          <cell r="D2810">
            <v>153</v>
          </cell>
        </row>
        <row r="2811">
          <cell r="C2811" t="str">
            <v>LICANTÉNHUALAÑE</v>
          </cell>
          <cell r="D2811">
            <v>20</v>
          </cell>
        </row>
        <row r="2812">
          <cell r="C2812" t="str">
            <v>CONCEPCIÓNYUNGAY</v>
          </cell>
          <cell r="D2812">
            <v>114</v>
          </cell>
        </row>
        <row r="2813">
          <cell r="C2813" t="str">
            <v>CORONELCONSTITUCIÓN</v>
          </cell>
          <cell r="D2813">
            <v>281</v>
          </cell>
        </row>
        <row r="2814">
          <cell r="C2814" t="str">
            <v>CURACAUTINCARAHUE</v>
          </cell>
          <cell r="D2814">
            <v>150</v>
          </cell>
        </row>
        <row r="2815">
          <cell r="C2815" t="str">
            <v>VILLARRICACOIHAIQUE</v>
          </cell>
          <cell r="D2815">
            <v>973</v>
          </cell>
        </row>
        <row r="2816">
          <cell r="C2816" t="str">
            <v>COLLIPULLICARAHUE</v>
          </cell>
          <cell r="D2816">
            <v>159</v>
          </cell>
        </row>
        <row r="2817">
          <cell r="C2817" t="str">
            <v>TRAIGUENCARAHUE</v>
          </cell>
          <cell r="D2817">
            <v>99</v>
          </cell>
        </row>
        <row r="2818">
          <cell r="C2818" t="str">
            <v>LAUTAROPUREN</v>
          </cell>
          <cell r="D2818">
            <v>148</v>
          </cell>
        </row>
        <row r="2819">
          <cell r="C2819" t="str">
            <v>ANGOLCARAHUE</v>
          </cell>
          <cell r="D2819">
            <v>162</v>
          </cell>
        </row>
        <row r="2820">
          <cell r="C2820" t="str">
            <v>NUEVA IMPERIALSAAVEDRA</v>
          </cell>
          <cell r="D2820">
            <v>53</v>
          </cell>
        </row>
        <row r="2821">
          <cell r="C2821" t="str">
            <v>LONCOCHECORRAL</v>
          </cell>
          <cell r="D2821">
            <v>107</v>
          </cell>
        </row>
        <row r="2822">
          <cell r="C2822" t="str">
            <v>CARAHUECARAHUE</v>
          </cell>
          <cell r="D2822">
            <v>0</v>
          </cell>
        </row>
        <row r="2823">
          <cell r="C2823" t="str">
            <v>CARAHUEPITRUFQUEN</v>
          </cell>
          <cell r="D2823">
            <v>76</v>
          </cell>
        </row>
        <row r="2824">
          <cell r="C2824" t="str">
            <v>LOS MUERMOSRÍO NEGRO</v>
          </cell>
          <cell r="D2824">
            <v>167</v>
          </cell>
        </row>
        <row r="2825">
          <cell r="C2825" t="str">
            <v>PUERTO VARASPUYEHUE</v>
          </cell>
          <cell r="D2825">
            <v>231</v>
          </cell>
        </row>
        <row r="2826">
          <cell r="C2826" t="str">
            <v>QUINCHAOANCUD</v>
          </cell>
          <cell r="D2826">
            <v>101</v>
          </cell>
        </row>
        <row r="2827">
          <cell r="C2827" t="str">
            <v>COCHRANEAISÉN</v>
          </cell>
          <cell r="D2827">
            <v>392</v>
          </cell>
        </row>
        <row r="2828">
          <cell r="C2828" t="str">
            <v>PUERTO NATALESTORRES DEL PAINE</v>
          </cell>
          <cell r="D2828">
            <v>76</v>
          </cell>
        </row>
        <row r="2829">
          <cell r="C2829" t="str">
            <v>PUNTA ARENASVALPARAISO</v>
          </cell>
          <cell r="D2829">
            <v>3266</v>
          </cell>
        </row>
        <row r="2830">
          <cell r="C2830" t="str">
            <v>PUNTA ARENASLAGUNA BLANCA</v>
          </cell>
          <cell r="D2830">
            <v>133</v>
          </cell>
        </row>
        <row r="2831">
          <cell r="C2831" t="str">
            <v>SANTIAGO CENTRORÍO NEGRO</v>
          </cell>
          <cell r="D2831">
            <v>960</v>
          </cell>
        </row>
        <row r="2832">
          <cell r="C2832" t="str">
            <v>SANTIAGO CENTROLA REINA</v>
          </cell>
          <cell r="D2832">
            <v>19</v>
          </cell>
        </row>
        <row r="2833">
          <cell r="C2833" t="str">
            <v>SAN JOSÉ DE LA MARIQUINAMAFIL</v>
          </cell>
          <cell r="D2833">
            <v>18</v>
          </cell>
        </row>
        <row r="2834">
          <cell r="C2834" t="str">
            <v>SAN JOSÉ DE LA MARIQUINAARAUCO</v>
          </cell>
          <cell r="D2834">
            <v>403</v>
          </cell>
        </row>
        <row r="2835">
          <cell r="C2835" t="str">
            <v>ARICALA ESTRELLA</v>
          </cell>
          <cell r="D2835">
            <v>2146</v>
          </cell>
        </row>
        <row r="2836">
          <cell r="C2836" t="str">
            <v>ARICAMOSTAZAL</v>
          </cell>
          <cell r="D2836">
            <v>2119</v>
          </cell>
        </row>
        <row r="2837">
          <cell r="C2837" t="str">
            <v>ARICAOSORNO</v>
          </cell>
          <cell r="D2837">
            <v>2962</v>
          </cell>
        </row>
        <row r="2838">
          <cell r="C2838" t="str">
            <v>PUTREGENERAL LAGOS</v>
          </cell>
          <cell r="D2838">
            <v>100</v>
          </cell>
        </row>
        <row r="2839">
          <cell r="C2839" t="str">
            <v>CHILLANMACUL</v>
          </cell>
          <cell r="D2839">
            <v>404</v>
          </cell>
        </row>
        <row r="2840">
          <cell r="C2840" t="str">
            <v>POZO ALMONTECONCEPCIÓN</v>
          </cell>
          <cell r="D2840">
            <v>2293.61</v>
          </cell>
        </row>
        <row r="2841">
          <cell r="C2841" t="str">
            <v>TALTALMEJILLONES</v>
          </cell>
          <cell r="D2841">
            <v>371</v>
          </cell>
        </row>
        <row r="2842">
          <cell r="C2842" t="str">
            <v>CALAMAMARÍA ELENA</v>
          </cell>
          <cell r="D2842">
            <v>106</v>
          </cell>
        </row>
        <row r="2843">
          <cell r="C2843" t="str">
            <v>VALLENARTIERRA AMARILLA</v>
          </cell>
          <cell r="D2843">
            <v>150</v>
          </cell>
        </row>
        <row r="2844">
          <cell r="C2844" t="str">
            <v>PAIHUANOLA SERENA</v>
          </cell>
          <cell r="D2844">
            <v>86</v>
          </cell>
        </row>
        <row r="2845">
          <cell r="C2845" t="str">
            <v>VALPARAISOARICA</v>
          </cell>
          <cell r="D2845">
            <v>2014</v>
          </cell>
        </row>
        <row r="2846">
          <cell r="C2846" t="str">
            <v>SAN ANTONIOLA CALERA</v>
          </cell>
          <cell r="D2846">
            <v>127</v>
          </cell>
        </row>
        <row r="2847">
          <cell r="C2847" t="str">
            <v>SAN FELIPEPROVIDENCIA</v>
          </cell>
          <cell r="D2847">
            <v>87</v>
          </cell>
        </row>
        <row r="2848">
          <cell r="C2848" t="str">
            <v>SAN ANTONIOPROVIDENCIA</v>
          </cell>
          <cell r="D2848">
            <v>118</v>
          </cell>
        </row>
        <row r="2849">
          <cell r="C2849" t="str">
            <v>LOS ANDESPROVIDENCIA</v>
          </cell>
          <cell r="D2849">
            <v>77</v>
          </cell>
        </row>
        <row r="2850">
          <cell r="C2850" t="str">
            <v>QUINTEROPROVIDENCIA</v>
          </cell>
          <cell r="D2850">
            <v>158</v>
          </cell>
        </row>
        <row r="2851">
          <cell r="C2851" t="str">
            <v>LOS ANDESLOS ANDES</v>
          </cell>
          <cell r="D2851">
            <v>0</v>
          </cell>
        </row>
        <row r="2852">
          <cell r="C2852" t="str">
            <v>CASABLANCARANCAGUA</v>
          </cell>
          <cell r="D2852">
            <v>156</v>
          </cell>
        </row>
        <row r="2853">
          <cell r="C2853" t="str">
            <v>PUTAENDOVIÑA DEL MAR</v>
          </cell>
          <cell r="D2853">
            <v>126</v>
          </cell>
        </row>
        <row r="2854">
          <cell r="C2854" t="str">
            <v>VALPARAISOCONCHALÍ</v>
          </cell>
          <cell r="D2854">
            <v>116</v>
          </cell>
        </row>
        <row r="2855">
          <cell r="C2855" t="str">
            <v>VIÑA DEL MARESTACION CENTRAL</v>
          </cell>
          <cell r="D2855">
            <v>125</v>
          </cell>
        </row>
        <row r="2856">
          <cell r="C2856" t="str">
            <v>SAN FERNANDOPERALILLO</v>
          </cell>
          <cell r="D2856">
            <v>60</v>
          </cell>
        </row>
        <row r="2857">
          <cell r="C2857" t="str">
            <v>GRANEROSLA FLORIDA</v>
          </cell>
          <cell r="D2857">
            <v>75</v>
          </cell>
        </row>
        <row r="2858">
          <cell r="C2858" t="str">
            <v>RANCAGUACHEPICA</v>
          </cell>
          <cell r="D2858">
            <v>93</v>
          </cell>
        </row>
        <row r="2859">
          <cell r="C2859" t="str">
            <v>SAN FERNANDOPROVIDENCIA</v>
          </cell>
          <cell r="D2859">
            <v>140</v>
          </cell>
        </row>
        <row r="2860">
          <cell r="C2860" t="str">
            <v>RANCAGUAMALLOA</v>
          </cell>
          <cell r="D2860">
            <v>40</v>
          </cell>
        </row>
        <row r="2861">
          <cell r="C2861" t="str">
            <v>RENGOMALLOA</v>
          </cell>
          <cell r="D2861">
            <v>11</v>
          </cell>
        </row>
        <row r="2862">
          <cell r="C2862" t="str">
            <v>RENGORENGO</v>
          </cell>
          <cell r="D2862">
            <v>0</v>
          </cell>
        </row>
        <row r="2863">
          <cell r="C2863" t="str">
            <v>CONSTITUCIÓNCAUQUENES</v>
          </cell>
          <cell r="D2863">
            <v>105</v>
          </cell>
        </row>
        <row r="2864">
          <cell r="C2864" t="str">
            <v>TALCAMAULE</v>
          </cell>
          <cell r="D2864">
            <v>14</v>
          </cell>
        </row>
        <row r="2865">
          <cell r="C2865" t="str">
            <v>TALCASAN RAFAEL</v>
          </cell>
          <cell r="D2865">
            <v>19</v>
          </cell>
        </row>
        <row r="2866">
          <cell r="C2866" t="str">
            <v>ARAUCOTEMUCO</v>
          </cell>
          <cell r="D2866">
            <v>310</v>
          </cell>
        </row>
        <row r="2867">
          <cell r="C2867" t="str">
            <v>YUMBELSAN CARLOS</v>
          </cell>
          <cell r="D2867">
            <v>105</v>
          </cell>
        </row>
        <row r="2868">
          <cell r="C2868" t="str">
            <v>TALCAHUANOSANTA BARBARA</v>
          </cell>
          <cell r="D2868">
            <v>129</v>
          </cell>
        </row>
        <row r="2869">
          <cell r="C2869" t="str">
            <v>VICTORIAPUREN</v>
          </cell>
          <cell r="D2869">
            <v>92</v>
          </cell>
        </row>
        <row r="2870">
          <cell r="C2870" t="str">
            <v>TEMUCOFRUTILLAR</v>
          </cell>
          <cell r="D2870">
            <v>313</v>
          </cell>
        </row>
        <row r="2871">
          <cell r="C2871" t="str">
            <v>CARAHUEFRUTILLAR</v>
          </cell>
          <cell r="D2871">
            <v>363</v>
          </cell>
        </row>
        <row r="2872">
          <cell r="C2872" t="str">
            <v>PITRUFQUENFRUTILLAR</v>
          </cell>
          <cell r="D2872">
            <v>280</v>
          </cell>
        </row>
        <row r="2873">
          <cell r="C2873" t="str">
            <v>ANGOLFRUTILLAR</v>
          </cell>
          <cell r="D2873">
            <v>442</v>
          </cell>
        </row>
        <row r="2874">
          <cell r="C2874" t="str">
            <v>VILLARRICAFRUTILLAR</v>
          </cell>
          <cell r="D2874">
            <v>272</v>
          </cell>
        </row>
        <row r="2875">
          <cell r="C2875" t="str">
            <v>COLLIPULLIFRUTILLAR</v>
          </cell>
          <cell r="D2875">
            <v>411</v>
          </cell>
        </row>
        <row r="2876">
          <cell r="C2876" t="str">
            <v>LONCOCHEFRUTILLAR</v>
          </cell>
          <cell r="D2876">
            <v>231</v>
          </cell>
        </row>
        <row r="2877">
          <cell r="C2877" t="str">
            <v>CURACAUTINFRUTILLAR</v>
          </cell>
          <cell r="D2877">
            <v>401</v>
          </cell>
        </row>
        <row r="2878">
          <cell r="C2878" t="str">
            <v>PUCONFRUTILLAR</v>
          </cell>
          <cell r="D2878">
            <v>298</v>
          </cell>
        </row>
        <row r="2879">
          <cell r="C2879" t="str">
            <v>TRAIGUENFRUTILLAR</v>
          </cell>
          <cell r="D2879">
            <v>407</v>
          </cell>
        </row>
        <row r="2880">
          <cell r="C2880" t="str">
            <v>TRAIGUENSANTIAGO CENTRO</v>
          </cell>
          <cell r="D2880">
            <v>648</v>
          </cell>
        </row>
        <row r="2881">
          <cell r="C2881" t="str">
            <v>COLLIPULLICAÑETE</v>
          </cell>
          <cell r="D2881">
            <v>131</v>
          </cell>
        </row>
        <row r="2882">
          <cell r="C2882" t="str">
            <v>TRAIGUENCONCEPCIÓN</v>
          </cell>
          <cell r="D2882">
            <v>206</v>
          </cell>
        </row>
        <row r="2883">
          <cell r="C2883" t="str">
            <v>PITRUFQUENPUCON</v>
          </cell>
          <cell r="D2883">
            <v>84</v>
          </cell>
        </row>
        <row r="2884">
          <cell r="C2884" t="str">
            <v>TRAIGUENPUCON</v>
          </cell>
          <cell r="D2884">
            <v>203</v>
          </cell>
        </row>
        <row r="2885">
          <cell r="C2885" t="str">
            <v>TEMUCOLAS CONDES</v>
          </cell>
          <cell r="D2885">
            <v>690</v>
          </cell>
        </row>
        <row r="2886">
          <cell r="C2886" t="str">
            <v>PUCONCURARREHUE</v>
          </cell>
          <cell r="D2886">
            <v>36</v>
          </cell>
        </row>
        <row r="2887">
          <cell r="C2887" t="str">
            <v>OSORNOTALCAHUANO</v>
          </cell>
          <cell r="D2887">
            <v>560</v>
          </cell>
        </row>
        <row r="2888">
          <cell r="C2888" t="str">
            <v>PUERTO MONTTRANCAGUA</v>
          </cell>
          <cell r="D2888">
            <v>949</v>
          </cell>
        </row>
        <row r="2889">
          <cell r="C2889" t="str">
            <v>LOS MUERMOSSANTIAGO CENTRO</v>
          </cell>
          <cell r="D2889">
            <v>1065</v>
          </cell>
        </row>
        <row r="2890">
          <cell r="C2890" t="str">
            <v>LOS MUERMOSFRUTILLAR</v>
          </cell>
          <cell r="D2890">
            <v>77</v>
          </cell>
        </row>
        <row r="2891">
          <cell r="C2891" t="str">
            <v>CALBUCOFRUTILLAR</v>
          </cell>
          <cell r="D2891">
            <v>92</v>
          </cell>
        </row>
        <row r="2892">
          <cell r="C2892" t="str">
            <v>OSORNOPUCON</v>
          </cell>
          <cell r="D2892">
            <v>240</v>
          </cell>
        </row>
        <row r="2893">
          <cell r="C2893" t="str">
            <v>CALBUCOPUCON</v>
          </cell>
          <cell r="D2893">
            <v>388</v>
          </cell>
        </row>
        <row r="2894">
          <cell r="C2894" t="str">
            <v>PUERTO MONTTPUCON</v>
          </cell>
          <cell r="D2894">
            <v>340</v>
          </cell>
        </row>
        <row r="2895">
          <cell r="C2895" t="str">
            <v>ANCUDPUCON</v>
          </cell>
          <cell r="D2895">
            <v>430</v>
          </cell>
        </row>
        <row r="2896">
          <cell r="C2896" t="str">
            <v>QUELLÓNPUCON</v>
          </cell>
          <cell r="D2896">
            <v>594</v>
          </cell>
        </row>
        <row r="2897">
          <cell r="C2897" t="str">
            <v>LOS MUERMOSPUCON</v>
          </cell>
          <cell r="D2897">
            <v>372</v>
          </cell>
        </row>
        <row r="2898">
          <cell r="C2898" t="str">
            <v>RÍO NEGROPUCON</v>
          </cell>
          <cell r="D2898">
            <v>267</v>
          </cell>
        </row>
        <row r="2899">
          <cell r="C2899" t="str">
            <v>PUERTO VARASPUCON</v>
          </cell>
          <cell r="D2899">
            <v>324</v>
          </cell>
        </row>
        <row r="2900">
          <cell r="C2900" t="str">
            <v>LAS CONDESOLMUE</v>
          </cell>
          <cell r="D2900">
            <v>99</v>
          </cell>
        </row>
        <row r="2901">
          <cell r="C2901" t="str">
            <v>SAN MIGUELSAN ANTONIO</v>
          </cell>
          <cell r="D2901">
            <v>118</v>
          </cell>
        </row>
        <row r="2902">
          <cell r="C2902" t="str">
            <v>CERRILLOSRANCAGUA</v>
          </cell>
          <cell r="D2902">
            <v>84</v>
          </cell>
        </row>
        <row r="2903">
          <cell r="C2903" t="str">
            <v>SANTIAGO CENTROMARÍA ELENA</v>
          </cell>
          <cell r="D2903">
            <v>1574</v>
          </cell>
        </row>
        <row r="2904">
          <cell r="C2904" t="str">
            <v>VALDIVIAFREIRE</v>
          </cell>
          <cell r="D2904">
            <v>142</v>
          </cell>
        </row>
        <row r="2905">
          <cell r="C2905" t="str">
            <v>LOS LAGOSPUNTA ARENAS</v>
          </cell>
          <cell r="D2905">
            <v>2165</v>
          </cell>
        </row>
        <row r="2906">
          <cell r="C2906" t="str">
            <v>CHILLANLONGAVI</v>
          </cell>
          <cell r="D2906">
            <v>86</v>
          </cell>
        </row>
        <row r="2907">
          <cell r="C2907" t="str">
            <v>COELEMUSAN CARLOS</v>
          </cell>
          <cell r="D2907">
            <v>101</v>
          </cell>
        </row>
        <row r="2908">
          <cell r="C2908" t="str">
            <v>SAN MIGUELMELIPILLA</v>
          </cell>
          <cell r="D2908">
            <v>73</v>
          </cell>
        </row>
        <row r="2909">
          <cell r="C2909" t="str">
            <v>PUENTE ALTOMELIPILLA</v>
          </cell>
          <cell r="D2909">
            <v>73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33D96-B7F8-4E61-AD97-3B95B0FF1E34}">
  <dimension ref="A1:S3420"/>
  <sheetViews>
    <sheetView tabSelected="1" zoomScale="85" zoomScaleNormal="85" workbookViewId="0">
      <selection activeCell="I18" sqref="I18"/>
    </sheetView>
  </sheetViews>
  <sheetFormatPr baseColWidth="10" defaultRowHeight="15" x14ac:dyDescent="0.25"/>
  <cols>
    <col min="2" max="2" width="19.140625" customWidth="1"/>
    <col min="3" max="3" width="13.7109375" customWidth="1"/>
    <col min="6" max="6" width="10" customWidth="1"/>
    <col min="8" max="8" width="44.140625" customWidth="1"/>
    <col min="9" max="9" width="24.140625" customWidth="1"/>
    <col min="13" max="14" width="27.5703125" bestFit="1" customWidth="1"/>
    <col min="15" max="15" width="30.140625" customWidth="1"/>
    <col min="19" max="19" width="72" bestFit="1" customWidth="1"/>
  </cols>
  <sheetData>
    <row r="1" spans="1:19" ht="38.25" x14ac:dyDescent="0.25">
      <c r="A1" s="1" t="s">
        <v>94</v>
      </c>
      <c r="B1" s="1" t="s">
        <v>95</v>
      </c>
      <c r="C1" s="1" t="s">
        <v>89</v>
      </c>
      <c r="D1" s="1" t="s">
        <v>92</v>
      </c>
      <c r="E1" s="1" t="s">
        <v>93</v>
      </c>
      <c r="F1" s="1" t="s">
        <v>90</v>
      </c>
      <c r="G1" s="1" t="s">
        <v>91</v>
      </c>
      <c r="H1" s="1" t="s">
        <v>0</v>
      </c>
      <c r="I1" s="1" t="s">
        <v>1921</v>
      </c>
      <c r="J1" s="1" t="s">
        <v>98</v>
      </c>
      <c r="K1" s="1" t="s">
        <v>1923</v>
      </c>
      <c r="L1" s="1" t="s">
        <v>99</v>
      </c>
      <c r="M1" s="1" t="s">
        <v>96</v>
      </c>
      <c r="N1" s="1" t="s">
        <v>1920</v>
      </c>
      <c r="O1" s="1" t="s">
        <v>1922</v>
      </c>
      <c r="P1" s="7" t="s">
        <v>6458</v>
      </c>
      <c r="Q1" s="7" t="s">
        <v>6459</v>
      </c>
      <c r="R1" s="8" t="s">
        <v>6460</v>
      </c>
      <c r="S1" s="7" t="s">
        <v>6461</v>
      </c>
    </row>
    <row r="2" spans="1:19" x14ac:dyDescent="0.25">
      <c r="A2" s="3" t="s">
        <v>325</v>
      </c>
      <c r="B2" s="6" t="s">
        <v>2187</v>
      </c>
      <c r="C2" s="2">
        <v>217970</v>
      </c>
      <c r="D2" s="4">
        <v>45839</v>
      </c>
      <c r="E2" s="4">
        <v>45839</v>
      </c>
      <c r="F2" s="2" t="s">
        <v>876</v>
      </c>
      <c r="G2" s="3" t="s">
        <v>877</v>
      </c>
      <c r="H2" s="2" t="s">
        <v>5384</v>
      </c>
      <c r="I2" s="3" t="s">
        <v>3170</v>
      </c>
      <c r="J2" s="6">
        <v>25815</v>
      </c>
      <c r="K2" s="3" t="s">
        <v>3478</v>
      </c>
      <c r="L2" s="3" t="s">
        <v>3370</v>
      </c>
      <c r="M2" s="3" t="s">
        <v>326</v>
      </c>
      <c r="N2" s="3" t="s">
        <v>894</v>
      </c>
      <c r="O2" s="5" t="s">
        <v>5382</v>
      </c>
      <c r="P2" s="2">
        <f>VLOOKUP(M2&amp;N2,Distancia!$C$2:$D$3438,2,0)</f>
        <v>51.79</v>
      </c>
      <c r="Q2" s="2" t="str">
        <f>IF(P2&gt;=80,"Aplica","No Aplica")</f>
        <v>No Aplica</v>
      </c>
      <c r="R2" s="36">
        <v>0</v>
      </c>
      <c r="S2" s="2"/>
    </row>
    <row r="3" spans="1:19" x14ac:dyDescent="0.25">
      <c r="A3" s="3" t="s">
        <v>325</v>
      </c>
      <c r="B3" s="6" t="s">
        <v>2187</v>
      </c>
      <c r="C3" s="2">
        <v>217973</v>
      </c>
      <c r="D3" s="4">
        <v>45839</v>
      </c>
      <c r="E3" s="4">
        <v>45839</v>
      </c>
      <c r="F3" s="2" t="s">
        <v>884</v>
      </c>
      <c r="G3" s="3" t="s">
        <v>885</v>
      </c>
      <c r="H3" s="2" t="s">
        <v>5387</v>
      </c>
      <c r="I3" s="3" t="s">
        <v>3170</v>
      </c>
      <c r="J3" s="6">
        <v>0</v>
      </c>
      <c r="K3" s="3" t="s">
        <v>3480</v>
      </c>
      <c r="L3" s="3" t="s">
        <v>3370</v>
      </c>
      <c r="M3" s="3" t="s">
        <v>326</v>
      </c>
      <c r="N3" s="3" t="s">
        <v>894</v>
      </c>
      <c r="O3" s="5" t="s">
        <v>5382</v>
      </c>
      <c r="P3" s="2">
        <f>VLOOKUP(M3&amp;N3,Distancia!$C$2:$D$3438,2,0)</f>
        <v>51.79</v>
      </c>
      <c r="Q3" s="2" t="str">
        <f t="shared" ref="Q3:Q66" si="0">IF(P3&gt;=80,"Aplica","No Aplica")</f>
        <v>No Aplica</v>
      </c>
      <c r="R3" s="36">
        <v>0</v>
      </c>
      <c r="S3" s="2"/>
    </row>
    <row r="4" spans="1:19" x14ac:dyDescent="0.25">
      <c r="A4" s="3" t="s">
        <v>325</v>
      </c>
      <c r="B4" s="6" t="s">
        <v>2187</v>
      </c>
      <c r="C4" s="2">
        <v>217995</v>
      </c>
      <c r="D4" s="4">
        <v>45840</v>
      </c>
      <c r="E4" s="4">
        <v>45841</v>
      </c>
      <c r="F4" s="2" t="s">
        <v>310</v>
      </c>
      <c r="G4" s="3" t="s">
        <v>311</v>
      </c>
      <c r="H4" s="2" t="s">
        <v>5412</v>
      </c>
      <c r="I4" s="3" t="s">
        <v>3170</v>
      </c>
      <c r="J4" s="6">
        <v>0</v>
      </c>
      <c r="K4" s="3" t="s">
        <v>3496</v>
      </c>
      <c r="L4" s="3" t="s">
        <v>3416</v>
      </c>
      <c r="M4" s="3" t="s">
        <v>326</v>
      </c>
      <c r="N4" s="3" t="s">
        <v>2239</v>
      </c>
      <c r="O4" s="5" t="s">
        <v>5382</v>
      </c>
      <c r="P4" s="2">
        <f>VLOOKUP(M4&amp;N4,Distancia!$C$2:$D$3438,2,0)</f>
        <v>119</v>
      </c>
      <c r="Q4" s="2" t="str">
        <f t="shared" si="0"/>
        <v>Aplica</v>
      </c>
      <c r="R4" s="36">
        <v>0</v>
      </c>
      <c r="S4" s="2"/>
    </row>
    <row r="5" spans="1:19" x14ac:dyDescent="0.25">
      <c r="A5" s="3" t="s">
        <v>325</v>
      </c>
      <c r="B5" s="6" t="s">
        <v>2187</v>
      </c>
      <c r="C5" s="2">
        <v>217996</v>
      </c>
      <c r="D5" s="4">
        <v>45840</v>
      </c>
      <c r="E5" s="4">
        <v>45841</v>
      </c>
      <c r="F5" s="2" t="s">
        <v>3382</v>
      </c>
      <c r="G5" s="3" t="s">
        <v>3383</v>
      </c>
      <c r="H5" s="2" t="s">
        <v>5413</v>
      </c>
      <c r="I5" s="3" t="s">
        <v>3170</v>
      </c>
      <c r="J5" s="6">
        <v>90353</v>
      </c>
      <c r="K5" s="3" t="s">
        <v>3497</v>
      </c>
      <c r="L5" s="3" t="s">
        <v>3452</v>
      </c>
      <c r="M5" s="3" t="s">
        <v>326</v>
      </c>
      <c r="N5" s="3" t="s">
        <v>2239</v>
      </c>
      <c r="O5" s="5" t="s">
        <v>5382</v>
      </c>
      <c r="P5" s="2">
        <f>VLOOKUP(M5&amp;N5,Distancia!$C$2:$D$3438,2,0)</f>
        <v>119</v>
      </c>
      <c r="Q5" s="2" t="str">
        <f t="shared" si="0"/>
        <v>Aplica</v>
      </c>
      <c r="R5" s="36">
        <v>0</v>
      </c>
      <c r="S5" s="2"/>
    </row>
    <row r="6" spans="1:19" x14ac:dyDescent="0.25">
      <c r="A6" s="3" t="s">
        <v>325</v>
      </c>
      <c r="B6" s="6" t="s">
        <v>2187</v>
      </c>
      <c r="C6" s="2">
        <v>218177</v>
      </c>
      <c r="D6" s="4">
        <v>45845</v>
      </c>
      <c r="E6" s="4">
        <v>45845</v>
      </c>
      <c r="F6" s="2" t="s">
        <v>3382</v>
      </c>
      <c r="G6" s="3" t="s">
        <v>3383</v>
      </c>
      <c r="H6" s="2" t="s">
        <v>5413</v>
      </c>
      <c r="I6" s="3" t="s">
        <v>3170</v>
      </c>
      <c r="J6" s="6">
        <v>25815</v>
      </c>
      <c r="K6" s="3" t="s">
        <v>3595</v>
      </c>
      <c r="L6" s="3" t="s">
        <v>3438</v>
      </c>
      <c r="M6" s="3" t="s">
        <v>326</v>
      </c>
      <c r="N6" s="3" t="s">
        <v>894</v>
      </c>
      <c r="O6" s="5" t="s">
        <v>5382</v>
      </c>
      <c r="P6" s="2">
        <f>VLOOKUP(M6&amp;N6,Distancia!$C$2:$D$3438,2,0)</f>
        <v>51.79</v>
      </c>
      <c r="Q6" s="2" t="str">
        <f t="shared" si="0"/>
        <v>No Aplica</v>
      </c>
      <c r="R6" s="36">
        <v>0</v>
      </c>
      <c r="S6" s="2"/>
    </row>
    <row r="7" spans="1:19" x14ac:dyDescent="0.25">
      <c r="A7" s="3" t="s">
        <v>325</v>
      </c>
      <c r="B7" s="6" t="s">
        <v>2187</v>
      </c>
      <c r="C7" s="2">
        <v>218371</v>
      </c>
      <c r="D7" s="4">
        <v>45845</v>
      </c>
      <c r="E7" s="4">
        <v>45845</v>
      </c>
      <c r="F7" s="2" t="s">
        <v>310</v>
      </c>
      <c r="G7" s="3" t="s">
        <v>311</v>
      </c>
      <c r="H7" s="2" t="s">
        <v>5412</v>
      </c>
      <c r="I7" s="3" t="s">
        <v>3170</v>
      </c>
      <c r="J7" s="6">
        <v>0</v>
      </c>
      <c r="K7" s="3" t="s">
        <v>3708</v>
      </c>
      <c r="L7" s="3" t="s">
        <v>3487</v>
      </c>
      <c r="M7" s="3" t="s">
        <v>326</v>
      </c>
      <c r="N7" s="3" t="s">
        <v>2239</v>
      </c>
      <c r="O7" s="5" t="s">
        <v>5382</v>
      </c>
      <c r="P7" s="2">
        <f>VLOOKUP(M7&amp;N7,Distancia!$C$2:$D$3438,2,0)</f>
        <v>119</v>
      </c>
      <c r="Q7" s="2" t="str">
        <f t="shared" si="0"/>
        <v>Aplica</v>
      </c>
      <c r="R7" s="36">
        <v>0</v>
      </c>
      <c r="S7" s="2"/>
    </row>
    <row r="8" spans="1:19" x14ac:dyDescent="0.25">
      <c r="A8" s="3" t="s">
        <v>325</v>
      </c>
      <c r="B8" s="6" t="s">
        <v>2187</v>
      </c>
      <c r="C8" s="2">
        <v>218372</v>
      </c>
      <c r="D8" s="4">
        <v>45860</v>
      </c>
      <c r="E8" s="4">
        <v>45865</v>
      </c>
      <c r="F8" s="2" t="s">
        <v>310</v>
      </c>
      <c r="G8" s="3" t="s">
        <v>311</v>
      </c>
      <c r="H8" s="2" t="s">
        <v>5412</v>
      </c>
      <c r="I8" s="3" t="s">
        <v>3170</v>
      </c>
      <c r="J8" s="6">
        <v>345812</v>
      </c>
      <c r="K8" s="3" t="s">
        <v>3709</v>
      </c>
      <c r="L8" s="3" t="s">
        <v>3487</v>
      </c>
      <c r="M8" s="3" t="s">
        <v>326</v>
      </c>
      <c r="N8" s="3" t="s">
        <v>270</v>
      </c>
      <c r="O8" s="5" t="s">
        <v>5392</v>
      </c>
      <c r="P8" s="2">
        <f>VLOOKUP(M8&amp;N8,Distancia!$C$2:$D$3438,2,0)</f>
        <v>1780.99</v>
      </c>
      <c r="Q8" s="2" t="str">
        <f t="shared" si="0"/>
        <v>Aplica</v>
      </c>
      <c r="R8" s="36">
        <f>57342+250897+7140+35000</f>
        <v>350379</v>
      </c>
      <c r="S8" s="2"/>
    </row>
    <row r="9" spans="1:19" x14ac:dyDescent="0.25">
      <c r="A9" s="3" t="s">
        <v>325</v>
      </c>
      <c r="B9" s="6" t="s">
        <v>2187</v>
      </c>
      <c r="C9" s="2">
        <v>218425</v>
      </c>
      <c r="D9" s="4">
        <v>45874</v>
      </c>
      <c r="E9" s="4">
        <v>45877</v>
      </c>
      <c r="F9" s="2" t="s">
        <v>3744</v>
      </c>
      <c r="G9" s="3" t="s">
        <v>3745</v>
      </c>
      <c r="H9" s="2" t="s">
        <v>5653</v>
      </c>
      <c r="I9" s="3" t="s">
        <v>351</v>
      </c>
      <c r="J9" s="6">
        <v>238569</v>
      </c>
      <c r="K9" s="3" t="s">
        <v>3746</v>
      </c>
      <c r="L9" s="3" t="s">
        <v>3732</v>
      </c>
      <c r="M9" s="3" t="s">
        <v>326</v>
      </c>
      <c r="N9" s="3" t="s">
        <v>270</v>
      </c>
      <c r="O9" s="5" t="s">
        <v>5392</v>
      </c>
      <c r="P9" s="2">
        <f>VLOOKUP(M9&amp;N9,Distancia!$C$2:$D$3438,2,0)</f>
        <v>1780.99</v>
      </c>
      <c r="Q9" s="2" t="str">
        <f t="shared" si="0"/>
        <v>Aplica</v>
      </c>
      <c r="R9" s="36">
        <v>172014</v>
      </c>
      <c r="S9" s="2"/>
    </row>
    <row r="10" spans="1:19" x14ac:dyDescent="0.25">
      <c r="A10" s="3" t="s">
        <v>325</v>
      </c>
      <c r="B10" s="6" t="s">
        <v>2187</v>
      </c>
      <c r="C10" s="2">
        <v>218526</v>
      </c>
      <c r="D10" s="4">
        <v>45854</v>
      </c>
      <c r="E10" s="4">
        <v>45854</v>
      </c>
      <c r="F10" s="2" t="s">
        <v>2243</v>
      </c>
      <c r="G10" s="3" t="s">
        <v>2256</v>
      </c>
      <c r="H10" s="2" t="s">
        <v>5701</v>
      </c>
      <c r="I10" s="3" t="s">
        <v>3170</v>
      </c>
      <c r="J10" s="6">
        <v>0</v>
      </c>
      <c r="K10" s="3" t="s">
        <v>3817</v>
      </c>
      <c r="L10" s="3" t="s">
        <v>3510</v>
      </c>
      <c r="M10" s="3" t="s">
        <v>326</v>
      </c>
      <c r="N10" s="3" t="s">
        <v>894</v>
      </c>
      <c r="O10" s="5" t="s">
        <v>5382</v>
      </c>
      <c r="P10" s="2">
        <f>VLOOKUP(M10&amp;N10,Distancia!$C$2:$D$3438,2,0)</f>
        <v>51.79</v>
      </c>
      <c r="Q10" s="2" t="str">
        <f t="shared" si="0"/>
        <v>No Aplica</v>
      </c>
      <c r="R10" s="36">
        <v>0</v>
      </c>
      <c r="S10" s="2"/>
    </row>
    <row r="11" spans="1:19" x14ac:dyDescent="0.25">
      <c r="A11" s="3" t="s">
        <v>325</v>
      </c>
      <c r="B11" s="6" t="s">
        <v>2187</v>
      </c>
      <c r="C11" s="2">
        <v>218541</v>
      </c>
      <c r="D11" s="4">
        <v>45854</v>
      </c>
      <c r="E11" s="4">
        <v>45854</v>
      </c>
      <c r="F11" s="2" t="s">
        <v>3382</v>
      </c>
      <c r="G11" s="3" t="s">
        <v>3383</v>
      </c>
      <c r="H11" s="2" t="s">
        <v>5413</v>
      </c>
      <c r="I11" s="3" t="s">
        <v>3170</v>
      </c>
      <c r="J11" s="6">
        <v>0</v>
      </c>
      <c r="K11" s="3" t="s">
        <v>3829</v>
      </c>
      <c r="L11" s="3" t="s">
        <v>3510</v>
      </c>
      <c r="M11" s="3" t="s">
        <v>326</v>
      </c>
      <c r="N11" s="3" t="s">
        <v>894</v>
      </c>
      <c r="O11" s="5" t="s">
        <v>5382</v>
      </c>
      <c r="P11" s="2">
        <f>VLOOKUP(M11&amp;N11,Distancia!$C$2:$D$3438,2,0)</f>
        <v>51.79</v>
      </c>
      <c r="Q11" s="2" t="str">
        <f t="shared" si="0"/>
        <v>No Aplica</v>
      </c>
      <c r="R11" s="36">
        <v>0</v>
      </c>
      <c r="S11" s="2"/>
    </row>
    <row r="12" spans="1:19" x14ac:dyDescent="0.25">
      <c r="A12" s="3" t="s">
        <v>325</v>
      </c>
      <c r="B12" s="6" t="s">
        <v>2187</v>
      </c>
      <c r="C12" s="2">
        <v>218581</v>
      </c>
      <c r="D12" s="4">
        <v>45856</v>
      </c>
      <c r="E12" s="4">
        <v>45856</v>
      </c>
      <c r="F12" s="2" t="s">
        <v>3029</v>
      </c>
      <c r="G12" s="3" t="s">
        <v>3030</v>
      </c>
      <c r="H12" s="2" t="s">
        <v>5723</v>
      </c>
      <c r="I12" s="3" t="s">
        <v>3170</v>
      </c>
      <c r="J12" s="6">
        <v>0</v>
      </c>
      <c r="K12" s="3" t="s">
        <v>3842</v>
      </c>
      <c r="L12" s="3" t="s">
        <v>3810</v>
      </c>
      <c r="M12" s="3" t="s">
        <v>326</v>
      </c>
      <c r="N12" s="3" t="s">
        <v>894</v>
      </c>
      <c r="O12" s="5" t="s">
        <v>5382</v>
      </c>
      <c r="P12" s="2">
        <f>VLOOKUP(M12&amp;N12,Distancia!$C$2:$D$3438,2,0)</f>
        <v>51.79</v>
      </c>
      <c r="Q12" s="2" t="str">
        <f t="shared" si="0"/>
        <v>No Aplica</v>
      </c>
      <c r="R12" s="36">
        <v>0</v>
      </c>
      <c r="S12" s="2"/>
    </row>
    <row r="13" spans="1:19" x14ac:dyDescent="0.25">
      <c r="A13" s="3" t="s">
        <v>325</v>
      </c>
      <c r="B13" s="6" t="s">
        <v>2187</v>
      </c>
      <c r="C13" s="2">
        <v>218618</v>
      </c>
      <c r="D13" s="4">
        <v>45854</v>
      </c>
      <c r="E13" s="4">
        <v>45854</v>
      </c>
      <c r="F13" s="2" t="s">
        <v>2235</v>
      </c>
      <c r="G13" s="3" t="s">
        <v>2238</v>
      </c>
      <c r="H13" s="2" t="s">
        <v>5738</v>
      </c>
      <c r="I13" s="3" t="s">
        <v>3170</v>
      </c>
      <c r="J13" s="6">
        <v>0</v>
      </c>
      <c r="K13" s="3" t="s">
        <v>3859</v>
      </c>
      <c r="L13" s="3" t="s">
        <v>3510</v>
      </c>
      <c r="M13" s="3" t="s">
        <v>326</v>
      </c>
      <c r="N13" s="3" t="s">
        <v>2239</v>
      </c>
      <c r="O13" s="5" t="s">
        <v>5382</v>
      </c>
      <c r="P13" s="2">
        <f>VLOOKUP(M13&amp;N13,Distancia!$C$2:$D$3438,2,0)</f>
        <v>119</v>
      </c>
      <c r="Q13" s="2" t="str">
        <f t="shared" si="0"/>
        <v>Aplica</v>
      </c>
      <c r="R13" s="36">
        <v>0</v>
      </c>
      <c r="S13" s="2"/>
    </row>
    <row r="14" spans="1:19" x14ac:dyDescent="0.25">
      <c r="A14" s="3" t="s">
        <v>325</v>
      </c>
      <c r="B14" s="6" t="s">
        <v>2187</v>
      </c>
      <c r="C14" s="2">
        <v>218658</v>
      </c>
      <c r="D14" s="4">
        <v>45897</v>
      </c>
      <c r="E14" s="4">
        <v>45898</v>
      </c>
      <c r="F14" s="2" t="s">
        <v>2240</v>
      </c>
      <c r="G14" s="3" t="s">
        <v>2248</v>
      </c>
      <c r="H14" s="2" t="s">
        <v>5752</v>
      </c>
      <c r="I14" s="3" t="s">
        <v>97</v>
      </c>
      <c r="J14" s="6">
        <v>121034</v>
      </c>
      <c r="K14" s="3" t="s">
        <v>3890</v>
      </c>
      <c r="L14" s="3" t="s">
        <v>3510</v>
      </c>
      <c r="M14" s="3" t="s">
        <v>326</v>
      </c>
      <c r="N14" s="3" t="s">
        <v>270</v>
      </c>
      <c r="O14" s="5" t="s">
        <v>5392</v>
      </c>
      <c r="P14" s="2">
        <f>VLOOKUP(M14&amp;N14,Distancia!$C$2:$D$3438,2,0)</f>
        <v>1780.99</v>
      </c>
      <c r="Q14" s="2" t="str">
        <f t="shared" si="0"/>
        <v>Aplica</v>
      </c>
      <c r="R14" s="36">
        <v>182000</v>
      </c>
      <c r="S14" s="2"/>
    </row>
    <row r="15" spans="1:19" x14ac:dyDescent="0.25">
      <c r="A15" s="3" t="s">
        <v>325</v>
      </c>
      <c r="B15" s="6" t="s">
        <v>2187</v>
      </c>
      <c r="C15" s="2">
        <v>218680</v>
      </c>
      <c r="D15" s="4">
        <v>45859</v>
      </c>
      <c r="E15" s="4">
        <v>45859</v>
      </c>
      <c r="F15" s="2" t="s">
        <v>3382</v>
      </c>
      <c r="G15" s="3" t="s">
        <v>3383</v>
      </c>
      <c r="H15" s="2" t="s">
        <v>5413</v>
      </c>
      <c r="I15" s="3" t="s">
        <v>3170</v>
      </c>
      <c r="J15" s="6">
        <v>0</v>
      </c>
      <c r="K15" s="3" t="s">
        <v>3899</v>
      </c>
      <c r="L15" s="3" t="s">
        <v>3810</v>
      </c>
      <c r="M15" s="3" t="s">
        <v>326</v>
      </c>
      <c r="N15" s="3" t="s">
        <v>894</v>
      </c>
      <c r="O15" s="5" t="s">
        <v>5382</v>
      </c>
      <c r="P15" s="2">
        <f>VLOOKUP(M15&amp;N15,Distancia!$C$2:$D$3438,2,0)</f>
        <v>51.79</v>
      </c>
      <c r="Q15" s="2" t="str">
        <f t="shared" si="0"/>
        <v>No Aplica</v>
      </c>
      <c r="R15" s="36">
        <v>0</v>
      </c>
      <c r="S15" s="2"/>
    </row>
    <row r="16" spans="1:19" x14ac:dyDescent="0.25">
      <c r="A16" s="3" t="s">
        <v>325</v>
      </c>
      <c r="B16" s="6" t="s">
        <v>2187</v>
      </c>
      <c r="C16" s="2">
        <v>218681</v>
      </c>
      <c r="D16" s="4">
        <v>45874</v>
      </c>
      <c r="E16" s="4">
        <v>45877</v>
      </c>
      <c r="F16" s="2" t="s">
        <v>3900</v>
      </c>
      <c r="G16" s="3" t="s">
        <v>3901</v>
      </c>
      <c r="H16" s="2" t="s">
        <v>5757</v>
      </c>
      <c r="I16" s="3" t="s">
        <v>351</v>
      </c>
      <c r="J16" s="6">
        <v>238569</v>
      </c>
      <c r="K16" s="3" t="s">
        <v>3902</v>
      </c>
      <c r="L16" s="3" t="s">
        <v>3898</v>
      </c>
      <c r="M16" s="3" t="s">
        <v>893</v>
      </c>
      <c r="N16" s="3" t="s">
        <v>270</v>
      </c>
      <c r="O16" s="5" t="s">
        <v>5392</v>
      </c>
      <c r="P16" s="2">
        <f>VLOOKUP(M16&amp;N16,Distancia!$C$2:$D$3438,2,0)</f>
        <v>1787.05</v>
      </c>
      <c r="Q16" s="2" t="str">
        <f t="shared" si="0"/>
        <v>Aplica</v>
      </c>
      <c r="R16" s="36">
        <v>197928</v>
      </c>
      <c r="S16" s="2"/>
    </row>
    <row r="17" spans="1:19" x14ac:dyDescent="0.25">
      <c r="A17" s="3" t="s">
        <v>325</v>
      </c>
      <c r="B17" s="6" t="s">
        <v>2187</v>
      </c>
      <c r="C17" s="2">
        <v>218717</v>
      </c>
      <c r="D17" s="4">
        <v>45901</v>
      </c>
      <c r="E17" s="4">
        <v>45905</v>
      </c>
      <c r="F17" s="2" t="s">
        <v>2240</v>
      </c>
      <c r="G17" s="3" t="s">
        <v>2248</v>
      </c>
      <c r="H17" s="2" t="s">
        <v>5752</v>
      </c>
      <c r="I17" s="3" t="s">
        <v>351</v>
      </c>
      <c r="J17" s="6">
        <v>345812</v>
      </c>
      <c r="K17" s="3" t="s">
        <v>3924</v>
      </c>
      <c r="L17" s="3" t="s">
        <v>3898</v>
      </c>
      <c r="M17" s="3" t="s">
        <v>326</v>
      </c>
      <c r="N17" s="3" t="s">
        <v>270</v>
      </c>
      <c r="O17" s="5" t="s">
        <v>5392</v>
      </c>
      <c r="P17" s="2">
        <f>VLOOKUP(M17&amp;N17,Distancia!$C$2:$D$3438,2,0)</f>
        <v>1780.99</v>
      </c>
      <c r="Q17" s="2" t="str">
        <f t="shared" si="0"/>
        <v>Aplica</v>
      </c>
      <c r="R17" s="36">
        <v>121778</v>
      </c>
      <c r="S17" s="2"/>
    </row>
    <row r="18" spans="1:19" x14ac:dyDescent="0.25">
      <c r="A18" s="3" t="s">
        <v>325</v>
      </c>
      <c r="B18" s="6" t="s">
        <v>2187</v>
      </c>
      <c r="C18" s="2">
        <v>218735</v>
      </c>
      <c r="D18" s="4">
        <v>45859</v>
      </c>
      <c r="E18" s="4">
        <v>45859</v>
      </c>
      <c r="F18" s="2" t="s">
        <v>310</v>
      </c>
      <c r="G18" s="3" t="s">
        <v>311</v>
      </c>
      <c r="H18" s="2" t="s">
        <v>5412</v>
      </c>
      <c r="I18" s="3" t="s">
        <v>3170</v>
      </c>
      <c r="J18" s="6">
        <v>0</v>
      </c>
      <c r="K18" s="3" t="s">
        <v>3941</v>
      </c>
      <c r="L18" s="3" t="s">
        <v>3898</v>
      </c>
      <c r="M18" s="3" t="s">
        <v>326</v>
      </c>
      <c r="N18" s="3" t="s">
        <v>894</v>
      </c>
      <c r="O18" s="5" t="s">
        <v>5382</v>
      </c>
      <c r="P18" s="2">
        <f>VLOOKUP(M18&amp;N18,Distancia!$C$2:$D$3438,2,0)</f>
        <v>51.79</v>
      </c>
      <c r="Q18" s="2" t="str">
        <f t="shared" si="0"/>
        <v>No Aplica</v>
      </c>
      <c r="R18" s="36">
        <v>0</v>
      </c>
      <c r="S18" s="2"/>
    </row>
    <row r="19" spans="1:19" x14ac:dyDescent="0.25">
      <c r="A19" s="3" t="s">
        <v>325</v>
      </c>
      <c r="B19" s="6" t="s">
        <v>2187</v>
      </c>
      <c r="C19" s="2">
        <v>218852</v>
      </c>
      <c r="D19" s="4">
        <v>45866</v>
      </c>
      <c r="E19" s="4">
        <v>45866</v>
      </c>
      <c r="F19" s="2" t="s">
        <v>3262</v>
      </c>
      <c r="G19" s="3" t="s">
        <v>3263</v>
      </c>
      <c r="H19" s="2" t="s">
        <v>5823</v>
      </c>
      <c r="I19" s="3" t="s">
        <v>351</v>
      </c>
      <c r="J19" s="6">
        <v>0</v>
      </c>
      <c r="K19" s="3" t="s">
        <v>3990</v>
      </c>
      <c r="L19" s="3" t="s">
        <v>3856</v>
      </c>
      <c r="M19" s="3" t="s">
        <v>894</v>
      </c>
      <c r="N19" s="3" t="s">
        <v>326</v>
      </c>
      <c r="O19" s="5" t="s">
        <v>5402</v>
      </c>
      <c r="P19" s="2">
        <f>VLOOKUP(M19&amp;N19,Distancia!$C$2:$D$3438,2,0)</f>
        <v>51.79</v>
      </c>
      <c r="Q19" s="2" t="str">
        <f t="shared" si="0"/>
        <v>No Aplica</v>
      </c>
      <c r="R19" s="36">
        <v>0</v>
      </c>
      <c r="S19" s="2"/>
    </row>
    <row r="20" spans="1:19" x14ac:dyDescent="0.25">
      <c r="A20" s="3" t="s">
        <v>325</v>
      </c>
      <c r="B20" s="6" t="s">
        <v>2187</v>
      </c>
      <c r="C20" s="2">
        <v>218909</v>
      </c>
      <c r="D20" s="4">
        <v>45870</v>
      </c>
      <c r="E20" s="4">
        <v>45870</v>
      </c>
      <c r="F20" s="2" t="s">
        <v>310</v>
      </c>
      <c r="G20" s="3" t="s">
        <v>311</v>
      </c>
      <c r="H20" s="2" t="s">
        <v>5412</v>
      </c>
      <c r="I20" s="3" t="s">
        <v>3170</v>
      </c>
      <c r="J20" s="6">
        <v>34581</v>
      </c>
      <c r="K20" s="3" t="s">
        <v>4023</v>
      </c>
      <c r="L20" s="3" t="s">
        <v>4024</v>
      </c>
      <c r="M20" s="3" t="s">
        <v>326</v>
      </c>
      <c r="N20" s="3" t="s">
        <v>901</v>
      </c>
      <c r="O20" s="5" t="s">
        <v>5382</v>
      </c>
      <c r="P20" s="2">
        <f>VLOOKUP(M20&amp;N20,Distancia!$C$2:$D$3438,2,0)</f>
        <v>415.08</v>
      </c>
      <c r="Q20" s="2" t="str">
        <f t="shared" si="0"/>
        <v>Aplica</v>
      </c>
      <c r="R20" s="36">
        <v>0</v>
      </c>
      <c r="S20" s="2"/>
    </row>
    <row r="21" spans="1:19" x14ac:dyDescent="0.25">
      <c r="A21" s="3" t="s">
        <v>325</v>
      </c>
      <c r="B21" s="6" t="s">
        <v>2187</v>
      </c>
      <c r="C21" s="2">
        <v>218965</v>
      </c>
      <c r="D21" s="4">
        <v>45886</v>
      </c>
      <c r="E21" s="4">
        <v>45891</v>
      </c>
      <c r="F21" s="2" t="s">
        <v>310</v>
      </c>
      <c r="G21" s="3" t="s">
        <v>311</v>
      </c>
      <c r="H21" s="2" t="s">
        <v>5412</v>
      </c>
      <c r="I21" s="3" t="s">
        <v>97</v>
      </c>
      <c r="J21" s="6">
        <v>518718</v>
      </c>
      <c r="K21" s="3" t="s">
        <v>4049</v>
      </c>
      <c r="L21" s="3" t="s">
        <v>3869</v>
      </c>
      <c r="M21" s="3" t="s">
        <v>326</v>
      </c>
      <c r="N21" s="3" t="s">
        <v>270</v>
      </c>
      <c r="O21" s="5" t="s">
        <v>5392</v>
      </c>
      <c r="P21" s="2">
        <f>VLOOKUP(M21&amp;N21,Distancia!$C$2:$D$3438,2,0)</f>
        <v>1780.99</v>
      </c>
      <c r="Q21" s="2" t="str">
        <f t="shared" si="0"/>
        <v>Aplica</v>
      </c>
      <c r="R21" s="36">
        <f>57114+160465</f>
        <v>217579</v>
      </c>
      <c r="S21" s="2"/>
    </row>
    <row r="22" spans="1:19" x14ac:dyDescent="0.25">
      <c r="A22" s="3" t="s">
        <v>325</v>
      </c>
      <c r="B22" s="6" t="s">
        <v>2187</v>
      </c>
      <c r="C22" s="2">
        <v>218966</v>
      </c>
      <c r="D22" s="4">
        <v>45870</v>
      </c>
      <c r="E22" s="4">
        <v>45870</v>
      </c>
      <c r="F22" s="2" t="s">
        <v>3382</v>
      </c>
      <c r="G22" s="3" t="s">
        <v>3383</v>
      </c>
      <c r="H22" s="2" t="s">
        <v>5413</v>
      </c>
      <c r="I22" s="3" t="s">
        <v>3170</v>
      </c>
      <c r="J22" s="6">
        <v>25815</v>
      </c>
      <c r="K22" s="3" t="s">
        <v>4050</v>
      </c>
      <c r="L22" s="3" t="s">
        <v>3871</v>
      </c>
      <c r="M22" s="3" t="s">
        <v>326</v>
      </c>
      <c r="N22" s="3" t="s">
        <v>901</v>
      </c>
      <c r="O22" s="5" t="s">
        <v>5382</v>
      </c>
      <c r="P22" s="2">
        <f>VLOOKUP(M22&amp;N22,Distancia!$C$2:$D$3438,2,0)</f>
        <v>415.08</v>
      </c>
      <c r="Q22" s="2" t="str">
        <f t="shared" si="0"/>
        <v>Aplica</v>
      </c>
      <c r="R22" s="36">
        <v>0</v>
      </c>
      <c r="S22" s="2"/>
    </row>
    <row r="23" spans="1:19" x14ac:dyDescent="0.25">
      <c r="A23" s="3" t="s">
        <v>325</v>
      </c>
      <c r="B23" s="6" t="s">
        <v>2187</v>
      </c>
      <c r="C23" s="2">
        <v>218993</v>
      </c>
      <c r="D23" s="4">
        <v>45867</v>
      </c>
      <c r="E23" s="4">
        <v>45867</v>
      </c>
      <c r="F23" s="2" t="s">
        <v>2243</v>
      </c>
      <c r="G23" s="3" t="s">
        <v>2256</v>
      </c>
      <c r="H23" s="2" t="s">
        <v>5701</v>
      </c>
      <c r="I23" s="3" t="s">
        <v>3170</v>
      </c>
      <c r="J23" s="6">
        <v>34581</v>
      </c>
      <c r="K23" s="3" t="s">
        <v>4064</v>
      </c>
      <c r="L23" s="3" t="s">
        <v>3871</v>
      </c>
      <c r="M23" s="3" t="s">
        <v>326</v>
      </c>
      <c r="N23" s="3" t="s">
        <v>882</v>
      </c>
      <c r="O23" s="5" t="s">
        <v>5382</v>
      </c>
      <c r="P23" s="2">
        <f>VLOOKUP(M23&amp;N23,Distancia!$C$2:$D$3438,2,0)</f>
        <v>233.87</v>
      </c>
      <c r="Q23" s="2" t="str">
        <f t="shared" si="0"/>
        <v>Aplica</v>
      </c>
      <c r="R23" s="36">
        <v>0</v>
      </c>
      <c r="S23" s="2"/>
    </row>
    <row r="24" spans="1:19" x14ac:dyDescent="0.25">
      <c r="A24" s="3" t="s">
        <v>325</v>
      </c>
      <c r="B24" s="6" t="s">
        <v>2187</v>
      </c>
      <c r="C24" s="2">
        <v>219004</v>
      </c>
      <c r="D24" s="4">
        <v>45867</v>
      </c>
      <c r="E24" s="4">
        <v>45867</v>
      </c>
      <c r="F24" s="2" t="s">
        <v>3035</v>
      </c>
      <c r="G24" s="3" t="s">
        <v>3036</v>
      </c>
      <c r="H24" s="2" t="s">
        <v>5876</v>
      </c>
      <c r="I24" s="3" t="s">
        <v>3170</v>
      </c>
      <c r="J24" s="6">
        <v>25815</v>
      </c>
      <c r="K24" s="3" t="s">
        <v>4068</v>
      </c>
      <c r="L24" s="3" t="s">
        <v>3724</v>
      </c>
      <c r="M24" s="3" t="s">
        <v>326</v>
      </c>
      <c r="N24" s="3" t="s">
        <v>882</v>
      </c>
      <c r="O24" s="5" t="s">
        <v>5382</v>
      </c>
      <c r="P24" s="2">
        <f>VLOOKUP(M24&amp;N24,Distancia!$C$2:$D$3438,2,0)</f>
        <v>233.87</v>
      </c>
      <c r="Q24" s="2" t="str">
        <f t="shared" si="0"/>
        <v>Aplica</v>
      </c>
      <c r="R24" s="36">
        <v>0</v>
      </c>
      <c r="S24" s="2"/>
    </row>
    <row r="25" spans="1:19" x14ac:dyDescent="0.25">
      <c r="A25" s="3" t="s">
        <v>325</v>
      </c>
      <c r="B25" s="6" t="s">
        <v>2187</v>
      </c>
      <c r="C25" s="2">
        <v>219026</v>
      </c>
      <c r="D25" s="4">
        <v>45923</v>
      </c>
      <c r="E25" s="4">
        <v>45925</v>
      </c>
      <c r="F25" s="2" t="s">
        <v>890</v>
      </c>
      <c r="G25" s="3" t="s">
        <v>891</v>
      </c>
      <c r="H25" s="2" t="s">
        <v>5888</v>
      </c>
      <c r="I25" s="3" t="s">
        <v>97</v>
      </c>
      <c r="J25" s="6">
        <v>293940</v>
      </c>
      <c r="K25" s="3" t="s">
        <v>4083</v>
      </c>
      <c r="L25" s="3" t="s">
        <v>3871</v>
      </c>
      <c r="M25" s="3" t="s">
        <v>326</v>
      </c>
      <c r="N25" s="3" t="s">
        <v>270</v>
      </c>
      <c r="O25" s="5" t="s">
        <v>5392</v>
      </c>
      <c r="P25" s="2">
        <f>VLOOKUP(M25&amp;N25,Distancia!$C$2:$D$3438,2,0)</f>
        <v>1780.99</v>
      </c>
      <c r="Q25" s="2" t="str">
        <f t="shared" si="0"/>
        <v>Aplica</v>
      </c>
      <c r="R25" s="36">
        <v>173564</v>
      </c>
      <c r="S25" s="2"/>
    </row>
    <row r="26" spans="1:19" x14ac:dyDescent="0.25">
      <c r="A26" s="3" t="s">
        <v>325</v>
      </c>
      <c r="B26" s="6" t="s">
        <v>2187</v>
      </c>
      <c r="C26" s="2">
        <v>219029</v>
      </c>
      <c r="D26" s="4">
        <v>45887</v>
      </c>
      <c r="E26" s="4">
        <v>45891</v>
      </c>
      <c r="F26" s="2" t="s">
        <v>2241</v>
      </c>
      <c r="G26" s="3" t="s">
        <v>4087</v>
      </c>
      <c r="H26" s="2" t="s">
        <v>5890</v>
      </c>
      <c r="I26" s="3" t="s">
        <v>97</v>
      </c>
      <c r="J26" s="6">
        <v>345812</v>
      </c>
      <c r="K26" s="3" t="s">
        <v>4088</v>
      </c>
      <c r="L26" s="3" t="s">
        <v>3871</v>
      </c>
      <c r="M26" s="3" t="s">
        <v>893</v>
      </c>
      <c r="N26" s="3" t="s">
        <v>270</v>
      </c>
      <c r="O26" s="5" t="s">
        <v>5392</v>
      </c>
      <c r="P26" s="2">
        <f>VLOOKUP(M26&amp;N26,Distancia!$C$2:$D$3438,2,0)</f>
        <v>1787.05</v>
      </c>
      <c r="Q26" s="2" t="str">
        <f t="shared" si="0"/>
        <v>Aplica</v>
      </c>
      <c r="R26" s="36">
        <v>193208</v>
      </c>
      <c r="S26" s="2"/>
    </row>
    <row r="27" spans="1:19" x14ac:dyDescent="0.25">
      <c r="A27" s="3" t="s">
        <v>325</v>
      </c>
      <c r="B27" s="6" t="s">
        <v>2187</v>
      </c>
      <c r="C27" s="2">
        <v>219121</v>
      </c>
      <c r="D27" s="4">
        <v>45869</v>
      </c>
      <c r="E27" s="4">
        <v>45869</v>
      </c>
      <c r="F27" s="2" t="s">
        <v>2237</v>
      </c>
      <c r="G27" s="3" t="s">
        <v>2236</v>
      </c>
      <c r="H27" s="2" t="s">
        <v>5916</v>
      </c>
      <c r="I27" s="3" t="s">
        <v>3170</v>
      </c>
      <c r="J27" s="6">
        <v>0</v>
      </c>
      <c r="K27" s="3" t="s">
        <v>4126</v>
      </c>
      <c r="L27" s="3" t="s">
        <v>3939</v>
      </c>
      <c r="M27" s="3" t="s">
        <v>326</v>
      </c>
      <c r="N27" s="3" t="s">
        <v>894</v>
      </c>
      <c r="O27" s="5" t="s">
        <v>5382</v>
      </c>
      <c r="P27" s="2">
        <f>VLOOKUP(M27&amp;N27,Distancia!$C$2:$D$3438,2,0)</f>
        <v>51.79</v>
      </c>
      <c r="Q27" s="2" t="str">
        <f t="shared" si="0"/>
        <v>No Aplica</v>
      </c>
      <c r="R27" s="36">
        <v>0</v>
      </c>
      <c r="S27" s="2"/>
    </row>
    <row r="28" spans="1:19" x14ac:dyDescent="0.25">
      <c r="A28" s="3" t="s">
        <v>325</v>
      </c>
      <c r="B28" s="6" t="s">
        <v>2187</v>
      </c>
      <c r="C28" s="2">
        <v>219122</v>
      </c>
      <c r="D28" s="4">
        <v>45869</v>
      </c>
      <c r="E28" s="4">
        <v>45869</v>
      </c>
      <c r="F28" s="2" t="s">
        <v>309</v>
      </c>
      <c r="G28" s="3" t="s">
        <v>2255</v>
      </c>
      <c r="H28" s="2" t="s">
        <v>5917</v>
      </c>
      <c r="I28" s="3" t="s">
        <v>3170</v>
      </c>
      <c r="J28" s="6">
        <v>0</v>
      </c>
      <c r="K28" s="3" t="s">
        <v>4127</v>
      </c>
      <c r="L28" s="3" t="s">
        <v>3724</v>
      </c>
      <c r="M28" s="3" t="s">
        <v>326</v>
      </c>
      <c r="N28" s="3" t="s">
        <v>894</v>
      </c>
      <c r="O28" s="5" t="s">
        <v>5382</v>
      </c>
      <c r="P28" s="2">
        <f>VLOOKUP(M28&amp;N28,Distancia!$C$2:$D$3438,2,0)</f>
        <v>51.79</v>
      </c>
      <c r="Q28" s="2" t="str">
        <f t="shared" si="0"/>
        <v>No Aplica</v>
      </c>
      <c r="R28" s="36">
        <v>0</v>
      </c>
      <c r="S28" s="2"/>
    </row>
    <row r="29" spans="1:19" x14ac:dyDescent="0.25">
      <c r="A29" s="3" t="s">
        <v>325</v>
      </c>
      <c r="B29" s="6" t="s">
        <v>2187</v>
      </c>
      <c r="C29" s="2">
        <v>219128</v>
      </c>
      <c r="D29" s="4">
        <v>45869</v>
      </c>
      <c r="E29" s="4">
        <v>45869</v>
      </c>
      <c r="F29" s="2" t="s">
        <v>2254</v>
      </c>
      <c r="G29" s="3" t="s">
        <v>2253</v>
      </c>
      <c r="H29" s="2" t="s">
        <v>5920</v>
      </c>
      <c r="I29" s="3" t="s">
        <v>97</v>
      </c>
      <c r="J29" s="6">
        <v>0</v>
      </c>
      <c r="K29" s="3" t="s">
        <v>4129</v>
      </c>
      <c r="L29" s="3" t="s">
        <v>3724</v>
      </c>
      <c r="M29" s="3" t="s">
        <v>326</v>
      </c>
      <c r="N29" s="3" t="s">
        <v>894</v>
      </c>
      <c r="O29" s="5" t="s">
        <v>5382</v>
      </c>
      <c r="P29" s="2">
        <f>VLOOKUP(M29&amp;N29,Distancia!$C$2:$D$3438,2,0)</f>
        <v>51.79</v>
      </c>
      <c r="Q29" s="2" t="str">
        <f t="shared" si="0"/>
        <v>No Aplica</v>
      </c>
      <c r="R29" s="36">
        <v>0</v>
      </c>
      <c r="S29" s="2"/>
    </row>
    <row r="30" spans="1:19" x14ac:dyDescent="0.25">
      <c r="A30" s="3" t="s">
        <v>325</v>
      </c>
      <c r="B30" s="6" t="s">
        <v>2187</v>
      </c>
      <c r="C30" s="2">
        <v>219312</v>
      </c>
      <c r="D30" s="4">
        <v>45874</v>
      </c>
      <c r="E30" s="4">
        <v>45874</v>
      </c>
      <c r="F30" s="2" t="s">
        <v>2258</v>
      </c>
      <c r="G30" s="3" t="s">
        <v>2257</v>
      </c>
      <c r="H30" s="2" t="s">
        <v>5985</v>
      </c>
      <c r="I30" s="3" t="s">
        <v>3170</v>
      </c>
      <c r="J30" s="6">
        <v>0</v>
      </c>
      <c r="K30" s="3" t="s">
        <v>4221</v>
      </c>
      <c r="L30" s="3" t="s">
        <v>4094</v>
      </c>
      <c r="M30" s="3" t="s">
        <v>326</v>
      </c>
      <c r="N30" s="3" t="s">
        <v>894</v>
      </c>
      <c r="O30" s="5" t="s">
        <v>5382</v>
      </c>
      <c r="P30" s="2">
        <f>VLOOKUP(M30&amp;N30,Distancia!$C$2:$D$3438,2,0)</f>
        <v>51.79</v>
      </c>
      <c r="Q30" s="2" t="str">
        <f t="shared" si="0"/>
        <v>No Aplica</v>
      </c>
      <c r="R30" s="36">
        <v>0</v>
      </c>
      <c r="S30" s="2"/>
    </row>
    <row r="31" spans="1:19" x14ac:dyDescent="0.25">
      <c r="A31" s="3" t="s">
        <v>325</v>
      </c>
      <c r="B31" s="6" t="s">
        <v>2187</v>
      </c>
      <c r="C31" s="2">
        <v>219344</v>
      </c>
      <c r="D31" s="4">
        <v>45887</v>
      </c>
      <c r="E31" s="4">
        <v>45892</v>
      </c>
      <c r="F31" s="2" t="s">
        <v>3382</v>
      </c>
      <c r="G31" s="3" t="s">
        <v>3383</v>
      </c>
      <c r="H31" s="2" t="s">
        <v>5413</v>
      </c>
      <c r="I31" s="3" t="s">
        <v>351</v>
      </c>
      <c r="J31" s="6">
        <v>322690</v>
      </c>
      <c r="K31" s="3" t="s">
        <v>4244</v>
      </c>
      <c r="L31" s="3" t="s">
        <v>4053</v>
      </c>
      <c r="M31" s="3" t="s">
        <v>326</v>
      </c>
      <c r="N31" s="3" t="s">
        <v>270</v>
      </c>
      <c r="O31" s="5" t="s">
        <v>5392</v>
      </c>
      <c r="P31" s="2">
        <f>VLOOKUP(M31&amp;N31,Distancia!$C$2:$D$3438,2,0)</f>
        <v>1780.99</v>
      </c>
      <c r="Q31" s="2" t="str">
        <f t="shared" si="0"/>
        <v>Aplica</v>
      </c>
      <c r="R31" s="36">
        <v>125913</v>
      </c>
      <c r="S31" s="2"/>
    </row>
    <row r="32" spans="1:19" x14ac:dyDescent="0.25">
      <c r="A32" s="3" t="s">
        <v>325</v>
      </c>
      <c r="B32" s="6" t="s">
        <v>2187</v>
      </c>
      <c r="C32" s="2">
        <v>219366</v>
      </c>
      <c r="D32" s="4">
        <v>45874</v>
      </c>
      <c r="E32" s="4">
        <v>45874</v>
      </c>
      <c r="F32" s="2" t="s">
        <v>895</v>
      </c>
      <c r="G32" s="3" t="s">
        <v>896</v>
      </c>
      <c r="H32" s="2" t="s">
        <v>6004</v>
      </c>
      <c r="I32" s="3" t="s">
        <v>3170</v>
      </c>
      <c r="J32" s="6">
        <v>0</v>
      </c>
      <c r="K32" s="3" t="s">
        <v>4259</v>
      </c>
      <c r="L32" s="3" t="s">
        <v>4053</v>
      </c>
      <c r="M32" s="3" t="s">
        <v>326</v>
      </c>
      <c r="N32" s="3" t="s">
        <v>894</v>
      </c>
      <c r="O32" s="5" t="s">
        <v>5382</v>
      </c>
      <c r="P32" s="2">
        <f>VLOOKUP(M32&amp;N32,Distancia!$C$2:$D$3438,2,0)</f>
        <v>51.79</v>
      </c>
      <c r="Q32" s="2" t="str">
        <f t="shared" si="0"/>
        <v>No Aplica</v>
      </c>
      <c r="R32" s="36">
        <v>0</v>
      </c>
      <c r="S32" s="2"/>
    </row>
    <row r="33" spans="1:19" x14ac:dyDescent="0.25">
      <c r="A33" s="3" t="s">
        <v>325</v>
      </c>
      <c r="B33" s="6" t="s">
        <v>2187</v>
      </c>
      <c r="C33" s="2">
        <v>219407</v>
      </c>
      <c r="D33" s="4">
        <v>45889</v>
      </c>
      <c r="E33" s="4">
        <v>45892</v>
      </c>
      <c r="F33" s="2" t="s">
        <v>883</v>
      </c>
      <c r="G33" s="3" t="s">
        <v>889</v>
      </c>
      <c r="H33" s="2" t="s">
        <v>6021</v>
      </c>
      <c r="I33" s="3" t="s">
        <v>3170</v>
      </c>
      <c r="J33" s="6">
        <v>259359</v>
      </c>
      <c r="K33" s="3" t="s">
        <v>4282</v>
      </c>
      <c r="L33" s="3" t="s">
        <v>2866</v>
      </c>
      <c r="M33" s="3" t="s">
        <v>326</v>
      </c>
      <c r="N33" s="3" t="s">
        <v>270</v>
      </c>
      <c r="O33" s="5" t="s">
        <v>5392</v>
      </c>
      <c r="P33" s="2">
        <f>VLOOKUP(M33&amp;N33,Distancia!$C$2:$D$3438,2,0)</f>
        <v>1780.99</v>
      </c>
      <c r="Q33" s="2" t="str">
        <f t="shared" si="0"/>
        <v>Aplica</v>
      </c>
      <c r="R33" s="36">
        <v>149328</v>
      </c>
      <c r="S33" s="2"/>
    </row>
    <row r="34" spans="1:19" x14ac:dyDescent="0.25">
      <c r="A34" s="3" t="s">
        <v>325</v>
      </c>
      <c r="B34" s="6" t="s">
        <v>2187</v>
      </c>
      <c r="C34" s="2">
        <v>219454</v>
      </c>
      <c r="D34" s="4">
        <v>45899</v>
      </c>
      <c r="E34" s="4">
        <v>45901</v>
      </c>
      <c r="F34" s="2" t="s">
        <v>883</v>
      </c>
      <c r="G34" s="3" t="s">
        <v>889</v>
      </c>
      <c r="H34" s="2" t="s">
        <v>6021</v>
      </c>
      <c r="I34" s="3" t="s">
        <v>3170</v>
      </c>
      <c r="J34" s="6">
        <v>121034</v>
      </c>
      <c r="K34" s="3" t="s">
        <v>4305</v>
      </c>
      <c r="L34" s="3" t="s">
        <v>2866</v>
      </c>
      <c r="M34" s="3" t="s">
        <v>326</v>
      </c>
      <c r="N34" s="3" t="s">
        <v>270</v>
      </c>
      <c r="O34" s="5" t="s">
        <v>5392</v>
      </c>
      <c r="P34" s="2">
        <f>VLOOKUP(M34&amp;N34,Distancia!$C$2:$D$3438,2,0)</f>
        <v>1780.99</v>
      </c>
      <c r="Q34" s="2" t="str">
        <f t="shared" si="0"/>
        <v>Aplica</v>
      </c>
      <c r="R34" s="36">
        <v>0</v>
      </c>
      <c r="S34" s="2"/>
    </row>
    <row r="35" spans="1:19" x14ac:dyDescent="0.25">
      <c r="A35" s="3" t="s">
        <v>325</v>
      </c>
      <c r="B35" s="6" t="s">
        <v>2187</v>
      </c>
      <c r="C35" s="2">
        <v>219456</v>
      </c>
      <c r="D35" s="4">
        <v>45876</v>
      </c>
      <c r="E35" s="4">
        <v>45876</v>
      </c>
      <c r="F35" s="2" t="s">
        <v>2933</v>
      </c>
      <c r="G35" s="3" t="s">
        <v>2932</v>
      </c>
      <c r="H35" s="2" t="s">
        <v>6043</v>
      </c>
      <c r="I35" s="3" t="s">
        <v>97</v>
      </c>
      <c r="J35" s="6">
        <v>0</v>
      </c>
      <c r="K35" s="3" t="s">
        <v>4306</v>
      </c>
      <c r="L35" s="3" t="s">
        <v>3993</v>
      </c>
      <c r="M35" s="3" t="s">
        <v>894</v>
      </c>
      <c r="N35" s="3" t="s">
        <v>2242</v>
      </c>
      <c r="O35" s="5" t="s">
        <v>5382</v>
      </c>
      <c r="P35" s="2">
        <f>VLOOKUP(M35&amp;N35,Distancia!$C$2:$D$3438,2,0)</f>
        <v>32</v>
      </c>
      <c r="Q35" s="2" t="str">
        <f t="shared" si="0"/>
        <v>No Aplica</v>
      </c>
      <c r="R35" s="36">
        <v>0</v>
      </c>
      <c r="S35" s="2"/>
    </row>
    <row r="36" spans="1:19" x14ac:dyDescent="0.25">
      <c r="A36" s="3" t="s">
        <v>325</v>
      </c>
      <c r="B36" s="6" t="s">
        <v>2187</v>
      </c>
      <c r="C36" s="2">
        <v>219457</v>
      </c>
      <c r="D36" s="4">
        <v>45876</v>
      </c>
      <c r="E36" s="4">
        <v>45876</v>
      </c>
      <c r="F36" s="2" t="s">
        <v>2931</v>
      </c>
      <c r="G36" s="3" t="s">
        <v>2930</v>
      </c>
      <c r="H36" s="2" t="s">
        <v>6044</v>
      </c>
      <c r="I36" s="3" t="s">
        <v>97</v>
      </c>
      <c r="J36" s="6">
        <v>0</v>
      </c>
      <c r="K36" s="3" t="s">
        <v>4307</v>
      </c>
      <c r="L36" s="3" t="s">
        <v>4308</v>
      </c>
      <c r="M36" s="3" t="s">
        <v>894</v>
      </c>
      <c r="N36" s="3" t="s">
        <v>2242</v>
      </c>
      <c r="O36" s="5" t="s">
        <v>5382</v>
      </c>
      <c r="P36" s="2">
        <f>VLOOKUP(M36&amp;N36,Distancia!$C$2:$D$3438,2,0)</f>
        <v>32</v>
      </c>
      <c r="Q36" s="2" t="str">
        <f t="shared" si="0"/>
        <v>No Aplica</v>
      </c>
      <c r="R36" s="36">
        <v>0</v>
      </c>
      <c r="S36" s="2"/>
    </row>
    <row r="37" spans="1:19" x14ac:dyDescent="0.25">
      <c r="A37" s="3" t="s">
        <v>325</v>
      </c>
      <c r="B37" s="6" t="s">
        <v>2187</v>
      </c>
      <c r="C37" s="2">
        <v>219496</v>
      </c>
      <c r="D37" s="4">
        <v>45880</v>
      </c>
      <c r="E37" s="4">
        <v>45881</v>
      </c>
      <c r="F37" s="2" t="s">
        <v>3361</v>
      </c>
      <c r="G37" s="3" t="s">
        <v>3362</v>
      </c>
      <c r="H37" s="2" t="s">
        <v>6059</v>
      </c>
      <c r="I37" s="3" t="s">
        <v>351</v>
      </c>
      <c r="J37" s="6">
        <v>111332</v>
      </c>
      <c r="K37" s="3" t="s">
        <v>4325</v>
      </c>
      <c r="L37" s="3" t="s">
        <v>2866</v>
      </c>
      <c r="M37" s="3" t="s">
        <v>326</v>
      </c>
      <c r="N37" s="3" t="s">
        <v>270</v>
      </c>
      <c r="O37" s="5" t="s">
        <v>5392</v>
      </c>
      <c r="P37" s="2">
        <f>VLOOKUP(M37&amp;N37,Distancia!$C$2:$D$3438,2,0)</f>
        <v>1780.99</v>
      </c>
      <c r="Q37" s="2" t="str">
        <f t="shared" si="0"/>
        <v>Aplica</v>
      </c>
      <c r="R37" s="36">
        <v>127669</v>
      </c>
      <c r="S37" s="2"/>
    </row>
    <row r="38" spans="1:19" x14ac:dyDescent="0.25">
      <c r="A38" s="3" t="s">
        <v>325</v>
      </c>
      <c r="B38" s="6" t="s">
        <v>2187</v>
      </c>
      <c r="C38" s="2">
        <v>219527</v>
      </c>
      <c r="D38" s="4">
        <v>45878</v>
      </c>
      <c r="E38" s="4">
        <v>45878</v>
      </c>
      <c r="F38" s="2" t="s">
        <v>310</v>
      </c>
      <c r="G38" s="3" t="s">
        <v>311</v>
      </c>
      <c r="H38" s="2" t="s">
        <v>5412</v>
      </c>
      <c r="I38" s="3" t="s">
        <v>97</v>
      </c>
      <c r="J38" s="6">
        <v>34581</v>
      </c>
      <c r="K38" s="3" t="s">
        <v>4334</v>
      </c>
      <c r="L38" s="3" t="s">
        <v>4117</v>
      </c>
      <c r="M38" s="3" t="s">
        <v>326</v>
      </c>
      <c r="N38" s="3" t="s">
        <v>882</v>
      </c>
      <c r="O38" s="5" t="s">
        <v>5382</v>
      </c>
      <c r="P38" s="2">
        <f>VLOOKUP(M38&amp;N38,Distancia!$C$2:$D$3438,2,0)</f>
        <v>233.87</v>
      </c>
      <c r="Q38" s="2" t="str">
        <f t="shared" si="0"/>
        <v>Aplica</v>
      </c>
      <c r="R38" s="36">
        <v>0</v>
      </c>
      <c r="S38" s="2"/>
    </row>
    <row r="39" spans="1:19" x14ac:dyDescent="0.25">
      <c r="A39" s="3" t="s">
        <v>325</v>
      </c>
      <c r="B39" s="6" t="s">
        <v>2187</v>
      </c>
      <c r="C39" s="2">
        <v>219537</v>
      </c>
      <c r="D39" s="4">
        <v>45887</v>
      </c>
      <c r="E39" s="4">
        <v>45891</v>
      </c>
      <c r="F39" s="2" t="s">
        <v>899</v>
      </c>
      <c r="G39" s="3" t="s">
        <v>2929</v>
      </c>
      <c r="H39" s="2" t="s">
        <v>6067</v>
      </c>
      <c r="I39" s="3" t="s">
        <v>97</v>
      </c>
      <c r="J39" s="6">
        <v>318092</v>
      </c>
      <c r="K39" s="3" t="s">
        <v>4339</v>
      </c>
      <c r="L39" s="3" t="s">
        <v>4117</v>
      </c>
      <c r="M39" s="3" t="s">
        <v>326</v>
      </c>
      <c r="N39" s="3" t="s">
        <v>270</v>
      </c>
      <c r="O39" s="5" t="s">
        <v>5392</v>
      </c>
      <c r="P39" s="2">
        <f>VLOOKUP(M39&amp;N39,Distancia!$C$2:$D$3438,2,0)</f>
        <v>1780.99</v>
      </c>
      <c r="Q39" s="2" t="str">
        <f t="shared" si="0"/>
        <v>Aplica</v>
      </c>
      <c r="R39" s="36">
        <v>177106</v>
      </c>
      <c r="S39" s="2"/>
    </row>
    <row r="40" spans="1:19" x14ac:dyDescent="0.25">
      <c r="A40" s="3" t="s">
        <v>325</v>
      </c>
      <c r="B40" s="6" t="s">
        <v>2187</v>
      </c>
      <c r="C40" s="2">
        <v>219540</v>
      </c>
      <c r="D40" s="4">
        <v>45896</v>
      </c>
      <c r="E40" s="4">
        <v>45899</v>
      </c>
      <c r="F40" s="2" t="s">
        <v>890</v>
      </c>
      <c r="G40" s="3" t="s">
        <v>891</v>
      </c>
      <c r="H40" s="2" t="s">
        <v>5888</v>
      </c>
      <c r="I40" s="3" t="s">
        <v>97</v>
      </c>
      <c r="J40" s="6">
        <v>0</v>
      </c>
      <c r="K40" s="3" t="s">
        <v>4341</v>
      </c>
      <c r="L40" s="3" t="s">
        <v>4072</v>
      </c>
      <c r="M40" s="3" t="s">
        <v>326</v>
      </c>
      <c r="N40" s="3" t="s">
        <v>326</v>
      </c>
      <c r="O40" s="5" t="s">
        <v>5392</v>
      </c>
      <c r="P40" s="2">
        <f>VLOOKUP(M40&amp;N40,Distancia!$C$2:$D$3438,2,0)</f>
        <v>0</v>
      </c>
      <c r="Q40" s="2" t="str">
        <f t="shared" si="0"/>
        <v>No Aplica</v>
      </c>
      <c r="R40" s="36">
        <v>0</v>
      </c>
      <c r="S40" s="2"/>
    </row>
    <row r="41" spans="1:19" x14ac:dyDescent="0.25">
      <c r="A41" s="3" t="s">
        <v>325</v>
      </c>
      <c r="B41" s="6" t="s">
        <v>2187</v>
      </c>
      <c r="C41" s="2">
        <v>219546</v>
      </c>
      <c r="D41" s="4">
        <v>45878</v>
      </c>
      <c r="E41" s="4">
        <v>45878</v>
      </c>
      <c r="F41" s="2" t="s">
        <v>3382</v>
      </c>
      <c r="G41" s="3" t="s">
        <v>3383</v>
      </c>
      <c r="H41" s="2" t="s">
        <v>5413</v>
      </c>
      <c r="I41" s="3" t="s">
        <v>3170</v>
      </c>
      <c r="J41" s="6">
        <v>25815</v>
      </c>
      <c r="K41" s="3" t="s">
        <v>4345</v>
      </c>
      <c r="L41" s="3" t="s">
        <v>2866</v>
      </c>
      <c r="M41" s="3" t="s">
        <v>326</v>
      </c>
      <c r="N41" s="3" t="s">
        <v>882</v>
      </c>
      <c r="O41" s="5" t="s">
        <v>5382</v>
      </c>
      <c r="P41" s="2">
        <f>VLOOKUP(M41&amp;N41,Distancia!$C$2:$D$3438,2,0)</f>
        <v>233.87</v>
      </c>
      <c r="Q41" s="2" t="str">
        <f t="shared" si="0"/>
        <v>Aplica</v>
      </c>
      <c r="R41" s="36">
        <v>0</v>
      </c>
      <c r="S41" s="2"/>
    </row>
    <row r="42" spans="1:19" x14ac:dyDescent="0.25">
      <c r="A42" s="3" t="s">
        <v>325</v>
      </c>
      <c r="B42" s="6" t="s">
        <v>2187</v>
      </c>
      <c r="C42" s="2">
        <v>219626</v>
      </c>
      <c r="D42" s="4">
        <v>45881</v>
      </c>
      <c r="E42" s="4">
        <v>45881</v>
      </c>
      <c r="F42" s="2" t="s">
        <v>2247</v>
      </c>
      <c r="G42" s="3" t="s">
        <v>2246</v>
      </c>
      <c r="H42" s="2" t="s">
        <v>6088</v>
      </c>
      <c r="I42" s="3" t="s">
        <v>3170</v>
      </c>
      <c r="J42" s="6">
        <v>0</v>
      </c>
      <c r="K42" s="3" t="s">
        <v>4390</v>
      </c>
      <c r="L42" s="3" t="s">
        <v>4072</v>
      </c>
      <c r="M42" s="3" t="s">
        <v>326</v>
      </c>
      <c r="N42" s="3" t="s">
        <v>894</v>
      </c>
      <c r="O42" s="5" t="s">
        <v>5382</v>
      </c>
      <c r="P42" s="2">
        <f>VLOOKUP(M42&amp;N42,Distancia!$C$2:$D$3438,2,0)</f>
        <v>51.79</v>
      </c>
      <c r="Q42" s="2" t="str">
        <f t="shared" si="0"/>
        <v>No Aplica</v>
      </c>
      <c r="R42" s="36">
        <v>0</v>
      </c>
      <c r="S42" s="2"/>
    </row>
    <row r="43" spans="1:19" x14ac:dyDescent="0.25">
      <c r="A43" s="3" t="s">
        <v>325</v>
      </c>
      <c r="B43" s="6" t="s">
        <v>2187</v>
      </c>
      <c r="C43" s="2">
        <v>219631</v>
      </c>
      <c r="D43" s="4">
        <v>45881</v>
      </c>
      <c r="E43" s="4">
        <v>45881</v>
      </c>
      <c r="F43" s="2" t="s">
        <v>886</v>
      </c>
      <c r="G43" s="3" t="s">
        <v>892</v>
      </c>
      <c r="H43" s="2" t="s">
        <v>6092</v>
      </c>
      <c r="I43" s="3" t="s">
        <v>3170</v>
      </c>
      <c r="J43" s="6">
        <v>0</v>
      </c>
      <c r="K43" s="3" t="s">
        <v>4396</v>
      </c>
      <c r="L43" s="3" t="s">
        <v>4072</v>
      </c>
      <c r="M43" s="3" t="s">
        <v>326</v>
      </c>
      <c r="N43" s="3" t="s">
        <v>894</v>
      </c>
      <c r="O43" s="5" t="s">
        <v>5382</v>
      </c>
      <c r="P43" s="2">
        <f>VLOOKUP(M43&amp;N43,Distancia!$C$2:$D$3438,2,0)</f>
        <v>51.79</v>
      </c>
      <c r="Q43" s="2" t="str">
        <f t="shared" si="0"/>
        <v>No Aplica</v>
      </c>
      <c r="R43" s="36">
        <v>0</v>
      </c>
      <c r="S43" s="2"/>
    </row>
    <row r="44" spans="1:19" x14ac:dyDescent="0.25">
      <c r="A44" s="3" t="s">
        <v>325</v>
      </c>
      <c r="B44" s="6" t="s">
        <v>2187</v>
      </c>
      <c r="C44" s="2">
        <v>219774</v>
      </c>
      <c r="D44" s="4">
        <v>45887</v>
      </c>
      <c r="E44" s="4">
        <v>45887</v>
      </c>
      <c r="F44" s="2" t="s">
        <v>3262</v>
      </c>
      <c r="G44" s="3" t="s">
        <v>3263</v>
      </c>
      <c r="H44" s="2" t="s">
        <v>5823</v>
      </c>
      <c r="I44" s="3" t="s">
        <v>97</v>
      </c>
      <c r="J44" s="6">
        <v>0</v>
      </c>
      <c r="K44" s="3" t="s">
        <v>4488</v>
      </c>
      <c r="L44" s="3" t="s">
        <v>4311</v>
      </c>
      <c r="M44" s="3" t="s">
        <v>894</v>
      </c>
      <c r="N44" s="3" t="s">
        <v>326</v>
      </c>
      <c r="O44" s="5" t="s">
        <v>5402</v>
      </c>
      <c r="P44" s="2">
        <f>VLOOKUP(M44&amp;N44,Distancia!$C$2:$D$3438,2,0)</f>
        <v>51.79</v>
      </c>
      <c r="Q44" s="2" t="str">
        <f t="shared" si="0"/>
        <v>No Aplica</v>
      </c>
      <c r="R44" s="36">
        <v>0</v>
      </c>
      <c r="S44" s="2"/>
    </row>
    <row r="45" spans="1:19" x14ac:dyDescent="0.25">
      <c r="A45" s="3" t="s">
        <v>325</v>
      </c>
      <c r="B45" s="6" t="s">
        <v>2187</v>
      </c>
      <c r="C45" s="2">
        <v>219776</v>
      </c>
      <c r="D45" s="4">
        <v>45895</v>
      </c>
      <c r="E45" s="4">
        <v>45898</v>
      </c>
      <c r="F45" s="2" t="s">
        <v>3262</v>
      </c>
      <c r="G45" s="3" t="s">
        <v>3263</v>
      </c>
      <c r="H45" s="2" t="s">
        <v>5823</v>
      </c>
      <c r="I45" s="3" t="s">
        <v>351</v>
      </c>
      <c r="J45" s="6">
        <v>270378</v>
      </c>
      <c r="K45" s="3" t="s">
        <v>4489</v>
      </c>
      <c r="L45" s="3" t="s">
        <v>4311</v>
      </c>
      <c r="M45" s="3" t="s">
        <v>894</v>
      </c>
      <c r="N45" s="3" t="s">
        <v>100</v>
      </c>
      <c r="O45" s="5" t="s">
        <v>5402</v>
      </c>
      <c r="P45" s="2">
        <f>VLOOKUP(M45&amp;N45,Distancia!$C$2:$D$3438,2,0)</f>
        <v>2293.61</v>
      </c>
      <c r="Q45" s="2" t="str">
        <f t="shared" si="0"/>
        <v>Aplica</v>
      </c>
      <c r="R45" s="36">
        <v>99978</v>
      </c>
      <c r="S45" s="2"/>
    </row>
    <row r="46" spans="1:19" x14ac:dyDescent="0.25">
      <c r="A46" s="3" t="s">
        <v>325</v>
      </c>
      <c r="B46" s="6" t="s">
        <v>2187</v>
      </c>
      <c r="C46" s="2">
        <v>219825</v>
      </c>
      <c r="D46" s="4">
        <v>45894</v>
      </c>
      <c r="E46" s="4">
        <v>45897</v>
      </c>
      <c r="F46" s="2" t="s">
        <v>4521</v>
      </c>
      <c r="G46" s="3" t="s">
        <v>4522</v>
      </c>
      <c r="H46" s="2" t="s">
        <v>6137</v>
      </c>
      <c r="I46" s="3" t="s">
        <v>351</v>
      </c>
      <c r="J46" s="6">
        <v>193614</v>
      </c>
      <c r="K46" s="3" t="s">
        <v>4523</v>
      </c>
      <c r="L46" s="3" t="s">
        <v>4222</v>
      </c>
      <c r="M46" s="3" t="s">
        <v>326</v>
      </c>
      <c r="N46" s="3" t="s">
        <v>555</v>
      </c>
      <c r="O46" s="5" t="s">
        <v>5392</v>
      </c>
      <c r="P46" s="2">
        <f>VLOOKUP(M46&amp;N46,Distancia!$C$2:$D$3438,2,0)</f>
        <v>1287</v>
      </c>
      <c r="Q46" s="2" t="str">
        <f t="shared" si="0"/>
        <v>Aplica</v>
      </c>
      <c r="R46" s="36">
        <v>386328</v>
      </c>
      <c r="S46" s="2"/>
    </row>
    <row r="47" spans="1:19" x14ac:dyDescent="0.25">
      <c r="A47" s="3" t="s">
        <v>325</v>
      </c>
      <c r="B47" s="6" t="s">
        <v>2187</v>
      </c>
      <c r="C47" s="2">
        <v>219827</v>
      </c>
      <c r="D47" s="4">
        <v>45894</v>
      </c>
      <c r="E47" s="4">
        <v>45897</v>
      </c>
      <c r="F47" s="2" t="s">
        <v>2250</v>
      </c>
      <c r="G47" s="3" t="s">
        <v>2249</v>
      </c>
      <c r="H47" s="2" t="s">
        <v>6139</v>
      </c>
      <c r="I47" s="3" t="s">
        <v>351</v>
      </c>
      <c r="J47" s="6">
        <v>238569</v>
      </c>
      <c r="K47" s="3" t="s">
        <v>4526</v>
      </c>
      <c r="L47" s="3" t="s">
        <v>4472</v>
      </c>
      <c r="M47" s="3" t="s">
        <v>326</v>
      </c>
      <c r="N47" s="3" t="s">
        <v>555</v>
      </c>
      <c r="O47" s="5" t="s">
        <v>5392</v>
      </c>
      <c r="P47" s="2">
        <f>VLOOKUP(M47&amp;N47,Distancia!$C$2:$D$3438,2,0)</f>
        <v>1287</v>
      </c>
      <c r="Q47" s="2" t="str">
        <f t="shared" si="0"/>
        <v>Aplica</v>
      </c>
      <c r="R47" s="36">
        <v>386328</v>
      </c>
      <c r="S47" s="2"/>
    </row>
    <row r="48" spans="1:19" x14ac:dyDescent="0.25">
      <c r="A48" s="3" t="s">
        <v>325</v>
      </c>
      <c r="B48" s="6" t="s">
        <v>2187</v>
      </c>
      <c r="C48" s="2">
        <v>219828</v>
      </c>
      <c r="D48" s="4">
        <v>45895</v>
      </c>
      <c r="E48" s="4">
        <v>45895</v>
      </c>
      <c r="F48" s="2" t="s">
        <v>2933</v>
      </c>
      <c r="G48" s="3" t="s">
        <v>2932</v>
      </c>
      <c r="H48" s="2" t="s">
        <v>6043</v>
      </c>
      <c r="I48" s="3" t="s">
        <v>351</v>
      </c>
      <c r="J48" s="6">
        <v>0</v>
      </c>
      <c r="K48" s="3" t="s">
        <v>4527</v>
      </c>
      <c r="L48" s="3" t="s">
        <v>4217</v>
      </c>
      <c r="M48" s="3" t="s">
        <v>894</v>
      </c>
      <c r="N48" s="3" t="s">
        <v>326</v>
      </c>
      <c r="O48" s="5" t="s">
        <v>5389</v>
      </c>
      <c r="P48" s="2">
        <f>VLOOKUP(M48&amp;N48,Distancia!$C$2:$D$3438,2,0)</f>
        <v>51.79</v>
      </c>
      <c r="Q48" s="2" t="str">
        <f t="shared" si="0"/>
        <v>No Aplica</v>
      </c>
      <c r="R48" s="36">
        <v>0</v>
      </c>
      <c r="S48" s="2"/>
    </row>
    <row r="49" spans="1:19" x14ac:dyDescent="0.25">
      <c r="A49" s="3" t="s">
        <v>325</v>
      </c>
      <c r="B49" s="6" t="s">
        <v>2187</v>
      </c>
      <c r="C49" s="2">
        <v>219838</v>
      </c>
      <c r="D49" s="4">
        <v>45894</v>
      </c>
      <c r="E49" s="4">
        <v>45897</v>
      </c>
      <c r="F49" s="2" t="s">
        <v>4529</v>
      </c>
      <c r="G49" s="3" t="s">
        <v>4530</v>
      </c>
      <c r="H49" s="2" t="s">
        <v>6143</v>
      </c>
      <c r="I49" s="3" t="s">
        <v>351</v>
      </c>
      <c r="J49" s="6">
        <v>193614</v>
      </c>
      <c r="K49" s="3" t="s">
        <v>4531</v>
      </c>
      <c r="L49" s="3" t="s">
        <v>4311</v>
      </c>
      <c r="M49" s="3" t="s">
        <v>326</v>
      </c>
      <c r="N49" s="3" t="s">
        <v>555</v>
      </c>
      <c r="O49" s="5" t="s">
        <v>5392</v>
      </c>
      <c r="P49" s="2">
        <f>VLOOKUP(M49&amp;N49,Distancia!$C$2:$D$3438,2,0)</f>
        <v>1287</v>
      </c>
      <c r="Q49" s="2" t="str">
        <f t="shared" si="0"/>
        <v>Aplica</v>
      </c>
      <c r="R49" s="36">
        <v>386328</v>
      </c>
      <c r="S49" s="2"/>
    </row>
    <row r="50" spans="1:19" x14ac:dyDescent="0.25">
      <c r="A50" s="3" t="s">
        <v>325</v>
      </c>
      <c r="B50" s="6" t="s">
        <v>2187</v>
      </c>
      <c r="C50" s="2">
        <v>219847</v>
      </c>
      <c r="D50" s="4">
        <v>45897</v>
      </c>
      <c r="E50" s="4">
        <v>45901</v>
      </c>
      <c r="F50" s="2" t="s">
        <v>310</v>
      </c>
      <c r="G50" s="3" t="s">
        <v>311</v>
      </c>
      <c r="H50" s="2" t="s">
        <v>5412</v>
      </c>
      <c r="I50" s="3" t="s">
        <v>97</v>
      </c>
      <c r="J50" s="6">
        <v>242068</v>
      </c>
      <c r="K50" s="3" t="s">
        <v>4535</v>
      </c>
      <c r="L50" s="3" t="s">
        <v>4222</v>
      </c>
      <c r="M50" s="3" t="s">
        <v>326</v>
      </c>
      <c r="N50" s="3" t="s">
        <v>270</v>
      </c>
      <c r="O50" s="5" t="s">
        <v>5392</v>
      </c>
      <c r="P50" s="2">
        <f>VLOOKUP(M50&amp;N50,Distancia!$C$2:$D$3438,2,0)</f>
        <v>1780.99</v>
      </c>
      <c r="Q50" s="2" t="str">
        <f t="shared" si="0"/>
        <v>Aplica</v>
      </c>
      <c r="R50" s="36">
        <v>230932</v>
      </c>
      <c r="S50" s="2"/>
    </row>
    <row r="51" spans="1:19" x14ac:dyDescent="0.25">
      <c r="A51" s="3" t="s">
        <v>325</v>
      </c>
      <c r="B51" s="6" t="s">
        <v>2187</v>
      </c>
      <c r="C51" s="2">
        <v>219884</v>
      </c>
      <c r="D51" s="4">
        <v>45894</v>
      </c>
      <c r="E51" s="4">
        <v>45898</v>
      </c>
      <c r="F51" s="2" t="s">
        <v>2252</v>
      </c>
      <c r="G51" s="3" t="s">
        <v>2251</v>
      </c>
      <c r="H51" s="2" t="s">
        <v>6154</v>
      </c>
      <c r="I51" s="3" t="s">
        <v>351</v>
      </c>
      <c r="J51" s="6">
        <v>270378</v>
      </c>
      <c r="K51" s="3" t="s">
        <v>4556</v>
      </c>
      <c r="L51" s="3" t="s">
        <v>4472</v>
      </c>
      <c r="M51" s="3" t="s">
        <v>326</v>
      </c>
      <c r="N51" s="3" t="s">
        <v>100</v>
      </c>
      <c r="O51" s="5" t="s">
        <v>5392</v>
      </c>
      <c r="P51" s="2">
        <f>VLOOKUP(M51&amp;N51,Distancia!$C$2:$D$3438,2,0)</f>
        <v>2253</v>
      </c>
      <c r="Q51" s="2" t="str">
        <f t="shared" si="0"/>
        <v>Aplica</v>
      </c>
      <c r="R51" s="36">
        <v>258457</v>
      </c>
      <c r="S51" s="2"/>
    </row>
    <row r="52" spans="1:19" x14ac:dyDescent="0.25">
      <c r="A52" s="3" t="s">
        <v>325</v>
      </c>
      <c r="B52" s="6" t="s">
        <v>2187</v>
      </c>
      <c r="C52" s="2">
        <v>219888</v>
      </c>
      <c r="D52" s="4">
        <v>45895</v>
      </c>
      <c r="E52" s="4">
        <v>45900</v>
      </c>
      <c r="F52" s="2" t="s">
        <v>2235</v>
      </c>
      <c r="G52" s="3" t="s">
        <v>2238</v>
      </c>
      <c r="H52" s="2" t="s">
        <v>5738</v>
      </c>
      <c r="I52" s="3" t="s">
        <v>97</v>
      </c>
      <c r="J52" s="6">
        <v>293940</v>
      </c>
      <c r="K52" s="3" t="s">
        <v>4559</v>
      </c>
      <c r="L52" s="3" t="s">
        <v>4472</v>
      </c>
      <c r="M52" s="3" t="s">
        <v>326</v>
      </c>
      <c r="N52" s="3" t="s">
        <v>270</v>
      </c>
      <c r="O52" s="5" t="s">
        <v>5392</v>
      </c>
      <c r="P52" s="2">
        <f>VLOOKUP(M52&amp;N52,Distancia!$C$2:$D$3438,2,0)</f>
        <v>1780.99</v>
      </c>
      <c r="Q52" s="2" t="str">
        <f t="shared" si="0"/>
        <v>Aplica</v>
      </c>
      <c r="R52" s="36">
        <v>93574</v>
      </c>
      <c r="S52" s="2"/>
    </row>
    <row r="53" spans="1:19" x14ac:dyDescent="0.25">
      <c r="A53" s="3" t="s">
        <v>325</v>
      </c>
      <c r="B53" s="6" t="s">
        <v>2187</v>
      </c>
      <c r="C53" s="2">
        <v>219984</v>
      </c>
      <c r="D53" s="4">
        <v>45890</v>
      </c>
      <c r="E53" s="4">
        <v>45890</v>
      </c>
      <c r="F53" s="2" t="s">
        <v>876</v>
      </c>
      <c r="G53" s="3" t="s">
        <v>877</v>
      </c>
      <c r="H53" s="2" t="s">
        <v>5384</v>
      </c>
      <c r="I53" s="3" t="s">
        <v>3170</v>
      </c>
      <c r="J53" s="6">
        <v>0</v>
      </c>
      <c r="K53" s="3" t="s">
        <v>4604</v>
      </c>
      <c r="L53" s="3" t="s">
        <v>4470</v>
      </c>
      <c r="M53" s="3" t="s">
        <v>326</v>
      </c>
      <c r="N53" s="3" t="s">
        <v>894</v>
      </c>
      <c r="O53" s="5" t="s">
        <v>5450</v>
      </c>
      <c r="P53" s="2">
        <f>VLOOKUP(M53&amp;N53,Distancia!$C$2:$D$3438,2,0)</f>
        <v>51.79</v>
      </c>
      <c r="Q53" s="2" t="str">
        <f t="shared" si="0"/>
        <v>No Aplica</v>
      </c>
      <c r="R53" s="36">
        <v>0</v>
      </c>
      <c r="S53" s="2"/>
    </row>
    <row r="54" spans="1:19" x14ac:dyDescent="0.25">
      <c r="A54" s="3" t="s">
        <v>325</v>
      </c>
      <c r="B54" s="6" t="s">
        <v>2187</v>
      </c>
      <c r="C54" s="2">
        <v>220180</v>
      </c>
      <c r="D54" s="4">
        <v>45896</v>
      </c>
      <c r="E54" s="4">
        <v>45896</v>
      </c>
      <c r="F54" s="2" t="s">
        <v>3363</v>
      </c>
      <c r="G54" s="3" t="s">
        <v>3364</v>
      </c>
      <c r="H54" s="2" t="s">
        <v>6222</v>
      </c>
      <c r="I54" s="3" t="s">
        <v>351</v>
      </c>
      <c r="J54" s="6">
        <v>0</v>
      </c>
      <c r="K54" s="3" t="s">
        <v>4691</v>
      </c>
      <c r="L54" s="3" t="s">
        <v>4627</v>
      </c>
      <c r="M54" s="3" t="s">
        <v>894</v>
      </c>
      <c r="N54" s="3" t="s">
        <v>326</v>
      </c>
      <c r="O54" s="5" t="s">
        <v>5389</v>
      </c>
      <c r="P54" s="2">
        <f>VLOOKUP(M54&amp;N54,Distancia!$C$2:$D$3438,2,0)</f>
        <v>51.79</v>
      </c>
      <c r="Q54" s="2" t="str">
        <f t="shared" si="0"/>
        <v>No Aplica</v>
      </c>
      <c r="R54" s="36">
        <v>6000</v>
      </c>
      <c r="S54" s="2"/>
    </row>
    <row r="55" spans="1:19" x14ac:dyDescent="0.25">
      <c r="A55" s="3" t="s">
        <v>325</v>
      </c>
      <c r="B55" s="6" t="s">
        <v>2187</v>
      </c>
      <c r="C55" s="2">
        <v>220283</v>
      </c>
      <c r="D55" s="4">
        <v>45898</v>
      </c>
      <c r="E55" s="4">
        <v>45898</v>
      </c>
      <c r="F55" s="2" t="s">
        <v>876</v>
      </c>
      <c r="G55" s="3" t="s">
        <v>877</v>
      </c>
      <c r="H55" s="2" t="s">
        <v>5384</v>
      </c>
      <c r="I55" s="3" t="s">
        <v>3170</v>
      </c>
      <c r="J55" s="6">
        <v>25815</v>
      </c>
      <c r="K55" s="3" t="s">
        <v>4742</v>
      </c>
      <c r="L55" s="3" t="s">
        <v>4217</v>
      </c>
      <c r="M55" s="3" t="s">
        <v>326</v>
      </c>
      <c r="N55" s="3" t="s">
        <v>2239</v>
      </c>
      <c r="O55" s="5" t="s">
        <v>5450</v>
      </c>
      <c r="P55" s="2">
        <f>VLOOKUP(M55&amp;N55,Distancia!$C$2:$D$3438,2,0)</f>
        <v>119</v>
      </c>
      <c r="Q55" s="2" t="str">
        <f t="shared" si="0"/>
        <v>Aplica</v>
      </c>
      <c r="R55" s="36">
        <v>0</v>
      </c>
      <c r="S55" s="2"/>
    </row>
    <row r="56" spans="1:19" x14ac:dyDescent="0.25">
      <c r="A56" s="3" t="s">
        <v>325</v>
      </c>
      <c r="B56" s="6" t="s">
        <v>2187</v>
      </c>
      <c r="C56" s="2">
        <v>220479</v>
      </c>
      <c r="D56" s="4">
        <v>45908</v>
      </c>
      <c r="E56" s="4">
        <v>45908</v>
      </c>
      <c r="F56" s="2" t="s">
        <v>310</v>
      </c>
      <c r="G56" s="3" t="s">
        <v>311</v>
      </c>
      <c r="H56" s="2" t="s">
        <v>5412</v>
      </c>
      <c r="I56" s="3" t="s">
        <v>97</v>
      </c>
      <c r="J56" s="6">
        <v>34581</v>
      </c>
      <c r="K56" s="3" t="s">
        <v>4854</v>
      </c>
      <c r="L56" s="3" t="s">
        <v>4537</v>
      </c>
      <c r="M56" s="3" t="s">
        <v>326</v>
      </c>
      <c r="N56" s="3" t="s">
        <v>261</v>
      </c>
      <c r="O56" s="5" t="s">
        <v>5450</v>
      </c>
      <c r="P56" s="2">
        <f>VLOOKUP(M56&amp;N56,Distancia!$C$2:$D$3438,2,0)</f>
        <v>305.16000000000003</v>
      </c>
      <c r="Q56" s="2" t="str">
        <f t="shared" si="0"/>
        <v>Aplica</v>
      </c>
      <c r="R56" s="36">
        <v>0</v>
      </c>
      <c r="S56" s="2"/>
    </row>
    <row r="57" spans="1:19" x14ac:dyDescent="0.25">
      <c r="A57" s="3" t="s">
        <v>325</v>
      </c>
      <c r="B57" s="6" t="s">
        <v>2187</v>
      </c>
      <c r="C57" s="2">
        <v>220617</v>
      </c>
      <c r="D57" s="4">
        <v>45907</v>
      </c>
      <c r="E57" s="4">
        <v>45910</v>
      </c>
      <c r="F57" s="2" t="s">
        <v>2931</v>
      </c>
      <c r="G57" s="3" t="s">
        <v>2930</v>
      </c>
      <c r="H57" s="2" t="s">
        <v>6044</v>
      </c>
      <c r="I57" s="3" t="s">
        <v>351</v>
      </c>
      <c r="J57" s="6">
        <v>318092</v>
      </c>
      <c r="K57" s="3" t="s">
        <v>4926</v>
      </c>
      <c r="L57" s="3" t="s">
        <v>4637</v>
      </c>
      <c r="M57" s="3" t="s">
        <v>894</v>
      </c>
      <c r="N57" s="3" t="s">
        <v>270</v>
      </c>
      <c r="O57" s="5" t="s">
        <v>5392</v>
      </c>
      <c r="P57" s="2">
        <f>VLOOKUP(M57&amp;N57,Distancia!$C$2:$D$3438,2,0)</f>
        <v>1803</v>
      </c>
      <c r="Q57" s="2" t="str">
        <f t="shared" si="0"/>
        <v>Aplica</v>
      </c>
      <c r="R57" s="36">
        <v>92508</v>
      </c>
      <c r="S57" s="2"/>
    </row>
    <row r="58" spans="1:19" x14ac:dyDescent="0.25">
      <c r="A58" s="3" t="s">
        <v>325</v>
      </c>
      <c r="B58" s="6" t="s">
        <v>2187</v>
      </c>
      <c r="C58" s="2">
        <v>220663</v>
      </c>
      <c r="D58" s="4">
        <v>45905</v>
      </c>
      <c r="E58" s="4">
        <v>45905</v>
      </c>
      <c r="F58" s="2" t="s">
        <v>890</v>
      </c>
      <c r="G58" s="3" t="s">
        <v>891</v>
      </c>
      <c r="H58" s="2" t="s">
        <v>5888</v>
      </c>
      <c r="I58" s="3" t="s">
        <v>97</v>
      </c>
      <c r="J58" s="6">
        <v>34581</v>
      </c>
      <c r="K58" s="3" t="s">
        <v>4951</v>
      </c>
      <c r="L58" s="3" t="s">
        <v>4781</v>
      </c>
      <c r="M58" s="3" t="s">
        <v>326</v>
      </c>
      <c r="N58" s="3" t="s">
        <v>882</v>
      </c>
      <c r="O58" s="5" t="s">
        <v>5382</v>
      </c>
      <c r="P58" s="2">
        <f>VLOOKUP(M58&amp;N58,Distancia!$C$2:$D$3438,2,0)</f>
        <v>233.87</v>
      </c>
      <c r="Q58" s="2" t="str">
        <f t="shared" si="0"/>
        <v>Aplica</v>
      </c>
      <c r="R58" s="36">
        <v>0</v>
      </c>
      <c r="S58" s="2"/>
    </row>
    <row r="59" spans="1:19" x14ac:dyDescent="0.25">
      <c r="A59" s="3" t="s">
        <v>325</v>
      </c>
      <c r="B59" s="6" t="s">
        <v>2187</v>
      </c>
      <c r="C59" s="2">
        <v>220673</v>
      </c>
      <c r="D59" s="4">
        <v>45922</v>
      </c>
      <c r="E59" s="4">
        <v>45925</v>
      </c>
      <c r="F59" s="2" t="s">
        <v>2916</v>
      </c>
      <c r="G59" s="3" t="s">
        <v>4954</v>
      </c>
      <c r="H59" s="2" t="s">
        <v>6318</v>
      </c>
      <c r="I59" s="3" t="s">
        <v>351</v>
      </c>
      <c r="J59" s="6">
        <v>270378</v>
      </c>
      <c r="K59" s="3" t="s">
        <v>4955</v>
      </c>
      <c r="L59" s="3" t="s">
        <v>4841</v>
      </c>
      <c r="M59" s="3" t="s">
        <v>326</v>
      </c>
      <c r="N59" s="3" t="s">
        <v>270</v>
      </c>
      <c r="O59" s="5" t="s">
        <v>5392</v>
      </c>
      <c r="P59" s="2">
        <f>VLOOKUP(M59&amp;N59,Distancia!$C$2:$D$3438,2,0)</f>
        <v>1780.99</v>
      </c>
      <c r="Q59" s="2" t="str">
        <f t="shared" si="0"/>
        <v>Aplica</v>
      </c>
      <c r="R59" s="36">
        <v>244102</v>
      </c>
      <c r="S59" s="2"/>
    </row>
    <row r="60" spans="1:19" x14ac:dyDescent="0.25">
      <c r="A60" s="3" t="s">
        <v>325</v>
      </c>
      <c r="B60" s="6" t="s">
        <v>2187</v>
      </c>
      <c r="C60" s="2">
        <v>220678</v>
      </c>
      <c r="D60" s="4">
        <v>45908</v>
      </c>
      <c r="E60" s="4">
        <v>45908</v>
      </c>
      <c r="F60" s="2" t="s">
        <v>309</v>
      </c>
      <c r="G60" s="3" t="s">
        <v>2255</v>
      </c>
      <c r="H60" s="2" t="s">
        <v>5917</v>
      </c>
      <c r="I60" s="3" t="s">
        <v>3170</v>
      </c>
      <c r="J60" s="6">
        <v>34581</v>
      </c>
      <c r="K60" s="3" t="s">
        <v>4959</v>
      </c>
      <c r="L60" s="3" t="s">
        <v>4851</v>
      </c>
      <c r="M60" s="3" t="s">
        <v>326</v>
      </c>
      <c r="N60" s="3" t="s">
        <v>261</v>
      </c>
      <c r="O60" s="5" t="s">
        <v>5394</v>
      </c>
      <c r="P60" s="2">
        <f>VLOOKUP(M60&amp;N60,Distancia!$C$2:$D$3438,2,0)</f>
        <v>305.16000000000003</v>
      </c>
      <c r="Q60" s="2" t="str">
        <f t="shared" si="0"/>
        <v>Aplica</v>
      </c>
      <c r="R60" s="36">
        <v>0</v>
      </c>
      <c r="S60" s="2"/>
    </row>
    <row r="61" spans="1:19" x14ac:dyDescent="0.25">
      <c r="A61" s="3" t="s">
        <v>325</v>
      </c>
      <c r="B61" s="6" t="s">
        <v>2187</v>
      </c>
      <c r="C61" s="2">
        <v>220692</v>
      </c>
      <c r="D61" s="4">
        <v>45905</v>
      </c>
      <c r="E61" s="4">
        <v>45905</v>
      </c>
      <c r="F61" s="2" t="s">
        <v>2237</v>
      </c>
      <c r="G61" s="3" t="s">
        <v>2236</v>
      </c>
      <c r="H61" s="2" t="s">
        <v>5916</v>
      </c>
      <c r="I61" s="3" t="s">
        <v>3170</v>
      </c>
      <c r="J61" s="6">
        <v>25815</v>
      </c>
      <c r="K61" s="3" t="s">
        <v>4969</v>
      </c>
      <c r="L61" s="3" t="s">
        <v>4771</v>
      </c>
      <c r="M61" s="3" t="s">
        <v>326</v>
      </c>
      <c r="N61" s="3" t="s">
        <v>882</v>
      </c>
      <c r="O61" s="5" t="s">
        <v>5382</v>
      </c>
      <c r="P61" s="2">
        <f>VLOOKUP(M61&amp;N61,Distancia!$C$2:$D$3438,2,0)</f>
        <v>233.87</v>
      </c>
      <c r="Q61" s="2" t="str">
        <f t="shared" si="0"/>
        <v>Aplica</v>
      </c>
      <c r="R61" s="36">
        <v>0</v>
      </c>
      <c r="S61" s="2"/>
    </row>
    <row r="62" spans="1:19" x14ac:dyDescent="0.25">
      <c r="A62" s="3" t="s">
        <v>325</v>
      </c>
      <c r="B62" s="6" t="s">
        <v>2187</v>
      </c>
      <c r="C62" s="2">
        <v>220736</v>
      </c>
      <c r="D62" s="4">
        <v>45903</v>
      </c>
      <c r="E62" s="4">
        <v>45903</v>
      </c>
      <c r="F62" s="2" t="s">
        <v>897</v>
      </c>
      <c r="G62" s="3" t="s">
        <v>898</v>
      </c>
      <c r="H62" s="2" t="s">
        <v>6328</v>
      </c>
      <c r="I62" s="3" t="s">
        <v>97</v>
      </c>
      <c r="J62" s="6">
        <v>31809</v>
      </c>
      <c r="K62" s="3" t="s">
        <v>4997</v>
      </c>
      <c r="L62" s="3" t="s">
        <v>4781</v>
      </c>
      <c r="M62" s="3" t="s">
        <v>326</v>
      </c>
      <c r="N62" s="3" t="s">
        <v>2239</v>
      </c>
      <c r="O62" s="5" t="s">
        <v>5450</v>
      </c>
      <c r="P62" s="2">
        <f>VLOOKUP(M62&amp;N62,Distancia!$C$2:$D$3438,2,0)</f>
        <v>119</v>
      </c>
      <c r="Q62" s="2" t="str">
        <f t="shared" si="0"/>
        <v>Aplica</v>
      </c>
      <c r="R62" s="36">
        <v>0</v>
      </c>
      <c r="S62" s="2"/>
    </row>
    <row r="63" spans="1:19" x14ac:dyDescent="0.25">
      <c r="A63" s="3" t="s">
        <v>325</v>
      </c>
      <c r="B63" s="6" t="s">
        <v>2187</v>
      </c>
      <c r="C63" s="2">
        <v>220743</v>
      </c>
      <c r="D63" s="4">
        <v>45909</v>
      </c>
      <c r="E63" s="4">
        <v>45909</v>
      </c>
      <c r="F63" s="2" t="s">
        <v>309</v>
      </c>
      <c r="G63" s="3" t="s">
        <v>2255</v>
      </c>
      <c r="H63" s="2" t="s">
        <v>5917</v>
      </c>
      <c r="I63" s="3" t="s">
        <v>3170</v>
      </c>
      <c r="J63" s="6">
        <v>0</v>
      </c>
      <c r="K63" s="3" t="s">
        <v>4999</v>
      </c>
      <c r="L63" s="3" t="s">
        <v>4771</v>
      </c>
      <c r="M63" s="3" t="s">
        <v>326</v>
      </c>
      <c r="N63" s="3" t="s">
        <v>894</v>
      </c>
      <c r="O63" s="5" t="s">
        <v>5402</v>
      </c>
      <c r="P63" s="2">
        <f>VLOOKUP(M63&amp;N63,Distancia!$C$2:$D$3438,2,0)</f>
        <v>51.79</v>
      </c>
      <c r="Q63" s="2" t="str">
        <f t="shared" si="0"/>
        <v>No Aplica</v>
      </c>
      <c r="R63" s="36">
        <v>0</v>
      </c>
      <c r="S63" s="2"/>
    </row>
    <row r="64" spans="1:19" x14ac:dyDescent="0.25">
      <c r="A64" s="3" t="s">
        <v>325</v>
      </c>
      <c r="B64" s="6" t="s">
        <v>2187</v>
      </c>
      <c r="C64" s="2">
        <v>220799</v>
      </c>
      <c r="D64" s="4">
        <v>45909</v>
      </c>
      <c r="E64" s="4">
        <v>45909</v>
      </c>
      <c r="F64" s="2" t="s">
        <v>310</v>
      </c>
      <c r="G64" s="3" t="s">
        <v>311</v>
      </c>
      <c r="H64" s="2" t="s">
        <v>5412</v>
      </c>
      <c r="I64" s="3" t="s">
        <v>97</v>
      </c>
      <c r="J64" s="6">
        <v>0</v>
      </c>
      <c r="K64" s="3" t="s">
        <v>5026</v>
      </c>
      <c r="L64" s="3" t="s">
        <v>4949</v>
      </c>
      <c r="M64" s="3" t="s">
        <v>326</v>
      </c>
      <c r="N64" s="3" t="s">
        <v>894</v>
      </c>
      <c r="O64" s="5" t="s">
        <v>5450</v>
      </c>
      <c r="P64" s="2">
        <f>VLOOKUP(M64&amp;N64,Distancia!$C$2:$D$3438,2,0)</f>
        <v>51.79</v>
      </c>
      <c r="Q64" s="2" t="str">
        <f t="shared" si="0"/>
        <v>No Aplica</v>
      </c>
      <c r="R64" s="36">
        <v>0</v>
      </c>
      <c r="S64" s="2"/>
    </row>
    <row r="65" spans="1:19" x14ac:dyDescent="0.25">
      <c r="A65" s="3" t="s">
        <v>325</v>
      </c>
      <c r="B65" s="6" t="s">
        <v>2187</v>
      </c>
      <c r="C65" s="2">
        <v>220887</v>
      </c>
      <c r="D65" s="4">
        <v>45912</v>
      </c>
      <c r="E65" s="4">
        <v>45912</v>
      </c>
      <c r="F65" s="2" t="s">
        <v>2254</v>
      </c>
      <c r="G65" s="3" t="s">
        <v>2253</v>
      </c>
      <c r="H65" s="2" t="s">
        <v>5920</v>
      </c>
      <c r="I65" s="3" t="s">
        <v>97</v>
      </c>
      <c r="J65" s="6">
        <v>0</v>
      </c>
      <c r="K65" s="3" t="s">
        <v>5073</v>
      </c>
      <c r="L65" s="3" t="s">
        <v>4781</v>
      </c>
      <c r="M65" s="3" t="s">
        <v>326</v>
      </c>
      <c r="N65" s="3" t="s">
        <v>894</v>
      </c>
      <c r="O65" s="5" t="s">
        <v>5382</v>
      </c>
      <c r="P65" s="2">
        <f>VLOOKUP(M65&amp;N65,Distancia!$C$2:$D$3438,2,0)</f>
        <v>51.79</v>
      </c>
      <c r="Q65" s="2" t="str">
        <f t="shared" si="0"/>
        <v>No Aplica</v>
      </c>
      <c r="R65" s="36">
        <v>0</v>
      </c>
      <c r="S65" s="2"/>
    </row>
    <row r="66" spans="1:19" x14ac:dyDescent="0.25">
      <c r="A66" s="3" t="s">
        <v>325</v>
      </c>
      <c r="B66" s="6" t="s">
        <v>2187</v>
      </c>
      <c r="C66" s="2">
        <v>220892</v>
      </c>
      <c r="D66" s="4">
        <v>45912</v>
      </c>
      <c r="E66" s="4">
        <v>45912</v>
      </c>
      <c r="F66" s="2" t="s">
        <v>2237</v>
      </c>
      <c r="G66" s="3" t="s">
        <v>2236</v>
      </c>
      <c r="H66" s="2" t="s">
        <v>5916</v>
      </c>
      <c r="I66" s="3" t="s">
        <v>3170</v>
      </c>
      <c r="J66" s="6">
        <v>0</v>
      </c>
      <c r="K66" s="3" t="s">
        <v>5077</v>
      </c>
      <c r="L66" s="3" t="s">
        <v>4781</v>
      </c>
      <c r="M66" s="3" t="s">
        <v>326</v>
      </c>
      <c r="N66" s="3" t="s">
        <v>894</v>
      </c>
      <c r="O66" s="5" t="s">
        <v>5394</v>
      </c>
      <c r="P66" s="2">
        <f>VLOOKUP(M66&amp;N66,Distancia!$C$2:$D$3438,2,0)</f>
        <v>51.79</v>
      </c>
      <c r="Q66" s="2" t="str">
        <f t="shared" si="0"/>
        <v>No Aplica</v>
      </c>
      <c r="R66" s="36">
        <v>0</v>
      </c>
      <c r="S66" s="2"/>
    </row>
    <row r="67" spans="1:19" x14ac:dyDescent="0.25">
      <c r="A67" s="3" t="s">
        <v>325</v>
      </c>
      <c r="B67" s="6" t="s">
        <v>2187</v>
      </c>
      <c r="C67" s="2">
        <v>220894</v>
      </c>
      <c r="D67" s="4">
        <v>45929</v>
      </c>
      <c r="E67" s="4">
        <v>45931</v>
      </c>
      <c r="F67" s="2" t="s">
        <v>5079</v>
      </c>
      <c r="G67" s="3" t="s">
        <v>5080</v>
      </c>
      <c r="H67" s="2" t="s">
        <v>6344</v>
      </c>
      <c r="I67" s="3" t="s">
        <v>351</v>
      </c>
      <c r="J67" s="6">
        <v>190855</v>
      </c>
      <c r="K67" s="3" t="s">
        <v>5081</v>
      </c>
      <c r="L67" s="3" t="s">
        <v>4841</v>
      </c>
      <c r="M67" s="3" t="s">
        <v>326</v>
      </c>
      <c r="N67" s="3" t="s">
        <v>270</v>
      </c>
      <c r="O67" s="5" t="s">
        <v>5392</v>
      </c>
      <c r="P67" s="2">
        <f>VLOOKUP(M67&amp;N67,Distancia!$C$2:$D$3438,2,0)</f>
        <v>1780.99</v>
      </c>
      <c r="Q67" s="2" t="str">
        <f t="shared" ref="Q67:Q130" si="1">IF(P67&gt;=80,"Aplica","No Aplica")</f>
        <v>Aplica</v>
      </c>
      <c r="R67" s="36">
        <v>123678</v>
      </c>
      <c r="S67" s="2"/>
    </row>
    <row r="68" spans="1:19" x14ac:dyDescent="0.25">
      <c r="A68" s="3" t="s">
        <v>325</v>
      </c>
      <c r="B68" s="6" t="s">
        <v>2187</v>
      </c>
      <c r="C68" s="2">
        <v>220895</v>
      </c>
      <c r="D68" s="4">
        <v>45912</v>
      </c>
      <c r="E68" s="4">
        <v>45912</v>
      </c>
      <c r="F68" s="2" t="s">
        <v>2234</v>
      </c>
      <c r="G68" s="3" t="s">
        <v>2233</v>
      </c>
      <c r="H68" s="2" t="s">
        <v>6345</v>
      </c>
      <c r="I68" s="3" t="s">
        <v>3170</v>
      </c>
      <c r="J68" s="6">
        <v>0</v>
      </c>
      <c r="K68" s="3" t="s">
        <v>5082</v>
      </c>
      <c r="L68" s="3" t="s">
        <v>4781</v>
      </c>
      <c r="M68" s="3" t="s">
        <v>326</v>
      </c>
      <c r="N68" s="3" t="s">
        <v>894</v>
      </c>
      <c r="O68" s="5" t="s">
        <v>5382</v>
      </c>
      <c r="P68" s="2">
        <f>VLOOKUP(M68&amp;N68,Distancia!$C$2:$D$3438,2,0)</f>
        <v>51.79</v>
      </c>
      <c r="Q68" s="2" t="str">
        <f t="shared" si="1"/>
        <v>No Aplica</v>
      </c>
      <c r="R68" s="36">
        <v>0</v>
      </c>
      <c r="S68" s="2"/>
    </row>
    <row r="69" spans="1:19" x14ac:dyDescent="0.25">
      <c r="A69" s="3" t="s">
        <v>325</v>
      </c>
      <c r="B69" s="6" t="s">
        <v>2187</v>
      </c>
      <c r="C69" s="2">
        <v>220898</v>
      </c>
      <c r="D69" s="4">
        <v>45929</v>
      </c>
      <c r="E69" s="4">
        <v>45931</v>
      </c>
      <c r="F69" s="2" t="s">
        <v>5084</v>
      </c>
      <c r="G69" s="3" t="s">
        <v>5085</v>
      </c>
      <c r="H69" s="2" t="s">
        <v>6346</v>
      </c>
      <c r="I69" s="3" t="s">
        <v>351</v>
      </c>
      <c r="J69" s="6">
        <v>190855</v>
      </c>
      <c r="K69" s="3" t="s">
        <v>5086</v>
      </c>
      <c r="L69" s="3" t="s">
        <v>4841</v>
      </c>
      <c r="M69" s="3" t="s">
        <v>326</v>
      </c>
      <c r="N69" s="3" t="s">
        <v>270</v>
      </c>
      <c r="O69" s="5" t="s">
        <v>5392</v>
      </c>
      <c r="P69" s="2">
        <f>VLOOKUP(M69&amp;N69,Distancia!$C$2:$D$3438,2,0)</f>
        <v>1780.99</v>
      </c>
      <c r="Q69" s="2" t="str">
        <f t="shared" si="1"/>
        <v>Aplica</v>
      </c>
      <c r="R69" s="36">
        <v>123678</v>
      </c>
      <c r="S69" s="2"/>
    </row>
    <row r="70" spans="1:19" x14ac:dyDescent="0.25">
      <c r="A70" s="3" t="s">
        <v>325</v>
      </c>
      <c r="B70" s="6" t="s">
        <v>2187</v>
      </c>
      <c r="C70" s="2">
        <v>220946</v>
      </c>
      <c r="D70" s="4">
        <v>45915</v>
      </c>
      <c r="E70" s="4">
        <v>45915</v>
      </c>
      <c r="F70" s="2" t="s">
        <v>2933</v>
      </c>
      <c r="G70" s="3" t="s">
        <v>2932</v>
      </c>
      <c r="H70" s="2" t="s">
        <v>6043</v>
      </c>
      <c r="I70" s="3" t="s">
        <v>97</v>
      </c>
      <c r="J70" s="6">
        <v>0</v>
      </c>
      <c r="K70" s="3" t="s">
        <v>5118</v>
      </c>
      <c r="L70" s="3" t="s">
        <v>5116</v>
      </c>
      <c r="M70" s="3" t="s">
        <v>894</v>
      </c>
      <c r="N70" s="3" t="s">
        <v>893</v>
      </c>
      <c r="O70" s="5" t="s">
        <v>5382</v>
      </c>
      <c r="P70" s="2">
        <f>VLOOKUP(M70&amp;N70,Distancia!$C$2:$D$3438,2,0)</f>
        <v>45.73</v>
      </c>
      <c r="Q70" s="2" t="str">
        <f t="shared" si="1"/>
        <v>No Aplica</v>
      </c>
      <c r="R70" s="36">
        <v>0</v>
      </c>
      <c r="S70" s="2"/>
    </row>
    <row r="71" spans="1:19" x14ac:dyDescent="0.25">
      <c r="A71" s="3" t="s">
        <v>325</v>
      </c>
      <c r="B71" s="6" t="s">
        <v>2187</v>
      </c>
      <c r="C71" s="2">
        <v>220948</v>
      </c>
      <c r="D71" s="4">
        <v>45912</v>
      </c>
      <c r="E71" s="4">
        <v>45912</v>
      </c>
      <c r="F71" s="2" t="s">
        <v>310</v>
      </c>
      <c r="G71" s="3" t="s">
        <v>311</v>
      </c>
      <c r="H71" s="2" t="s">
        <v>5412</v>
      </c>
      <c r="I71" s="3" t="s">
        <v>97</v>
      </c>
      <c r="J71" s="6">
        <v>0</v>
      </c>
      <c r="K71" s="3" t="s">
        <v>5119</v>
      </c>
      <c r="L71" s="3" t="s">
        <v>4971</v>
      </c>
      <c r="M71" s="3" t="s">
        <v>326</v>
      </c>
      <c r="N71" s="3" t="s">
        <v>894</v>
      </c>
      <c r="O71" s="5" t="s">
        <v>5382</v>
      </c>
      <c r="P71" s="2">
        <f>VLOOKUP(M71&amp;N71,Distancia!$C$2:$D$3438,2,0)</f>
        <v>51.79</v>
      </c>
      <c r="Q71" s="2" t="str">
        <f t="shared" si="1"/>
        <v>No Aplica</v>
      </c>
      <c r="R71" s="36">
        <v>0</v>
      </c>
      <c r="S71" s="2"/>
    </row>
    <row r="72" spans="1:19" x14ac:dyDescent="0.25">
      <c r="A72" s="3" t="s">
        <v>325</v>
      </c>
      <c r="B72" s="6" t="s">
        <v>2187</v>
      </c>
      <c r="C72" s="2">
        <v>220949</v>
      </c>
      <c r="D72" s="4">
        <v>45922</v>
      </c>
      <c r="E72" s="4">
        <v>45924</v>
      </c>
      <c r="F72" s="2" t="s">
        <v>310</v>
      </c>
      <c r="G72" s="3" t="s">
        <v>311</v>
      </c>
      <c r="H72" s="2" t="s">
        <v>5412</v>
      </c>
      <c r="I72" s="3" t="s">
        <v>97</v>
      </c>
      <c r="J72" s="6">
        <v>207487</v>
      </c>
      <c r="K72" s="3" t="s">
        <v>5120</v>
      </c>
      <c r="L72" s="3" t="s">
        <v>4971</v>
      </c>
      <c r="M72" s="3" t="s">
        <v>326</v>
      </c>
      <c r="N72" s="3" t="s">
        <v>270</v>
      </c>
      <c r="O72" s="5" t="s">
        <v>5392</v>
      </c>
      <c r="P72" s="2">
        <f>VLOOKUP(M72&amp;N72,Distancia!$C$2:$D$3438,2,0)</f>
        <v>1780.99</v>
      </c>
      <c r="Q72" s="2" t="str">
        <f t="shared" si="1"/>
        <v>Aplica</v>
      </c>
      <c r="R72" s="36">
        <v>260734</v>
      </c>
      <c r="S72" s="2"/>
    </row>
    <row r="73" spans="1:19" x14ac:dyDescent="0.25">
      <c r="A73" s="3" t="s">
        <v>325</v>
      </c>
      <c r="B73" s="6" t="s">
        <v>2187</v>
      </c>
      <c r="C73" s="2">
        <v>220950</v>
      </c>
      <c r="D73" s="4">
        <v>45916</v>
      </c>
      <c r="E73" s="4">
        <v>45916</v>
      </c>
      <c r="F73" s="2" t="s">
        <v>2254</v>
      </c>
      <c r="G73" s="3" t="s">
        <v>2253</v>
      </c>
      <c r="H73" s="2" t="s">
        <v>5920</v>
      </c>
      <c r="I73" s="3" t="s">
        <v>97</v>
      </c>
      <c r="J73" s="6">
        <v>31809</v>
      </c>
      <c r="K73" s="3" t="s">
        <v>5121</v>
      </c>
      <c r="L73" s="3" t="s">
        <v>4841</v>
      </c>
      <c r="M73" s="3" t="s">
        <v>326</v>
      </c>
      <c r="N73" s="3" t="s">
        <v>882</v>
      </c>
      <c r="O73" s="5" t="s">
        <v>5382</v>
      </c>
      <c r="P73" s="2">
        <f>VLOOKUP(M73&amp;N73,Distancia!$C$2:$D$3438,2,0)</f>
        <v>233.87</v>
      </c>
      <c r="Q73" s="2" t="str">
        <f t="shared" si="1"/>
        <v>Aplica</v>
      </c>
      <c r="R73" s="36">
        <v>0</v>
      </c>
      <c r="S73" s="2"/>
    </row>
    <row r="74" spans="1:19" x14ac:dyDescent="0.25">
      <c r="A74" s="3" t="s">
        <v>325</v>
      </c>
      <c r="B74" s="6" t="s">
        <v>2187</v>
      </c>
      <c r="C74" s="2">
        <v>220961</v>
      </c>
      <c r="D74" s="4">
        <v>45916</v>
      </c>
      <c r="E74" s="4">
        <v>45916</v>
      </c>
      <c r="F74" s="2" t="s">
        <v>2237</v>
      </c>
      <c r="G74" s="3" t="s">
        <v>2236</v>
      </c>
      <c r="H74" s="2" t="s">
        <v>5916</v>
      </c>
      <c r="I74" s="3" t="s">
        <v>3170</v>
      </c>
      <c r="J74" s="6">
        <v>25815</v>
      </c>
      <c r="K74" s="3" t="s">
        <v>5129</v>
      </c>
      <c r="L74" s="3" t="s">
        <v>3344</v>
      </c>
      <c r="M74" s="3" t="s">
        <v>326</v>
      </c>
      <c r="N74" s="3" t="s">
        <v>882</v>
      </c>
      <c r="O74" s="5" t="s">
        <v>5382</v>
      </c>
      <c r="P74" s="2">
        <f>VLOOKUP(M74&amp;N74,Distancia!$C$2:$D$3438,2,0)</f>
        <v>233.87</v>
      </c>
      <c r="Q74" s="2" t="str">
        <f t="shared" si="1"/>
        <v>Aplica</v>
      </c>
      <c r="R74" s="36">
        <v>0</v>
      </c>
      <c r="S74" s="2"/>
    </row>
    <row r="75" spans="1:19" x14ac:dyDescent="0.25">
      <c r="A75" s="3" t="s">
        <v>325</v>
      </c>
      <c r="B75" s="6" t="s">
        <v>2187</v>
      </c>
      <c r="C75" s="2">
        <v>220984</v>
      </c>
      <c r="D75" s="4">
        <v>45915</v>
      </c>
      <c r="E75" s="4">
        <v>45916</v>
      </c>
      <c r="F75" s="2" t="s">
        <v>5084</v>
      </c>
      <c r="G75" s="3" t="s">
        <v>5085</v>
      </c>
      <c r="H75" s="2" t="s">
        <v>6346</v>
      </c>
      <c r="I75" s="3" t="s">
        <v>3170</v>
      </c>
      <c r="J75" s="6">
        <v>31809</v>
      </c>
      <c r="K75" s="3" t="s">
        <v>5141</v>
      </c>
      <c r="L75" s="3" t="s">
        <v>5072</v>
      </c>
      <c r="M75" s="3" t="s">
        <v>326</v>
      </c>
      <c r="N75" s="3" t="s">
        <v>2239</v>
      </c>
      <c r="O75" s="5" t="s">
        <v>5382</v>
      </c>
      <c r="P75" s="2">
        <f>VLOOKUP(M75&amp;N75,Distancia!$C$2:$D$3438,2,0)</f>
        <v>119</v>
      </c>
      <c r="Q75" s="2" t="str">
        <f t="shared" si="1"/>
        <v>Aplica</v>
      </c>
      <c r="R75" s="36">
        <v>0</v>
      </c>
      <c r="S75" s="2"/>
    </row>
    <row r="76" spans="1:19" x14ac:dyDescent="0.25">
      <c r="A76" s="3" t="s">
        <v>325</v>
      </c>
      <c r="B76" s="6" t="s">
        <v>2187</v>
      </c>
      <c r="C76" s="2">
        <v>220987</v>
      </c>
      <c r="D76" s="4">
        <v>45922</v>
      </c>
      <c r="E76" s="4">
        <v>45925</v>
      </c>
      <c r="F76" s="2" t="s">
        <v>883</v>
      </c>
      <c r="G76" s="3" t="s">
        <v>889</v>
      </c>
      <c r="H76" s="2" t="s">
        <v>6021</v>
      </c>
      <c r="I76" s="3" t="s">
        <v>3170</v>
      </c>
      <c r="J76" s="6">
        <v>259359</v>
      </c>
      <c r="K76" s="3" t="s">
        <v>5142</v>
      </c>
      <c r="L76" s="3" t="s">
        <v>5072</v>
      </c>
      <c r="M76" s="3" t="s">
        <v>326</v>
      </c>
      <c r="N76" s="3" t="s">
        <v>270</v>
      </c>
      <c r="O76" s="5" t="s">
        <v>5392</v>
      </c>
      <c r="P76" s="2">
        <f>VLOOKUP(M76&amp;N76,Distancia!$C$2:$D$3438,2,0)</f>
        <v>1780.99</v>
      </c>
      <c r="Q76" s="2" t="str">
        <f t="shared" si="1"/>
        <v>Aplica</v>
      </c>
      <c r="R76" s="36">
        <v>231028</v>
      </c>
      <c r="S76" s="2"/>
    </row>
    <row r="77" spans="1:19" x14ac:dyDescent="0.25">
      <c r="A77" s="3" t="s">
        <v>325</v>
      </c>
      <c r="B77" s="6" t="s">
        <v>2187</v>
      </c>
      <c r="C77" s="2">
        <v>221020</v>
      </c>
      <c r="D77" s="4">
        <v>45917</v>
      </c>
      <c r="E77" s="4">
        <v>45917</v>
      </c>
      <c r="F77" s="2" t="s">
        <v>2234</v>
      </c>
      <c r="G77" s="3" t="s">
        <v>2233</v>
      </c>
      <c r="H77" s="2" t="s">
        <v>6345</v>
      </c>
      <c r="I77" s="3" t="s">
        <v>3170</v>
      </c>
      <c r="J77" s="6">
        <v>0</v>
      </c>
      <c r="K77" s="3" t="s">
        <v>5155</v>
      </c>
      <c r="L77" s="3" t="s">
        <v>5072</v>
      </c>
      <c r="M77" s="3" t="s">
        <v>326</v>
      </c>
      <c r="N77" s="3" t="s">
        <v>2242</v>
      </c>
      <c r="O77" s="5" t="s">
        <v>5382</v>
      </c>
      <c r="P77" s="2">
        <f>VLOOKUP(M77&amp;N77,Distancia!$C$2:$D$3438,2,0)</f>
        <v>77</v>
      </c>
      <c r="Q77" s="2" t="str">
        <f t="shared" si="1"/>
        <v>No Aplica</v>
      </c>
      <c r="R77" s="36">
        <v>0</v>
      </c>
      <c r="S77" s="2"/>
    </row>
    <row r="78" spans="1:19" x14ac:dyDescent="0.25">
      <c r="A78" s="3" t="s">
        <v>325</v>
      </c>
      <c r="B78" s="6" t="s">
        <v>2187</v>
      </c>
      <c r="C78" s="2">
        <v>221030</v>
      </c>
      <c r="D78" s="4">
        <v>45924</v>
      </c>
      <c r="E78" s="4">
        <v>45927</v>
      </c>
      <c r="F78" s="2" t="s">
        <v>2240</v>
      </c>
      <c r="G78" s="3" t="s">
        <v>2248</v>
      </c>
      <c r="H78" s="2" t="s">
        <v>5752</v>
      </c>
      <c r="I78" s="3" t="s">
        <v>97</v>
      </c>
      <c r="J78" s="6">
        <v>259359</v>
      </c>
      <c r="K78" s="3" t="s">
        <v>5159</v>
      </c>
      <c r="L78" s="3" t="s">
        <v>5072</v>
      </c>
      <c r="M78" s="3" t="s">
        <v>326</v>
      </c>
      <c r="N78" s="3" t="s">
        <v>270</v>
      </c>
      <c r="O78" s="5" t="s">
        <v>5392</v>
      </c>
      <c r="P78" s="2">
        <f>VLOOKUP(M78&amp;N78,Distancia!$C$2:$D$3438,2,0)</f>
        <v>1780.99</v>
      </c>
      <c r="Q78" s="2" t="str">
        <f t="shared" si="1"/>
        <v>Aplica</v>
      </c>
      <c r="R78" s="36">
        <v>288038</v>
      </c>
      <c r="S78" s="2"/>
    </row>
    <row r="79" spans="1:19" x14ac:dyDescent="0.25">
      <c r="A79" s="3" t="s">
        <v>325</v>
      </c>
      <c r="B79" s="6" t="s">
        <v>2187</v>
      </c>
      <c r="C79" s="2">
        <v>221205</v>
      </c>
      <c r="D79" s="4">
        <v>45925</v>
      </c>
      <c r="E79" s="4">
        <v>45925</v>
      </c>
      <c r="F79" s="2" t="s">
        <v>884</v>
      </c>
      <c r="G79" s="3" t="s">
        <v>885</v>
      </c>
      <c r="H79" s="2" t="s">
        <v>5387</v>
      </c>
      <c r="I79" s="3" t="s">
        <v>97</v>
      </c>
      <c r="J79" s="6">
        <v>0</v>
      </c>
      <c r="K79" s="3" t="s">
        <v>5277</v>
      </c>
      <c r="L79" s="3" t="s">
        <v>5024</v>
      </c>
      <c r="M79" s="3" t="s">
        <v>326</v>
      </c>
      <c r="N79" s="3" t="s">
        <v>894</v>
      </c>
      <c r="O79" s="5" t="s">
        <v>5382</v>
      </c>
      <c r="P79" s="2">
        <f>VLOOKUP(M79&amp;N79,Distancia!$C$2:$D$3438,2,0)</f>
        <v>51.79</v>
      </c>
      <c r="Q79" s="2" t="str">
        <f t="shared" si="1"/>
        <v>No Aplica</v>
      </c>
      <c r="R79" s="36">
        <v>0</v>
      </c>
      <c r="S79" s="2"/>
    </row>
    <row r="80" spans="1:19" x14ac:dyDescent="0.25">
      <c r="A80" s="3" t="s">
        <v>325</v>
      </c>
      <c r="B80" s="6" t="s">
        <v>2187</v>
      </c>
      <c r="C80" s="2">
        <v>221206</v>
      </c>
      <c r="D80" s="4">
        <v>45925</v>
      </c>
      <c r="E80" s="4">
        <v>45925</v>
      </c>
      <c r="F80" s="2" t="s">
        <v>876</v>
      </c>
      <c r="G80" s="3" t="s">
        <v>877</v>
      </c>
      <c r="H80" s="2" t="s">
        <v>5384</v>
      </c>
      <c r="I80" s="3" t="s">
        <v>3170</v>
      </c>
      <c r="J80" s="6">
        <v>0</v>
      </c>
      <c r="K80" s="3" t="s">
        <v>5278</v>
      </c>
      <c r="L80" s="3" t="s">
        <v>5024</v>
      </c>
      <c r="M80" s="3" t="s">
        <v>326</v>
      </c>
      <c r="N80" s="3" t="s">
        <v>894</v>
      </c>
      <c r="O80" s="5" t="s">
        <v>5382</v>
      </c>
      <c r="P80" s="2">
        <f>VLOOKUP(M80&amp;N80,Distancia!$C$2:$D$3438,2,0)</f>
        <v>51.79</v>
      </c>
      <c r="Q80" s="2" t="str">
        <f t="shared" si="1"/>
        <v>No Aplica</v>
      </c>
      <c r="R80" s="36">
        <v>0</v>
      </c>
      <c r="S80" s="2"/>
    </row>
    <row r="81" spans="1:19" x14ac:dyDescent="0.25">
      <c r="A81" s="3" t="s">
        <v>325</v>
      </c>
      <c r="B81" s="6" t="s">
        <v>2187</v>
      </c>
      <c r="C81" s="2">
        <v>221426</v>
      </c>
      <c r="D81" s="4">
        <v>45930</v>
      </c>
      <c r="E81" s="4">
        <v>45930</v>
      </c>
      <c r="F81" s="2" t="s">
        <v>2240</v>
      </c>
      <c r="G81" s="3" t="s">
        <v>2248</v>
      </c>
      <c r="H81" s="2" t="s">
        <v>5752</v>
      </c>
      <c r="I81" s="3" t="s">
        <v>97</v>
      </c>
      <c r="J81" s="6">
        <v>0</v>
      </c>
      <c r="K81" s="3">
        <v>0</v>
      </c>
      <c r="L81" s="3">
        <v>0</v>
      </c>
      <c r="M81" s="3" t="s">
        <v>326</v>
      </c>
      <c r="N81" s="3" t="s">
        <v>882</v>
      </c>
      <c r="O81" s="5" t="s">
        <v>5382</v>
      </c>
      <c r="P81" s="2">
        <f>VLOOKUP(M81&amp;N81,Distancia!$C$2:$D$3438,2,0)</f>
        <v>233.87</v>
      </c>
      <c r="Q81" s="2" t="str">
        <f t="shared" si="1"/>
        <v>Aplica</v>
      </c>
      <c r="R81" s="36">
        <v>0</v>
      </c>
      <c r="S81" s="2"/>
    </row>
    <row r="82" spans="1:19" x14ac:dyDescent="0.25">
      <c r="A82" s="3" t="s">
        <v>325</v>
      </c>
      <c r="B82" s="6" t="s">
        <v>2187</v>
      </c>
      <c r="C82" s="2">
        <v>221430</v>
      </c>
      <c r="D82" s="4">
        <v>45930</v>
      </c>
      <c r="E82" s="4">
        <v>45930</v>
      </c>
      <c r="F82" s="2" t="s">
        <v>2243</v>
      </c>
      <c r="G82" s="3" t="s">
        <v>2256</v>
      </c>
      <c r="H82" s="2" t="s">
        <v>5701</v>
      </c>
      <c r="I82" s="3" t="s">
        <v>3170</v>
      </c>
      <c r="J82" s="6">
        <v>34581</v>
      </c>
      <c r="K82" s="3" t="s">
        <v>5359</v>
      </c>
      <c r="L82" s="3" t="s">
        <v>4809</v>
      </c>
      <c r="M82" s="3" t="s">
        <v>326</v>
      </c>
      <c r="N82" s="3" t="s">
        <v>882</v>
      </c>
      <c r="O82" s="5" t="s">
        <v>5382</v>
      </c>
      <c r="P82" s="2">
        <f>VLOOKUP(M82&amp;N82,Distancia!$C$2:$D$3438,2,0)</f>
        <v>233.87</v>
      </c>
      <c r="Q82" s="2" t="str">
        <f t="shared" si="1"/>
        <v>Aplica</v>
      </c>
      <c r="R82" s="36">
        <v>0</v>
      </c>
      <c r="S82" s="2"/>
    </row>
    <row r="83" spans="1:19" x14ac:dyDescent="0.25">
      <c r="A83" s="3" t="s">
        <v>325</v>
      </c>
      <c r="B83" s="6" t="s">
        <v>2187</v>
      </c>
      <c r="C83" s="2">
        <v>221511</v>
      </c>
      <c r="D83" s="4">
        <v>45930</v>
      </c>
      <c r="E83" s="4">
        <v>45930</v>
      </c>
      <c r="F83" s="2" t="s">
        <v>2237</v>
      </c>
      <c r="G83" s="3" t="s">
        <v>2236</v>
      </c>
      <c r="H83" s="2" t="s">
        <v>5916</v>
      </c>
      <c r="I83" s="3" t="s">
        <v>3170</v>
      </c>
      <c r="J83" s="6">
        <v>25815</v>
      </c>
      <c r="K83" s="3" t="s">
        <v>5374</v>
      </c>
      <c r="L83" s="3" t="s">
        <v>5069</v>
      </c>
      <c r="M83" s="3" t="s">
        <v>326</v>
      </c>
      <c r="N83" s="3" t="s">
        <v>882</v>
      </c>
      <c r="O83" s="5" t="s">
        <v>5382</v>
      </c>
      <c r="P83" s="2">
        <f>VLOOKUP(M83&amp;N83,Distancia!$C$2:$D$3438,2,0)</f>
        <v>233.87</v>
      </c>
      <c r="Q83" s="2" t="str">
        <f t="shared" si="1"/>
        <v>Aplica</v>
      </c>
      <c r="R83" s="36">
        <v>0</v>
      </c>
      <c r="S83" s="2"/>
    </row>
    <row r="84" spans="1:19" x14ac:dyDescent="0.25">
      <c r="A84" s="3" t="s">
        <v>325</v>
      </c>
      <c r="B84" s="6" t="s">
        <v>2187</v>
      </c>
      <c r="C84" s="2">
        <v>221675</v>
      </c>
      <c r="D84" s="4">
        <v>45928</v>
      </c>
      <c r="E84" s="4">
        <v>45932</v>
      </c>
      <c r="F84" s="2" t="s">
        <v>2245</v>
      </c>
      <c r="G84" s="3" t="s">
        <v>2244</v>
      </c>
      <c r="H84" s="2" t="s">
        <v>6457</v>
      </c>
      <c r="I84" s="3" t="s">
        <v>97</v>
      </c>
      <c r="J84" s="6">
        <v>0</v>
      </c>
      <c r="K84" s="3" t="s">
        <v>5380</v>
      </c>
      <c r="L84" s="3" t="s">
        <v>5365</v>
      </c>
      <c r="M84" s="3" t="s">
        <v>326</v>
      </c>
      <c r="N84" s="3" t="s">
        <v>270</v>
      </c>
      <c r="O84" s="5" t="s">
        <v>5494</v>
      </c>
      <c r="P84" s="2">
        <f>VLOOKUP(M84&amp;N84,Distancia!$C$2:$D$3438,2,0)</f>
        <v>1780.99</v>
      </c>
      <c r="Q84" s="2" t="str">
        <f t="shared" si="1"/>
        <v>Aplica</v>
      </c>
      <c r="R84" s="36">
        <v>0</v>
      </c>
      <c r="S84" s="2"/>
    </row>
    <row r="85" spans="1:19" x14ac:dyDescent="0.25">
      <c r="A85" s="3" t="s">
        <v>900</v>
      </c>
      <c r="B85" s="6" t="s">
        <v>1931</v>
      </c>
      <c r="C85" s="2">
        <v>218037</v>
      </c>
      <c r="D85" s="4">
        <v>45841</v>
      </c>
      <c r="E85" s="4">
        <v>45841</v>
      </c>
      <c r="F85" s="2" t="s">
        <v>943</v>
      </c>
      <c r="G85" s="3" t="s">
        <v>944</v>
      </c>
      <c r="H85" s="2" t="s">
        <v>5434</v>
      </c>
      <c r="I85" s="3" t="s">
        <v>97</v>
      </c>
      <c r="J85" s="6">
        <v>25815</v>
      </c>
      <c r="K85" s="3" t="s">
        <v>247</v>
      </c>
      <c r="L85" s="3" t="s">
        <v>3416</v>
      </c>
      <c r="M85" s="3" t="s">
        <v>924</v>
      </c>
      <c r="N85" s="3" t="s">
        <v>901</v>
      </c>
      <c r="O85" s="5" t="s">
        <v>5382</v>
      </c>
      <c r="P85" s="2">
        <f>VLOOKUP(M85&amp;N85,Distancia!$C$2:$D$3438,2,0)</f>
        <v>309.86</v>
      </c>
      <c r="Q85" s="2" t="str">
        <f t="shared" si="1"/>
        <v>Aplica</v>
      </c>
      <c r="R85" s="48">
        <v>0</v>
      </c>
      <c r="S85" s="34"/>
    </row>
    <row r="86" spans="1:19" x14ac:dyDescent="0.25">
      <c r="A86" s="3" t="s">
        <v>900</v>
      </c>
      <c r="B86" s="6" t="s">
        <v>1931</v>
      </c>
      <c r="C86" s="2">
        <v>218041</v>
      </c>
      <c r="D86" s="4">
        <v>45841</v>
      </c>
      <c r="E86" s="4">
        <v>45841</v>
      </c>
      <c r="F86" s="2" t="s">
        <v>2905</v>
      </c>
      <c r="G86" s="3" t="s">
        <v>2904</v>
      </c>
      <c r="H86" s="2" t="s">
        <v>5436</v>
      </c>
      <c r="I86" s="3" t="s">
        <v>97</v>
      </c>
      <c r="J86" s="6">
        <v>25815</v>
      </c>
      <c r="K86" s="3" t="s">
        <v>403</v>
      </c>
      <c r="L86" s="3" t="s">
        <v>3416</v>
      </c>
      <c r="M86" s="3" t="s">
        <v>926</v>
      </c>
      <c r="N86" s="3" t="s">
        <v>901</v>
      </c>
      <c r="O86" s="5" t="s">
        <v>5382</v>
      </c>
      <c r="P86" s="2">
        <f>VLOOKUP(M86&amp;N86,Distancia!$C$2:$D$3438,2,0)</f>
        <v>218.06</v>
      </c>
      <c r="Q86" s="2" t="str">
        <f t="shared" si="1"/>
        <v>Aplica</v>
      </c>
      <c r="R86" s="48">
        <v>0</v>
      </c>
      <c r="S86" s="34"/>
    </row>
    <row r="87" spans="1:19" x14ac:dyDescent="0.25">
      <c r="A87" s="3" t="s">
        <v>900</v>
      </c>
      <c r="B87" s="6" t="s">
        <v>1931</v>
      </c>
      <c r="C87" s="2">
        <v>218086</v>
      </c>
      <c r="D87" s="4">
        <v>45846</v>
      </c>
      <c r="E87" s="4">
        <v>45847</v>
      </c>
      <c r="F87" s="2" t="s">
        <v>2899</v>
      </c>
      <c r="G87" s="3" t="s">
        <v>2924</v>
      </c>
      <c r="H87" s="2" t="s">
        <v>5474</v>
      </c>
      <c r="I87" s="3" t="s">
        <v>97</v>
      </c>
      <c r="J87" s="6">
        <v>121034</v>
      </c>
      <c r="K87" s="3" t="s">
        <v>136</v>
      </c>
      <c r="L87" s="3" t="s">
        <v>3428</v>
      </c>
      <c r="M87" s="3" t="s">
        <v>901</v>
      </c>
      <c r="N87" s="3" t="s">
        <v>270</v>
      </c>
      <c r="O87" s="5" t="s">
        <v>5392</v>
      </c>
      <c r="P87" s="2">
        <f>VLOOKUP(M87&amp;N87,Distancia!$C$2:$D$3438,2,0)</f>
        <v>1368.17</v>
      </c>
      <c r="Q87" s="2" t="str">
        <f t="shared" si="1"/>
        <v>Aplica</v>
      </c>
      <c r="R87" s="48">
        <v>296854</v>
      </c>
      <c r="S87" s="34"/>
    </row>
    <row r="88" spans="1:19" x14ac:dyDescent="0.25">
      <c r="A88" s="3" t="s">
        <v>900</v>
      </c>
      <c r="B88" s="6" t="s">
        <v>1931</v>
      </c>
      <c r="C88" s="2">
        <v>218092</v>
      </c>
      <c r="D88" s="4">
        <v>45842</v>
      </c>
      <c r="E88" s="4">
        <v>45842</v>
      </c>
      <c r="F88" s="2" t="s">
        <v>3288</v>
      </c>
      <c r="G88" s="3" t="s">
        <v>3289</v>
      </c>
      <c r="H88" s="2" t="s">
        <v>5480</v>
      </c>
      <c r="I88" s="3" t="s">
        <v>97</v>
      </c>
      <c r="J88" s="6">
        <v>31809</v>
      </c>
      <c r="K88" s="3" t="s">
        <v>275</v>
      </c>
      <c r="L88" s="3" t="s">
        <v>3428</v>
      </c>
      <c r="M88" s="3" t="s">
        <v>926</v>
      </c>
      <c r="N88" s="3" t="s">
        <v>925</v>
      </c>
      <c r="O88" s="5" t="s">
        <v>5389</v>
      </c>
      <c r="P88" s="2">
        <f>VLOOKUP(M88&amp;N88,Distancia!$C$2:$D$3438,2,0)</f>
        <v>156.06</v>
      </c>
      <c r="Q88" s="2" t="str">
        <f t="shared" si="1"/>
        <v>Aplica</v>
      </c>
      <c r="R88" s="48">
        <v>0</v>
      </c>
      <c r="S88" s="34"/>
    </row>
    <row r="89" spans="1:19" x14ac:dyDescent="0.25">
      <c r="A89" s="3" t="s">
        <v>900</v>
      </c>
      <c r="B89" s="6" t="s">
        <v>1931</v>
      </c>
      <c r="C89" s="2">
        <v>218117</v>
      </c>
      <c r="D89" s="4">
        <v>45844</v>
      </c>
      <c r="E89" s="4">
        <v>45846</v>
      </c>
      <c r="F89" s="2" t="s">
        <v>937</v>
      </c>
      <c r="G89" s="3" t="s">
        <v>2906</v>
      </c>
      <c r="H89" s="2" t="s">
        <v>5493</v>
      </c>
      <c r="I89" s="3" t="s">
        <v>3170</v>
      </c>
      <c r="J89" s="6">
        <v>207487</v>
      </c>
      <c r="K89" s="3" t="s">
        <v>766</v>
      </c>
      <c r="L89" s="3" t="s">
        <v>3438</v>
      </c>
      <c r="M89" s="3" t="s">
        <v>926</v>
      </c>
      <c r="N89" s="3" t="s">
        <v>270</v>
      </c>
      <c r="O89" s="5" t="s">
        <v>5494</v>
      </c>
      <c r="P89" s="2">
        <f>VLOOKUP(M89&amp;N89,Distancia!$C$2:$D$3438,2,0)</f>
        <v>1567.37</v>
      </c>
      <c r="Q89" s="2" t="str">
        <f t="shared" si="1"/>
        <v>Aplica</v>
      </c>
      <c r="R89" s="48">
        <v>621121</v>
      </c>
      <c r="S89" s="34"/>
    </row>
    <row r="90" spans="1:19" x14ac:dyDescent="0.25">
      <c r="A90" s="3" t="s">
        <v>900</v>
      </c>
      <c r="B90" s="6" t="s">
        <v>1931</v>
      </c>
      <c r="C90" s="2">
        <v>218145</v>
      </c>
      <c r="D90" s="4">
        <v>45846</v>
      </c>
      <c r="E90" s="4">
        <v>45848</v>
      </c>
      <c r="F90" s="2" t="s">
        <v>56</v>
      </c>
      <c r="G90" s="3" t="s">
        <v>946</v>
      </c>
      <c r="H90" s="2" t="s">
        <v>5512</v>
      </c>
      <c r="I90" s="3" t="s">
        <v>97</v>
      </c>
      <c r="J90" s="6">
        <v>190855</v>
      </c>
      <c r="K90" s="3" t="s">
        <v>262</v>
      </c>
      <c r="L90" s="3" t="s">
        <v>3457</v>
      </c>
      <c r="M90" s="3" t="s">
        <v>924</v>
      </c>
      <c r="N90" s="3" t="s">
        <v>901</v>
      </c>
      <c r="O90" s="5" t="s">
        <v>5382</v>
      </c>
      <c r="P90" s="2">
        <f>VLOOKUP(M90&amp;N90,Distancia!$C$2:$D$3438,2,0)</f>
        <v>309.86</v>
      </c>
      <c r="Q90" s="2" t="str">
        <f t="shared" si="1"/>
        <v>Aplica</v>
      </c>
      <c r="R90" s="48">
        <v>0</v>
      </c>
      <c r="S90" s="34"/>
    </row>
    <row r="91" spans="1:19" x14ac:dyDescent="0.25">
      <c r="A91" s="3" t="s">
        <v>900</v>
      </c>
      <c r="B91" s="6" t="s">
        <v>1931</v>
      </c>
      <c r="C91" s="2">
        <v>218200</v>
      </c>
      <c r="D91" s="4">
        <v>45852</v>
      </c>
      <c r="E91" s="4">
        <v>45853</v>
      </c>
      <c r="F91" s="2" t="s">
        <v>879</v>
      </c>
      <c r="G91" s="3" t="s">
        <v>880</v>
      </c>
      <c r="H91" s="2" t="s">
        <v>5553</v>
      </c>
      <c r="I91" s="3" t="s">
        <v>3170</v>
      </c>
      <c r="J91" s="6">
        <v>121034</v>
      </c>
      <c r="K91" s="3" t="s">
        <v>1197</v>
      </c>
      <c r="L91" s="3" t="s">
        <v>3415</v>
      </c>
      <c r="M91" s="3" t="s">
        <v>901</v>
      </c>
      <c r="N91" s="3" t="s">
        <v>902</v>
      </c>
      <c r="O91" s="5" t="s">
        <v>5382</v>
      </c>
      <c r="P91" s="2">
        <f>VLOOKUP(M91&amp;N91,Distancia!$C$2:$D$3438,2,0)</f>
        <v>308</v>
      </c>
      <c r="Q91" s="2" t="str">
        <f t="shared" si="1"/>
        <v>Aplica</v>
      </c>
      <c r="R91" s="48">
        <v>0</v>
      </c>
      <c r="S91" s="34"/>
    </row>
    <row r="92" spans="1:19" x14ac:dyDescent="0.25">
      <c r="A92" s="3" t="s">
        <v>900</v>
      </c>
      <c r="B92" s="6" t="s">
        <v>1931</v>
      </c>
      <c r="C92" s="2">
        <v>218201</v>
      </c>
      <c r="D92" s="4">
        <v>45852</v>
      </c>
      <c r="E92" s="4">
        <v>45853</v>
      </c>
      <c r="F92" s="2" t="s">
        <v>33</v>
      </c>
      <c r="G92" s="3" t="s">
        <v>913</v>
      </c>
      <c r="H92" s="2" t="s">
        <v>5554</v>
      </c>
      <c r="I92" s="3" t="s">
        <v>3170</v>
      </c>
      <c r="J92" s="6">
        <v>121034</v>
      </c>
      <c r="K92" s="3" t="s">
        <v>201</v>
      </c>
      <c r="L92" s="3" t="s">
        <v>3415</v>
      </c>
      <c r="M92" s="3" t="s">
        <v>901</v>
      </c>
      <c r="N92" s="3" t="s">
        <v>902</v>
      </c>
      <c r="O92" s="5" t="s">
        <v>5382</v>
      </c>
      <c r="P92" s="2">
        <f>VLOOKUP(M92&amp;N92,Distancia!$C$2:$D$3438,2,0)</f>
        <v>308</v>
      </c>
      <c r="Q92" s="2" t="str">
        <f t="shared" si="1"/>
        <v>Aplica</v>
      </c>
      <c r="R92" s="48">
        <v>0</v>
      </c>
      <c r="S92" s="34"/>
    </row>
    <row r="93" spans="1:19" x14ac:dyDescent="0.25">
      <c r="A93" s="3" t="s">
        <v>900</v>
      </c>
      <c r="B93" s="6" t="s">
        <v>1931</v>
      </c>
      <c r="C93" s="2">
        <v>218202</v>
      </c>
      <c r="D93" s="4">
        <v>45852</v>
      </c>
      <c r="E93" s="4">
        <v>45853</v>
      </c>
      <c r="F93" s="2" t="s">
        <v>2915</v>
      </c>
      <c r="G93" s="3" t="s">
        <v>2921</v>
      </c>
      <c r="H93" s="2" t="s">
        <v>5555</v>
      </c>
      <c r="I93" s="3" t="s">
        <v>97</v>
      </c>
      <c r="J93" s="6">
        <v>121034</v>
      </c>
      <c r="K93" s="3" t="s">
        <v>165</v>
      </c>
      <c r="L93" s="3" t="s">
        <v>3434</v>
      </c>
      <c r="M93" s="3" t="s">
        <v>901</v>
      </c>
      <c r="N93" s="3" t="s">
        <v>902</v>
      </c>
      <c r="O93" s="5" t="s">
        <v>5382</v>
      </c>
      <c r="P93" s="2">
        <f>VLOOKUP(M93&amp;N93,Distancia!$C$2:$D$3438,2,0)</f>
        <v>308</v>
      </c>
      <c r="Q93" s="2" t="str">
        <f t="shared" si="1"/>
        <v>Aplica</v>
      </c>
      <c r="R93" s="48">
        <v>0</v>
      </c>
      <c r="S93" s="34"/>
    </row>
    <row r="94" spans="1:19" x14ac:dyDescent="0.25">
      <c r="A94" s="3" t="s">
        <v>900</v>
      </c>
      <c r="B94" s="6" t="s">
        <v>1931</v>
      </c>
      <c r="C94" s="2">
        <v>218204</v>
      </c>
      <c r="D94" s="4">
        <v>45852</v>
      </c>
      <c r="E94" s="4">
        <v>45853</v>
      </c>
      <c r="F94" s="2" t="s">
        <v>2926</v>
      </c>
      <c r="G94" s="3" t="s">
        <v>2925</v>
      </c>
      <c r="H94" s="2" t="s">
        <v>5556</v>
      </c>
      <c r="I94" s="3" t="s">
        <v>97</v>
      </c>
      <c r="J94" s="6">
        <v>90353</v>
      </c>
      <c r="K94" s="3" t="s">
        <v>770</v>
      </c>
      <c r="L94" s="3" t="s">
        <v>3415</v>
      </c>
      <c r="M94" s="3" t="s">
        <v>901</v>
      </c>
      <c r="N94" s="3" t="s">
        <v>926</v>
      </c>
      <c r="O94" s="5" t="s">
        <v>5382</v>
      </c>
      <c r="P94" s="2">
        <f>VLOOKUP(M94&amp;N94,Distancia!$C$2:$D$3438,2,0)</f>
        <v>218.06</v>
      </c>
      <c r="Q94" s="2" t="str">
        <f t="shared" si="1"/>
        <v>Aplica</v>
      </c>
      <c r="R94" s="48">
        <v>0</v>
      </c>
      <c r="S94" s="34"/>
    </row>
    <row r="95" spans="1:19" x14ac:dyDescent="0.25">
      <c r="A95" s="3" t="s">
        <v>900</v>
      </c>
      <c r="B95" s="6" t="s">
        <v>1931</v>
      </c>
      <c r="C95" s="2">
        <v>218210</v>
      </c>
      <c r="D95" s="4">
        <v>45849</v>
      </c>
      <c r="E95" s="4">
        <v>45849</v>
      </c>
      <c r="F95" s="2" t="s">
        <v>3326</v>
      </c>
      <c r="G95" s="3" t="s">
        <v>3327</v>
      </c>
      <c r="H95" s="2" t="s">
        <v>5559</v>
      </c>
      <c r="I95" s="3" t="s">
        <v>3170</v>
      </c>
      <c r="J95" s="6">
        <v>25815</v>
      </c>
      <c r="K95" s="3" t="s">
        <v>430</v>
      </c>
      <c r="L95" s="3" t="s">
        <v>3590</v>
      </c>
      <c r="M95" s="3" t="s">
        <v>901</v>
      </c>
      <c r="N95" s="3" t="s">
        <v>902</v>
      </c>
      <c r="O95" s="5" t="s">
        <v>5382</v>
      </c>
      <c r="P95" s="2">
        <f>VLOOKUP(M95&amp;N95,Distancia!$C$2:$D$3438,2,0)</f>
        <v>308</v>
      </c>
      <c r="Q95" s="2" t="str">
        <f t="shared" si="1"/>
        <v>Aplica</v>
      </c>
      <c r="R95" s="48">
        <v>0</v>
      </c>
      <c r="S95" s="34"/>
    </row>
    <row r="96" spans="1:19" x14ac:dyDescent="0.25">
      <c r="A96" s="3" t="s">
        <v>900</v>
      </c>
      <c r="B96" s="6" t="s">
        <v>1931</v>
      </c>
      <c r="C96" s="2">
        <v>218239</v>
      </c>
      <c r="D96" s="4">
        <v>45852</v>
      </c>
      <c r="E96" s="4">
        <v>45853</v>
      </c>
      <c r="F96" s="2" t="s">
        <v>3626</v>
      </c>
      <c r="G96" s="3" t="s">
        <v>3627</v>
      </c>
      <c r="H96" s="2" t="s">
        <v>5575</v>
      </c>
      <c r="I96" s="3" t="s">
        <v>3170</v>
      </c>
      <c r="J96" s="6">
        <v>111332</v>
      </c>
      <c r="K96" s="3" t="s">
        <v>621</v>
      </c>
      <c r="L96" s="3" t="s">
        <v>3590</v>
      </c>
      <c r="M96" s="3" t="s">
        <v>901</v>
      </c>
      <c r="N96" s="3" t="s">
        <v>902</v>
      </c>
      <c r="O96" s="5" t="s">
        <v>5382</v>
      </c>
      <c r="P96" s="2">
        <f>VLOOKUP(M96&amp;N96,Distancia!$C$2:$D$3438,2,0)</f>
        <v>308</v>
      </c>
      <c r="Q96" s="2" t="str">
        <f t="shared" si="1"/>
        <v>Aplica</v>
      </c>
      <c r="R96" s="48">
        <v>0</v>
      </c>
      <c r="S96" s="34"/>
    </row>
    <row r="97" spans="1:19" x14ac:dyDescent="0.25">
      <c r="A97" s="3" t="s">
        <v>900</v>
      </c>
      <c r="B97" s="6" t="s">
        <v>1931</v>
      </c>
      <c r="C97" s="2">
        <v>218289</v>
      </c>
      <c r="D97" s="4">
        <v>45847</v>
      </c>
      <c r="E97" s="4">
        <v>45849</v>
      </c>
      <c r="F97" s="2" t="s">
        <v>941</v>
      </c>
      <c r="G97" s="3" t="s">
        <v>942</v>
      </c>
      <c r="H97" s="2" t="s">
        <v>5600</v>
      </c>
      <c r="I97" s="3" t="s">
        <v>97</v>
      </c>
      <c r="J97" s="6">
        <v>190855</v>
      </c>
      <c r="K97" s="3" t="s">
        <v>190</v>
      </c>
      <c r="L97" s="3" t="s">
        <v>3590</v>
      </c>
      <c r="M97" s="3" t="s">
        <v>925</v>
      </c>
      <c r="N97" s="3" t="s">
        <v>916</v>
      </c>
      <c r="O97" s="5" t="s">
        <v>5402</v>
      </c>
      <c r="P97" s="2">
        <f>VLOOKUP(M97&amp;N97,Distancia!$C$2:$D$3438,2,0)</f>
        <v>132</v>
      </c>
      <c r="Q97" s="2" t="str">
        <f t="shared" si="1"/>
        <v>Aplica</v>
      </c>
      <c r="R97" s="48">
        <v>0</v>
      </c>
      <c r="S97" s="34"/>
    </row>
    <row r="98" spans="1:19" x14ac:dyDescent="0.25">
      <c r="A98" s="3" t="s">
        <v>900</v>
      </c>
      <c r="B98" s="6" t="s">
        <v>1931</v>
      </c>
      <c r="C98" s="2">
        <v>218332</v>
      </c>
      <c r="D98" s="4">
        <v>45849</v>
      </c>
      <c r="E98" s="4">
        <v>45849</v>
      </c>
      <c r="F98" s="2" t="s">
        <v>3680</v>
      </c>
      <c r="G98" s="3" t="s">
        <v>3681</v>
      </c>
      <c r="H98" s="2" t="s">
        <v>5621</v>
      </c>
      <c r="I98" s="3" t="s">
        <v>97</v>
      </c>
      <c r="J98" s="6">
        <v>31809</v>
      </c>
      <c r="K98" s="3" t="s">
        <v>526</v>
      </c>
      <c r="L98" s="3" t="s">
        <v>3617</v>
      </c>
      <c r="M98" s="3" t="s">
        <v>926</v>
      </c>
      <c r="N98" s="3" t="s">
        <v>925</v>
      </c>
      <c r="O98" s="5" t="s">
        <v>5389</v>
      </c>
      <c r="P98" s="2">
        <f>VLOOKUP(M98&amp;N98,Distancia!$C$2:$D$3438,2,0)</f>
        <v>156.06</v>
      </c>
      <c r="Q98" s="2" t="str">
        <f t="shared" si="1"/>
        <v>Aplica</v>
      </c>
      <c r="R98" s="48">
        <v>0</v>
      </c>
      <c r="S98" s="34"/>
    </row>
    <row r="99" spans="1:19" x14ac:dyDescent="0.25">
      <c r="A99" s="3" t="s">
        <v>900</v>
      </c>
      <c r="B99" s="6" t="s">
        <v>1931</v>
      </c>
      <c r="C99" s="2">
        <v>218367</v>
      </c>
      <c r="D99" s="4">
        <v>45855</v>
      </c>
      <c r="E99" s="4">
        <v>45856</v>
      </c>
      <c r="F99" s="2" t="s">
        <v>3099</v>
      </c>
      <c r="G99" s="3" t="s">
        <v>3100</v>
      </c>
      <c r="H99" s="2" t="s">
        <v>5635</v>
      </c>
      <c r="I99" s="3" t="s">
        <v>97</v>
      </c>
      <c r="J99" s="6">
        <v>90353</v>
      </c>
      <c r="K99" s="3" t="s">
        <v>243</v>
      </c>
      <c r="L99" s="3" t="s">
        <v>3487</v>
      </c>
      <c r="M99" s="3" t="s">
        <v>901</v>
      </c>
      <c r="N99" s="3" t="s">
        <v>578</v>
      </c>
      <c r="O99" s="5" t="s">
        <v>5382</v>
      </c>
      <c r="P99" s="2">
        <f>VLOOKUP(M99&amp;N99,Distancia!$C$2:$D$3438,2,0)</f>
        <v>875</v>
      </c>
      <c r="Q99" s="2" t="str">
        <f t="shared" si="1"/>
        <v>Aplica</v>
      </c>
      <c r="R99" s="48">
        <v>0</v>
      </c>
      <c r="S99" s="34"/>
    </row>
    <row r="100" spans="1:19" x14ac:dyDescent="0.25">
      <c r="A100" s="3" t="s">
        <v>900</v>
      </c>
      <c r="B100" s="6" t="s">
        <v>1931</v>
      </c>
      <c r="C100" s="2">
        <v>218375</v>
      </c>
      <c r="D100" s="4">
        <v>45852</v>
      </c>
      <c r="E100" s="4">
        <v>45852</v>
      </c>
      <c r="F100" s="2" t="s">
        <v>3710</v>
      </c>
      <c r="G100" s="3" t="s">
        <v>3711</v>
      </c>
      <c r="H100" s="2" t="s">
        <v>5637</v>
      </c>
      <c r="I100" s="3" t="s">
        <v>97</v>
      </c>
      <c r="J100" s="6">
        <v>31809</v>
      </c>
      <c r="K100" s="3" t="s">
        <v>627</v>
      </c>
      <c r="L100" s="3" t="s">
        <v>3487</v>
      </c>
      <c r="M100" s="3" t="s">
        <v>926</v>
      </c>
      <c r="N100" s="3" t="s">
        <v>901</v>
      </c>
      <c r="O100" s="5" t="s">
        <v>5382</v>
      </c>
      <c r="P100" s="2">
        <f>VLOOKUP(M100&amp;N100,Distancia!$C$2:$D$3438,2,0)</f>
        <v>218.06</v>
      </c>
      <c r="Q100" s="2" t="str">
        <f t="shared" si="1"/>
        <v>Aplica</v>
      </c>
      <c r="R100" s="48">
        <v>0</v>
      </c>
      <c r="S100" s="34"/>
    </row>
    <row r="101" spans="1:19" x14ac:dyDescent="0.25">
      <c r="A101" s="3" t="s">
        <v>900</v>
      </c>
      <c r="B101" s="6" t="s">
        <v>1931</v>
      </c>
      <c r="C101" s="2">
        <v>218455</v>
      </c>
      <c r="D101" s="4">
        <v>45853</v>
      </c>
      <c r="E101" s="4">
        <v>45853</v>
      </c>
      <c r="F101" s="2" t="s">
        <v>3771</v>
      </c>
      <c r="G101" s="3" t="s">
        <v>3772</v>
      </c>
      <c r="H101" s="2" t="s">
        <v>5667</v>
      </c>
      <c r="I101" s="3" t="s">
        <v>3170</v>
      </c>
      <c r="J101" s="6">
        <v>0</v>
      </c>
      <c r="K101" s="3" t="s">
        <v>652</v>
      </c>
      <c r="L101" s="3" t="s">
        <v>3732</v>
      </c>
      <c r="M101" s="3" t="s">
        <v>901</v>
      </c>
      <c r="N101" s="3" t="s">
        <v>916</v>
      </c>
      <c r="O101" s="5" t="s">
        <v>5382</v>
      </c>
      <c r="P101" s="2">
        <f>VLOOKUP(M101&amp;N101,Distancia!$C$2:$D$3438,2,0)</f>
        <v>62.97</v>
      </c>
      <c r="Q101" s="2" t="str">
        <f t="shared" si="1"/>
        <v>No Aplica</v>
      </c>
      <c r="R101" s="48">
        <v>0</v>
      </c>
      <c r="S101" s="34"/>
    </row>
    <row r="102" spans="1:19" x14ac:dyDescent="0.25">
      <c r="A102" s="3" t="s">
        <v>900</v>
      </c>
      <c r="B102" s="6" t="s">
        <v>1931</v>
      </c>
      <c r="C102" s="2">
        <v>218474</v>
      </c>
      <c r="D102" s="4">
        <v>45854</v>
      </c>
      <c r="E102" s="4">
        <v>45854</v>
      </c>
      <c r="F102" s="2" t="s">
        <v>2926</v>
      </c>
      <c r="G102" s="3" t="s">
        <v>2925</v>
      </c>
      <c r="H102" s="2" t="s">
        <v>5556</v>
      </c>
      <c r="I102" s="3" t="s">
        <v>97</v>
      </c>
      <c r="J102" s="6">
        <v>25815</v>
      </c>
      <c r="K102" s="3" t="s">
        <v>245</v>
      </c>
      <c r="L102" s="3" t="s">
        <v>3732</v>
      </c>
      <c r="M102" s="3" t="s">
        <v>901</v>
      </c>
      <c r="N102" s="3" t="s">
        <v>926</v>
      </c>
      <c r="O102" s="5" t="s">
        <v>5382</v>
      </c>
      <c r="P102" s="2">
        <f>VLOOKUP(M102&amp;N102,Distancia!$C$2:$D$3438,2,0)</f>
        <v>218.06</v>
      </c>
      <c r="Q102" s="2" t="str">
        <f t="shared" si="1"/>
        <v>Aplica</v>
      </c>
      <c r="R102" s="48">
        <v>0</v>
      </c>
      <c r="S102" s="34"/>
    </row>
    <row r="103" spans="1:19" x14ac:dyDescent="0.25">
      <c r="A103" s="3" t="s">
        <v>900</v>
      </c>
      <c r="B103" s="6" t="s">
        <v>1931</v>
      </c>
      <c r="C103" s="2">
        <v>218483</v>
      </c>
      <c r="D103" s="4">
        <v>45853</v>
      </c>
      <c r="E103" s="4">
        <v>45853</v>
      </c>
      <c r="F103" s="2" t="s">
        <v>3710</v>
      </c>
      <c r="G103" s="3" t="s">
        <v>3711</v>
      </c>
      <c r="H103" s="2" t="s">
        <v>5637</v>
      </c>
      <c r="I103" s="3" t="s">
        <v>97</v>
      </c>
      <c r="J103" s="6">
        <v>31809</v>
      </c>
      <c r="K103" s="3" t="s">
        <v>453</v>
      </c>
      <c r="L103" s="3" t="s">
        <v>3792</v>
      </c>
      <c r="M103" s="3" t="s">
        <v>926</v>
      </c>
      <c r="N103" s="3" t="s">
        <v>902</v>
      </c>
      <c r="O103" s="5" t="s">
        <v>5382</v>
      </c>
      <c r="P103" s="2">
        <f>VLOOKUP(M103&amp;N103,Distancia!$C$2:$D$3438,2,0)</f>
        <v>102</v>
      </c>
      <c r="Q103" s="2" t="str">
        <f t="shared" si="1"/>
        <v>Aplica</v>
      </c>
      <c r="R103" s="48">
        <v>0</v>
      </c>
      <c r="S103" s="34"/>
    </row>
    <row r="104" spans="1:19" x14ac:dyDescent="0.25">
      <c r="A104" s="3" t="s">
        <v>900</v>
      </c>
      <c r="B104" s="6" t="s">
        <v>1931</v>
      </c>
      <c r="C104" s="2">
        <v>218487</v>
      </c>
      <c r="D104" s="4">
        <v>45855</v>
      </c>
      <c r="E104" s="4">
        <v>45855</v>
      </c>
      <c r="F104" s="2" t="s">
        <v>2926</v>
      </c>
      <c r="G104" s="3" t="s">
        <v>2925</v>
      </c>
      <c r="H104" s="2" t="s">
        <v>5556</v>
      </c>
      <c r="I104" s="3" t="s">
        <v>97</v>
      </c>
      <c r="J104" s="6">
        <v>25815</v>
      </c>
      <c r="K104" s="3" t="s">
        <v>244</v>
      </c>
      <c r="L104" s="3" t="s">
        <v>3732</v>
      </c>
      <c r="M104" s="3" t="s">
        <v>901</v>
      </c>
      <c r="N104" s="3" t="s">
        <v>926</v>
      </c>
      <c r="O104" s="5" t="s">
        <v>5382</v>
      </c>
      <c r="P104" s="2">
        <f>VLOOKUP(M104&amp;N104,Distancia!$C$2:$D$3438,2,0)</f>
        <v>218.06</v>
      </c>
      <c r="Q104" s="2" t="str">
        <f t="shared" si="1"/>
        <v>Aplica</v>
      </c>
      <c r="R104" s="48">
        <v>0</v>
      </c>
      <c r="S104" s="34"/>
    </row>
    <row r="105" spans="1:19" x14ac:dyDescent="0.25">
      <c r="A105" s="3" t="s">
        <v>900</v>
      </c>
      <c r="B105" s="6" t="s">
        <v>1931</v>
      </c>
      <c r="C105" s="2">
        <v>218516</v>
      </c>
      <c r="D105" s="4">
        <v>45854</v>
      </c>
      <c r="E105" s="4">
        <v>45855</v>
      </c>
      <c r="F105" s="2" t="s">
        <v>937</v>
      </c>
      <c r="G105" s="3" t="s">
        <v>2906</v>
      </c>
      <c r="H105" s="2" t="s">
        <v>5493</v>
      </c>
      <c r="I105" s="3" t="s">
        <v>3170</v>
      </c>
      <c r="J105" s="6">
        <v>121034</v>
      </c>
      <c r="K105" s="3" t="s">
        <v>484</v>
      </c>
      <c r="L105" s="3" t="s">
        <v>3510</v>
      </c>
      <c r="M105" s="3" t="s">
        <v>926</v>
      </c>
      <c r="N105" s="3" t="s">
        <v>901</v>
      </c>
      <c r="O105" s="5" t="s">
        <v>5382</v>
      </c>
      <c r="P105" s="2">
        <f>VLOOKUP(M105&amp;N105,Distancia!$C$2:$D$3438,2,0)</f>
        <v>218.06</v>
      </c>
      <c r="Q105" s="2" t="str">
        <f t="shared" si="1"/>
        <v>Aplica</v>
      </c>
      <c r="R105" s="48">
        <v>0</v>
      </c>
      <c r="S105" s="34"/>
    </row>
    <row r="106" spans="1:19" x14ac:dyDescent="0.25">
      <c r="A106" s="3" t="s">
        <v>900</v>
      </c>
      <c r="B106" s="6" t="s">
        <v>1931</v>
      </c>
      <c r="C106" s="2">
        <v>218549</v>
      </c>
      <c r="D106" s="4">
        <v>45859</v>
      </c>
      <c r="E106" s="4">
        <v>45863</v>
      </c>
      <c r="F106" s="2" t="s">
        <v>33</v>
      </c>
      <c r="G106" s="3" t="s">
        <v>913</v>
      </c>
      <c r="H106" s="2" t="s">
        <v>5554</v>
      </c>
      <c r="I106" s="3" t="s">
        <v>3170</v>
      </c>
      <c r="J106" s="6">
        <v>380393</v>
      </c>
      <c r="K106" s="3" t="s">
        <v>445</v>
      </c>
      <c r="L106" s="3" t="s">
        <v>3673</v>
      </c>
      <c r="M106" s="3" t="s">
        <v>901</v>
      </c>
      <c r="N106" s="3" t="s">
        <v>270</v>
      </c>
      <c r="O106" s="5" t="s">
        <v>5392</v>
      </c>
      <c r="P106" s="2">
        <f>VLOOKUP(M106&amp;N106,Distancia!$C$2:$D$3438,2,0)</f>
        <v>1368.17</v>
      </c>
      <c r="Q106" s="2" t="str">
        <f t="shared" si="1"/>
        <v>Aplica</v>
      </c>
      <c r="R106" s="48">
        <v>439667</v>
      </c>
      <c r="S106" s="34"/>
    </row>
    <row r="107" spans="1:19" x14ac:dyDescent="0.25">
      <c r="A107" s="3" t="s">
        <v>900</v>
      </c>
      <c r="B107" s="6" t="s">
        <v>1931</v>
      </c>
      <c r="C107" s="2">
        <v>218587</v>
      </c>
      <c r="D107" s="4">
        <v>45860</v>
      </c>
      <c r="E107" s="4">
        <v>45863</v>
      </c>
      <c r="F107" s="2" t="s">
        <v>881</v>
      </c>
      <c r="G107" s="3" t="s">
        <v>888</v>
      </c>
      <c r="H107" s="2" t="s">
        <v>5726</v>
      </c>
      <c r="I107" s="3" t="s">
        <v>97</v>
      </c>
      <c r="J107" s="6">
        <v>270378</v>
      </c>
      <c r="K107" s="3" t="s">
        <v>194</v>
      </c>
      <c r="L107" s="3" t="s">
        <v>3673</v>
      </c>
      <c r="M107" s="3" t="s">
        <v>901</v>
      </c>
      <c r="N107" s="3" t="s">
        <v>270</v>
      </c>
      <c r="O107" s="5" t="s">
        <v>5392</v>
      </c>
      <c r="P107" s="2">
        <f>VLOOKUP(M107&amp;N107,Distancia!$C$2:$D$3438,2,0)</f>
        <v>1368.17</v>
      </c>
      <c r="Q107" s="2" t="str">
        <f t="shared" si="1"/>
        <v>Aplica</v>
      </c>
      <c r="R107" s="48">
        <v>245080</v>
      </c>
      <c r="S107" s="34"/>
    </row>
    <row r="108" spans="1:19" x14ac:dyDescent="0.25">
      <c r="A108" s="3" t="s">
        <v>900</v>
      </c>
      <c r="B108" s="6" t="s">
        <v>1931</v>
      </c>
      <c r="C108" s="2">
        <v>218594</v>
      </c>
      <c r="D108" s="4">
        <v>45860</v>
      </c>
      <c r="E108" s="4">
        <v>45860</v>
      </c>
      <c r="F108" s="2" t="s">
        <v>932</v>
      </c>
      <c r="G108" s="3" t="s">
        <v>933</v>
      </c>
      <c r="H108" s="2" t="s">
        <v>5728</v>
      </c>
      <c r="I108" s="3" t="s">
        <v>97</v>
      </c>
      <c r="J108" s="6">
        <v>0</v>
      </c>
      <c r="K108" s="3" t="s">
        <v>3846</v>
      </c>
      <c r="L108" s="3" t="s">
        <v>3510</v>
      </c>
      <c r="M108" s="3" t="s">
        <v>901</v>
      </c>
      <c r="N108" s="3" t="s">
        <v>916</v>
      </c>
      <c r="O108" s="5" t="s">
        <v>5382</v>
      </c>
      <c r="P108" s="2">
        <f>VLOOKUP(M108&amp;N108,Distancia!$C$2:$D$3438,2,0)</f>
        <v>62.97</v>
      </c>
      <c r="Q108" s="2" t="str">
        <f t="shared" si="1"/>
        <v>No Aplica</v>
      </c>
      <c r="R108" s="48">
        <v>0</v>
      </c>
      <c r="S108" s="34"/>
    </row>
    <row r="109" spans="1:19" x14ac:dyDescent="0.25">
      <c r="A109" s="3" t="s">
        <v>900</v>
      </c>
      <c r="B109" s="6" t="s">
        <v>1931</v>
      </c>
      <c r="C109" s="2">
        <v>218607</v>
      </c>
      <c r="D109" s="4">
        <v>45858</v>
      </c>
      <c r="E109" s="4">
        <v>45859</v>
      </c>
      <c r="F109" s="2" t="s">
        <v>941</v>
      </c>
      <c r="G109" s="3" t="s">
        <v>942</v>
      </c>
      <c r="H109" s="2" t="s">
        <v>5600</v>
      </c>
      <c r="I109" s="3" t="s">
        <v>97</v>
      </c>
      <c r="J109" s="6">
        <v>111332</v>
      </c>
      <c r="K109" s="3" t="s">
        <v>160</v>
      </c>
      <c r="L109" s="3" t="s">
        <v>3510</v>
      </c>
      <c r="M109" s="3" t="s">
        <v>925</v>
      </c>
      <c r="N109" s="3" t="s">
        <v>901</v>
      </c>
      <c r="O109" s="5" t="s">
        <v>5402</v>
      </c>
      <c r="P109" s="2">
        <f>VLOOKUP(M109&amp;N109,Distancia!$C$2:$D$3438,2,0)</f>
        <v>185.64</v>
      </c>
      <c r="Q109" s="2" t="str">
        <f t="shared" si="1"/>
        <v>Aplica</v>
      </c>
      <c r="R109" s="48">
        <v>0</v>
      </c>
      <c r="S109" s="34"/>
    </row>
    <row r="110" spans="1:19" x14ac:dyDescent="0.25">
      <c r="A110" s="3" t="s">
        <v>900</v>
      </c>
      <c r="B110" s="6" t="s">
        <v>1931</v>
      </c>
      <c r="C110" s="2">
        <v>218706</v>
      </c>
      <c r="D110" s="4">
        <v>45861</v>
      </c>
      <c r="E110" s="4">
        <v>45861</v>
      </c>
      <c r="F110" s="2" t="s">
        <v>2911</v>
      </c>
      <c r="G110" s="3" t="s">
        <v>2923</v>
      </c>
      <c r="H110" s="2" t="s">
        <v>5766</v>
      </c>
      <c r="I110" s="3" t="s">
        <v>97</v>
      </c>
      <c r="J110" s="6">
        <v>34581</v>
      </c>
      <c r="K110" s="3" t="s">
        <v>158</v>
      </c>
      <c r="L110" s="3" t="s">
        <v>3810</v>
      </c>
      <c r="M110" s="3" t="s">
        <v>901</v>
      </c>
      <c r="N110" s="3" t="s">
        <v>924</v>
      </c>
      <c r="O110" s="5" t="s">
        <v>5382</v>
      </c>
      <c r="P110" s="2">
        <f>VLOOKUP(M110&amp;N110,Distancia!$C$2:$D$3438,2,0)</f>
        <v>309.86</v>
      </c>
      <c r="Q110" s="2" t="str">
        <f t="shared" si="1"/>
        <v>Aplica</v>
      </c>
      <c r="R110" s="48">
        <v>0</v>
      </c>
      <c r="S110" s="34"/>
    </row>
    <row r="111" spans="1:19" x14ac:dyDescent="0.25">
      <c r="A111" s="3" t="s">
        <v>900</v>
      </c>
      <c r="B111" s="6" t="s">
        <v>1931</v>
      </c>
      <c r="C111" s="2">
        <v>218715</v>
      </c>
      <c r="D111" s="4">
        <v>45861</v>
      </c>
      <c r="E111" s="4">
        <v>45861</v>
      </c>
      <c r="F111" s="2" t="s">
        <v>3156</v>
      </c>
      <c r="G111" s="3" t="s">
        <v>3157</v>
      </c>
      <c r="H111" s="2" t="s">
        <v>5768</v>
      </c>
      <c r="I111" s="3" t="s">
        <v>97</v>
      </c>
      <c r="J111" s="6">
        <v>34581</v>
      </c>
      <c r="K111" s="3" t="s">
        <v>159</v>
      </c>
      <c r="L111" s="3" t="s">
        <v>3810</v>
      </c>
      <c r="M111" s="3" t="s">
        <v>901</v>
      </c>
      <c r="N111" s="3" t="s">
        <v>924</v>
      </c>
      <c r="O111" s="5" t="s">
        <v>5382</v>
      </c>
      <c r="P111" s="2">
        <f>VLOOKUP(M111&amp;N111,Distancia!$C$2:$D$3438,2,0)</f>
        <v>309.86</v>
      </c>
      <c r="Q111" s="2" t="str">
        <f t="shared" si="1"/>
        <v>Aplica</v>
      </c>
      <c r="R111" s="48">
        <v>0</v>
      </c>
      <c r="S111" s="34"/>
    </row>
    <row r="112" spans="1:19" x14ac:dyDescent="0.25">
      <c r="A112" s="3" t="s">
        <v>900</v>
      </c>
      <c r="B112" s="6" t="s">
        <v>1931</v>
      </c>
      <c r="C112" s="2">
        <v>218756</v>
      </c>
      <c r="D112" s="4">
        <v>45894</v>
      </c>
      <c r="E112" s="4">
        <v>45897</v>
      </c>
      <c r="F112" s="2" t="s">
        <v>2899</v>
      </c>
      <c r="G112" s="3" t="s">
        <v>2924</v>
      </c>
      <c r="H112" s="2" t="s">
        <v>5474</v>
      </c>
      <c r="I112" s="3" t="s">
        <v>97</v>
      </c>
      <c r="J112" s="6">
        <v>293940</v>
      </c>
      <c r="K112" s="3" t="s">
        <v>505</v>
      </c>
      <c r="L112" s="3" t="s">
        <v>3898</v>
      </c>
      <c r="M112" s="3" t="s">
        <v>901</v>
      </c>
      <c r="N112" s="3" t="s">
        <v>270</v>
      </c>
      <c r="O112" s="5" t="s">
        <v>5392</v>
      </c>
      <c r="P112" s="2">
        <f>VLOOKUP(M112&amp;N112,Distancia!$C$2:$D$3438,2,0)</f>
        <v>1368.17</v>
      </c>
      <c r="Q112" s="2" t="str">
        <f t="shared" si="1"/>
        <v>Aplica</v>
      </c>
      <c r="R112" s="48">
        <v>155546</v>
      </c>
      <c r="S112" s="34"/>
    </row>
    <row r="113" spans="1:19" x14ac:dyDescent="0.25">
      <c r="A113" s="3" t="s">
        <v>900</v>
      </c>
      <c r="B113" s="6" t="s">
        <v>1931</v>
      </c>
      <c r="C113" s="2">
        <v>218761</v>
      </c>
      <c r="D113" s="4">
        <v>45862</v>
      </c>
      <c r="E113" s="4">
        <v>45862</v>
      </c>
      <c r="F113" s="2" t="s">
        <v>2905</v>
      </c>
      <c r="G113" s="3" t="s">
        <v>2904</v>
      </c>
      <c r="H113" s="2" t="s">
        <v>5436</v>
      </c>
      <c r="I113" s="3" t="s">
        <v>97</v>
      </c>
      <c r="J113" s="6">
        <v>25815</v>
      </c>
      <c r="K113" s="3" t="s">
        <v>202</v>
      </c>
      <c r="L113" s="3" t="s">
        <v>3876</v>
      </c>
      <c r="M113" s="3" t="s">
        <v>926</v>
      </c>
      <c r="N113" s="3" t="s">
        <v>901</v>
      </c>
      <c r="O113" s="5" t="s">
        <v>5382</v>
      </c>
      <c r="P113" s="2">
        <f>VLOOKUP(M113&amp;N113,Distancia!$C$2:$D$3438,2,0)</f>
        <v>218.06</v>
      </c>
      <c r="Q113" s="2" t="str">
        <f t="shared" si="1"/>
        <v>Aplica</v>
      </c>
      <c r="R113" s="48">
        <v>0</v>
      </c>
      <c r="S113" s="34"/>
    </row>
    <row r="114" spans="1:19" x14ac:dyDescent="0.25">
      <c r="A114" s="3" t="s">
        <v>900</v>
      </c>
      <c r="B114" s="6" t="s">
        <v>1931</v>
      </c>
      <c r="C114" s="2">
        <v>218765</v>
      </c>
      <c r="D114" s="4">
        <v>45866</v>
      </c>
      <c r="E114" s="4">
        <v>45867</v>
      </c>
      <c r="F114" s="2" t="s">
        <v>3358</v>
      </c>
      <c r="G114" s="3" t="s">
        <v>3359</v>
      </c>
      <c r="H114" s="2" t="s">
        <v>5789</v>
      </c>
      <c r="I114" s="3" t="s">
        <v>97</v>
      </c>
      <c r="J114" s="6">
        <v>111332</v>
      </c>
      <c r="K114" s="3" t="s">
        <v>516</v>
      </c>
      <c r="L114" s="3" t="s">
        <v>3876</v>
      </c>
      <c r="M114" s="3" t="s">
        <v>901</v>
      </c>
      <c r="N114" s="3" t="s">
        <v>270</v>
      </c>
      <c r="O114" s="5" t="s">
        <v>5392</v>
      </c>
      <c r="P114" s="2">
        <f>VLOOKUP(M114&amp;N114,Distancia!$C$2:$D$3438,2,0)</f>
        <v>1368.17</v>
      </c>
      <c r="Q114" s="2" t="str">
        <f t="shared" si="1"/>
        <v>Aplica</v>
      </c>
      <c r="R114" s="48">
        <v>313960</v>
      </c>
      <c r="S114" s="34"/>
    </row>
    <row r="115" spans="1:19" x14ac:dyDescent="0.25">
      <c r="A115" s="3" t="s">
        <v>900</v>
      </c>
      <c r="B115" s="6" t="s">
        <v>1931</v>
      </c>
      <c r="C115" s="2">
        <v>218799</v>
      </c>
      <c r="D115" s="4">
        <v>45862</v>
      </c>
      <c r="E115" s="4">
        <v>45862</v>
      </c>
      <c r="F115" s="2" t="s">
        <v>937</v>
      </c>
      <c r="G115" s="3" t="s">
        <v>2906</v>
      </c>
      <c r="H115" s="2" t="s">
        <v>5493</v>
      </c>
      <c r="I115" s="3" t="s">
        <v>3170</v>
      </c>
      <c r="J115" s="6">
        <v>34581</v>
      </c>
      <c r="K115" s="3" t="s">
        <v>1181</v>
      </c>
      <c r="L115" s="3" t="s">
        <v>3898</v>
      </c>
      <c r="M115" s="3" t="s">
        <v>926</v>
      </c>
      <c r="N115" s="3" t="s">
        <v>901</v>
      </c>
      <c r="O115" s="5" t="s">
        <v>5382</v>
      </c>
      <c r="P115" s="2">
        <f>VLOOKUP(M115&amp;N115,Distancia!$C$2:$D$3438,2,0)</f>
        <v>218.06</v>
      </c>
      <c r="Q115" s="2" t="str">
        <f t="shared" si="1"/>
        <v>Aplica</v>
      </c>
      <c r="R115" s="48">
        <v>0</v>
      </c>
      <c r="S115" s="34"/>
    </row>
    <row r="116" spans="1:19" x14ac:dyDescent="0.25">
      <c r="A116" s="3" t="s">
        <v>900</v>
      </c>
      <c r="B116" s="6" t="s">
        <v>1931</v>
      </c>
      <c r="C116" s="2">
        <v>218926</v>
      </c>
      <c r="D116" s="4">
        <v>45864</v>
      </c>
      <c r="E116" s="4">
        <v>45864</v>
      </c>
      <c r="F116" s="2" t="s">
        <v>2903</v>
      </c>
      <c r="G116" s="3" t="s">
        <v>2902</v>
      </c>
      <c r="H116" s="2" t="s">
        <v>5851</v>
      </c>
      <c r="I116" s="3" t="s">
        <v>97</v>
      </c>
      <c r="J116" s="6">
        <v>31809</v>
      </c>
      <c r="K116" s="3" t="s">
        <v>708</v>
      </c>
      <c r="L116" s="3" t="s">
        <v>3869</v>
      </c>
      <c r="M116" s="3" t="s">
        <v>925</v>
      </c>
      <c r="N116" s="3" t="s">
        <v>916</v>
      </c>
      <c r="O116" s="5" t="s">
        <v>5394</v>
      </c>
      <c r="P116" s="2">
        <f>VLOOKUP(M116&amp;N116,Distancia!$C$2:$D$3438,2,0)</f>
        <v>132</v>
      </c>
      <c r="Q116" s="2" t="str">
        <f t="shared" si="1"/>
        <v>Aplica</v>
      </c>
      <c r="R116" s="48">
        <v>0</v>
      </c>
      <c r="S116" s="34"/>
    </row>
    <row r="117" spans="1:19" x14ac:dyDescent="0.25">
      <c r="A117" s="3" t="s">
        <v>900</v>
      </c>
      <c r="B117" s="6" t="s">
        <v>1931</v>
      </c>
      <c r="C117" s="2">
        <v>218960</v>
      </c>
      <c r="D117" s="4">
        <v>45874</v>
      </c>
      <c r="E117" s="4">
        <v>45876</v>
      </c>
      <c r="F117" s="2" t="s">
        <v>4045</v>
      </c>
      <c r="G117" s="3" t="s">
        <v>4046</v>
      </c>
      <c r="H117" s="2" t="s">
        <v>5865</v>
      </c>
      <c r="I117" s="3" t="s">
        <v>351</v>
      </c>
      <c r="J117" s="6">
        <v>190855</v>
      </c>
      <c r="K117" s="3" t="s">
        <v>274</v>
      </c>
      <c r="L117" s="3" t="s">
        <v>3871</v>
      </c>
      <c r="M117" s="3" t="s">
        <v>926</v>
      </c>
      <c r="N117" s="3" t="s">
        <v>270</v>
      </c>
      <c r="O117" s="5" t="s">
        <v>5494</v>
      </c>
      <c r="P117" s="2">
        <f>VLOOKUP(M117&amp;N117,Distancia!$C$2:$D$3438,2,0)</f>
        <v>1567.37</v>
      </c>
      <c r="Q117" s="2" t="str">
        <f t="shared" si="1"/>
        <v>Aplica</v>
      </c>
      <c r="R117" s="48">
        <v>116309</v>
      </c>
      <c r="S117" s="34"/>
    </row>
    <row r="118" spans="1:19" x14ac:dyDescent="0.25">
      <c r="A118" s="3" t="s">
        <v>900</v>
      </c>
      <c r="B118" s="6" t="s">
        <v>1931</v>
      </c>
      <c r="C118" s="2">
        <v>218968</v>
      </c>
      <c r="D118" s="4">
        <v>45866</v>
      </c>
      <c r="E118" s="4">
        <v>45867</v>
      </c>
      <c r="F118" s="2" t="s">
        <v>56</v>
      </c>
      <c r="G118" s="3" t="s">
        <v>946</v>
      </c>
      <c r="H118" s="2" t="s">
        <v>5512</v>
      </c>
      <c r="I118" s="3" t="s">
        <v>97</v>
      </c>
      <c r="J118" s="6">
        <v>111332</v>
      </c>
      <c r="K118" s="3" t="s">
        <v>338</v>
      </c>
      <c r="L118" s="3" t="s">
        <v>3871</v>
      </c>
      <c r="M118" s="3" t="s">
        <v>924</v>
      </c>
      <c r="N118" s="3" t="s">
        <v>901</v>
      </c>
      <c r="O118" s="5" t="s">
        <v>5382</v>
      </c>
      <c r="P118" s="2">
        <f>VLOOKUP(M118&amp;N118,Distancia!$C$2:$D$3438,2,0)</f>
        <v>309.86</v>
      </c>
      <c r="Q118" s="2" t="str">
        <f t="shared" si="1"/>
        <v>Aplica</v>
      </c>
      <c r="R118" s="48">
        <v>0</v>
      </c>
      <c r="S118" s="34"/>
    </row>
    <row r="119" spans="1:19" x14ac:dyDescent="0.25">
      <c r="A119" s="3" t="s">
        <v>900</v>
      </c>
      <c r="B119" s="6" t="s">
        <v>1931</v>
      </c>
      <c r="C119" s="2">
        <v>219021</v>
      </c>
      <c r="D119" s="4">
        <v>45883</v>
      </c>
      <c r="E119" s="4">
        <v>45883</v>
      </c>
      <c r="F119" s="2" t="s">
        <v>2911</v>
      </c>
      <c r="G119" s="3" t="s">
        <v>2923</v>
      </c>
      <c r="H119" s="2" t="s">
        <v>5766</v>
      </c>
      <c r="I119" s="3" t="s">
        <v>351</v>
      </c>
      <c r="J119" s="6">
        <v>0</v>
      </c>
      <c r="K119" s="3" t="s">
        <v>476</v>
      </c>
      <c r="L119" s="3" t="s">
        <v>4024</v>
      </c>
      <c r="M119" s="3" t="s">
        <v>901</v>
      </c>
      <c r="N119" s="3" t="s">
        <v>916</v>
      </c>
      <c r="O119" s="5" t="s">
        <v>5382</v>
      </c>
      <c r="P119" s="2">
        <f>VLOOKUP(M119&amp;N119,Distancia!$C$2:$D$3438,2,0)</f>
        <v>62.97</v>
      </c>
      <c r="Q119" s="2" t="str">
        <f t="shared" si="1"/>
        <v>No Aplica</v>
      </c>
      <c r="R119" s="48">
        <v>0</v>
      </c>
      <c r="S119" s="34"/>
    </row>
    <row r="120" spans="1:19" x14ac:dyDescent="0.25">
      <c r="A120" s="3" t="s">
        <v>900</v>
      </c>
      <c r="B120" s="6" t="s">
        <v>1931</v>
      </c>
      <c r="C120" s="2">
        <v>219025</v>
      </c>
      <c r="D120" s="4">
        <v>45875</v>
      </c>
      <c r="E120" s="4">
        <v>45877</v>
      </c>
      <c r="F120" s="2" t="s">
        <v>33</v>
      </c>
      <c r="G120" s="3" t="s">
        <v>913</v>
      </c>
      <c r="H120" s="2" t="s">
        <v>5554</v>
      </c>
      <c r="I120" s="3" t="s">
        <v>3170</v>
      </c>
      <c r="J120" s="6">
        <v>207487</v>
      </c>
      <c r="K120" s="3" t="s">
        <v>726</v>
      </c>
      <c r="L120" s="3" t="s">
        <v>4024</v>
      </c>
      <c r="M120" s="3" t="s">
        <v>901</v>
      </c>
      <c r="N120" s="3" t="s">
        <v>326</v>
      </c>
      <c r="O120" s="5" t="s">
        <v>5382</v>
      </c>
      <c r="P120" s="2">
        <f>VLOOKUP(M120&amp;N120,Distancia!$C$2:$D$3438,2,0)</f>
        <v>415.08</v>
      </c>
      <c r="Q120" s="2" t="str">
        <f t="shared" si="1"/>
        <v>Aplica</v>
      </c>
      <c r="R120" s="48">
        <v>0</v>
      </c>
      <c r="S120" s="34"/>
    </row>
    <row r="121" spans="1:19" x14ac:dyDescent="0.25">
      <c r="A121" s="3" t="s">
        <v>900</v>
      </c>
      <c r="B121" s="6" t="s">
        <v>1931</v>
      </c>
      <c r="C121" s="2">
        <v>219100</v>
      </c>
      <c r="D121" s="4">
        <v>45870</v>
      </c>
      <c r="E121" s="4">
        <v>45870</v>
      </c>
      <c r="F121" s="2" t="s">
        <v>2905</v>
      </c>
      <c r="G121" s="3" t="s">
        <v>2904</v>
      </c>
      <c r="H121" s="2" t="s">
        <v>5436</v>
      </c>
      <c r="I121" s="3" t="s">
        <v>97</v>
      </c>
      <c r="J121" s="6">
        <v>25815</v>
      </c>
      <c r="K121" s="3" t="s">
        <v>169</v>
      </c>
      <c r="L121" s="3" t="s">
        <v>4116</v>
      </c>
      <c r="M121" s="3" t="s">
        <v>926</v>
      </c>
      <c r="N121" s="3" t="s">
        <v>901</v>
      </c>
      <c r="O121" s="5" t="s">
        <v>5382</v>
      </c>
      <c r="P121" s="2">
        <f>VLOOKUP(M121&amp;N121,Distancia!$C$2:$D$3438,2,0)</f>
        <v>218.06</v>
      </c>
      <c r="Q121" s="2" t="str">
        <f t="shared" si="1"/>
        <v>Aplica</v>
      </c>
      <c r="R121" s="48">
        <v>0</v>
      </c>
      <c r="S121" s="34"/>
    </row>
    <row r="122" spans="1:19" x14ac:dyDescent="0.25">
      <c r="A122" s="3" t="s">
        <v>900</v>
      </c>
      <c r="B122" s="6" t="s">
        <v>1931</v>
      </c>
      <c r="C122" s="2">
        <v>219103</v>
      </c>
      <c r="D122" s="4">
        <v>45870</v>
      </c>
      <c r="E122" s="4">
        <v>45870</v>
      </c>
      <c r="F122" s="2" t="s">
        <v>928</v>
      </c>
      <c r="G122" s="3" t="s">
        <v>929</v>
      </c>
      <c r="H122" s="2" t="s">
        <v>5911</v>
      </c>
      <c r="I122" s="3" t="s">
        <v>97</v>
      </c>
      <c r="J122" s="6">
        <v>31809</v>
      </c>
      <c r="K122" s="3" t="s">
        <v>249</v>
      </c>
      <c r="L122" s="3" t="s">
        <v>3939</v>
      </c>
      <c r="M122" s="3" t="s">
        <v>926</v>
      </c>
      <c r="N122" s="3" t="s">
        <v>901</v>
      </c>
      <c r="O122" s="5" t="s">
        <v>5402</v>
      </c>
      <c r="P122" s="2">
        <f>VLOOKUP(M122&amp;N122,Distancia!$C$2:$D$3438,2,0)</f>
        <v>218.06</v>
      </c>
      <c r="Q122" s="2" t="str">
        <f t="shared" si="1"/>
        <v>Aplica</v>
      </c>
      <c r="R122" s="48">
        <v>0</v>
      </c>
      <c r="S122" s="34"/>
    </row>
    <row r="123" spans="1:19" x14ac:dyDescent="0.25">
      <c r="A123" s="3" t="s">
        <v>900</v>
      </c>
      <c r="B123" s="6" t="s">
        <v>1931</v>
      </c>
      <c r="C123" s="2">
        <v>219110</v>
      </c>
      <c r="D123" s="4">
        <v>45869</v>
      </c>
      <c r="E123" s="4">
        <v>45869</v>
      </c>
      <c r="F123" s="2" t="s">
        <v>936</v>
      </c>
      <c r="G123" s="3" t="s">
        <v>2907</v>
      </c>
      <c r="H123" s="2" t="s">
        <v>5913</v>
      </c>
      <c r="I123" s="3" t="s">
        <v>97</v>
      </c>
      <c r="J123" s="6">
        <v>31809</v>
      </c>
      <c r="K123" s="3" t="s">
        <v>1180</v>
      </c>
      <c r="L123" s="3" t="s">
        <v>3939</v>
      </c>
      <c r="M123" s="3" t="s">
        <v>926</v>
      </c>
      <c r="N123" s="3" t="s">
        <v>902</v>
      </c>
      <c r="O123" s="5" t="s">
        <v>5382</v>
      </c>
      <c r="P123" s="2">
        <f>VLOOKUP(M123&amp;N123,Distancia!$C$2:$D$3438,2,0)</f>
        <v>102</v>
      </c>
      <c r="Q123" s="2" t="str">
        <f t="shared" si="1"/>
        <v>Aplica</v>
      </c>
      <c r="R123" s="48">
        <v>0</v>
      </c>
      <c r="S123" s="34"/>
    </row>
    <row r="124" spans="1:19" x14ac:dyDescent="0.25">
      <c r="A124" s="3" t="s">
        <v>900</v>
      </c>
      <c r="B124" s="6" t="s">
        <v>1931</v>
      </c>
      <c r="C124" s="2">
        <v>219118</v>
      </c>
      <c r="D124" s="4">
        <v>45880</v>
      </c>
      <c r="E124" s="4">
        <v>45881</v>
      </c>
      <c r="F124" s="2" t="s">
        <v>3271</v>
      </c>
      <c r="G124" s="3" t="s">
        <v>3272</v>
      </c>
      <c r="H124" s="2" t="s">
        <v>5914</v>
      </c>
      <c r="I124" s="3" t="s">
        <v>351</v>
      </c>
      <c r="J124" s="6">
        <v>111332</v>
      </c>
      <c r="K124" s="3" t="s">
        <v>198</v>
      </c>
      <c r="L124" s="3" t="s">
        <v>3939</v>
      </c>
      <c r="M124" s="3" t="s">
        <v>901</v>
      </c>
      <c r="N124" s="3" t="s">
        <v>270</v>
      </c>
      <c r="O124" s="5" t="s">
        <v>5392</v>
      </c>
      <c r="P124" s="2">
        <f>VLOOKUP(M124&amp;N124,Distancia!$C$2:$D$3438,2,0)</f>
        <v>1368.17</v>
      </c>
      <c r="Q124" s="2" t="str">
        <f t="shared" si="1"/>
        <v>Aplica</v>
      </c>
      <c r="R124" s="48">
        <v>192904</v>
      </c>
      <c r="S124" s="34"/>
    </row>
    <row r="125" spans="1:19" x14ac:dyDescent="0.25">
      <c r="A125" s="3" t="s">
        <v>900</v>
      </c>
      <c r="B125" s="6" t="s">
        <v>1931</v>
      </c>
      <c r="C125" s="2">
        <v>219123</v>
      </c>
      <c r="D125" s="4">
        <v>45882</v>
      </c>
      <c r="E125" s="4">
        <v>45883</v>
      </c>
      <c r="F125" s="2" t="s">
        <v>945</v>
      </c>
      <c r="G125" s="3" t="s">
        <v>2898</v>
      </c>
      <c r="H125" s="2" t="s">
        <v>5918</v>
      </c>
      <c r="I125" s="3" t="s">
        <v>97</v>
      </c>
      <c r="J125" s="6">
        <v>79523</v>
      </c>
      <c r="K125" s="3" t="s">
        <v>300</v>
      </c>
      <c r="L125" s="3" t="s">
        <v>3939</v>
      </c>
      <c r="M125" s="3" t="s">
        <v>924</v>
      </c>
      <c r="N125" s="3" t="s">
        <v>901</v>
      </c>
      <c r="O125" s="5" t="s">
        <v>5389</v>
      </c>
      <c r="P125" s="2">
        <f>VLOOKUP(M125&amp;N125,Distancia!$C$2:$D$3438,2,0)</f>
        <v>309.86</v>
      </c>
      <c r="Q125" s="2" t="str">
        <f t="shared" si="1"/>
        <v>Aplica</v>
      </c>
      <c r="R125" s="48">
        <v>0</v>
      </c>
      <c r="S125" s="34"/>
    </row>
    <row r="126" spans="1:19" x14ac:dyDescent="0.25">
      <c r="A126" s="3" t="s">
        <v>900</v>
      </c>
      <c r="B126" s="6" t="s">
        <v>1931</v>
      </c>
      <c r="C126" s="2">
        <v>219125</v>
      </c>
      <c r="D126" s="4">
        <v>45894</v>
      </c>
      <c r="E126" s="4">
        <v>45898</v>
      </c>
      <c r="F126" s="2" t="s">
        <v>945</v>
      </c>
      <c r="G126" s="3" t="s">
        <v>2898</v>
      </c>
      <c r="H126" s="2" t="s">
        <v>5918</v>
      </c>
      <c r="I126" s="3" t="s">
        <v>351</v>
      </c>
      <c r="J126" s="6">
        <v>318092</v>
      </c>
      <c r="K126" s="3" t="s">
        <v>1184</v>
      </c>
      <c r="L126" s="3" t="s">
        <v>3939</v>
      </c>
      <c r="M126" s="3" t="s">
        <v>924</v>
      </c>
      <c r="N126" s="3" t="s">
        <v>270</v>
      </c>
      <c r="O126" s="5" t="s">
        <v>5392</v>
      </c>
      <c r="P126" s="2">
        <f>VLOOKUP(M126&amp;N126,Distancia!$C$2:$D$3438,2,0)</f>
        <v>1104.8599999999999</v>
      </c>
      <c r="Q126" s="2" t="str">
        <f t="shared" si="1"/>
        <v>Aplica</v>
      </c>
      <c r="R126" s="48">
        <v>156300</v>
      </c>
      <c r="S126" s="34"/>
    </row>
    <row r="127" spans="1:19" x14ac:dyDescent="0.25">
      <c r="A127" s="3" t="s">
        <v>900</v>
      </c>
      <c r="B127" s="6" t="s">
        <v>1931</v>
      </c>
      <c r="C127" s="2">
        <v>219126</v>
      </c>
      <c r="D127" s="4">
        <v>45882</v>
      </c>
      <c r="E127" s="4">
        <v>45883</v>
      </c>
      <c r="F127" s="2" t="s">
        <v>56</v>
      </c>
      <c r="G127" s="3" t="s">
        <v>946</v>
      </c>
      <c r="H127" s="2" t="s">
        <v>5512</v>
      </c>
      <c r="I127" s="3" t="s">
        <v>97</v>
      </c>
      <c r="J127" s="6">
        <v>79523</v>
      </c>
      <c r="K127" s="3" t="s">
        <v>299</v>
      </c>
      <c r="L127" s="3" t="s">
        <v>3939</v>
      </c>
      <c r="M127" s="3" t="s">
        <v>924</v>
      </c>
      <c r="N127" s="3" t="s">
        <v>916</v>
      </c>
      <c r="O127" s="5" t="s">
        <v>5382</v>
      </c>
      <c r="P127" s="2">
        <f>VLOOKUP(M127&amp;N127,Distancia!$C$2:$D$3438,2,0)</f>
        <v>371</v>
      </c>
      <c r="Q127" s="2" t="str">
        <f t="shared" si="1"/>
        <v>Aplica</v>
      </c>
      <c r="R127" s="48">
        <v>0</v>
      </c>
      <c r="S127" s="34"/>
    </row>
    <row r="128" spans="1:19" x14ac:dyDescent="0.25">
      <c r="A128" s="3" t="s">
        <v>900</v>
      </c>
      <c r="B128" s="6" t="s">
        <v>1931</v>
      </c>
      <c r="C128" s="2">
        <v>219127</v>
      </c>
      <c r="D128" s="4">
        <v>45894</v>
      </c>
      <c r="E128" s="4">
        <v>45898</v>
      </c>
      <c r="F128" s="2" t="s">
        <v>56</v>
      </c>
      <c r="G128" s="3" t="s">
        <v>946</v>
      </c>
      <c r="H128" s="2" t="s">
        <v>5512</v>
      </c>
      <c r="I128" s="3" t="s">
        <v>97</v>
      </c>
      <c r="J128" s="6">
        <v>318092</v>
      </c>
      <c r="K128" s="3" t="s">
        <v>131</v>
      </c>
      <c r="L128" s="3" t="s">
        <v>3939</v>
      </c>
      <c r="M128" s="3" t="s">
        <v>924</v>
      </c>
      <c r="N128" s="3" t="s">
        <v>270</v>
      </c>
      <c r="O128" s="5" t="s">
        <v>5392</v>
      </c>
      <c r="P128" s="2">
        <f>VLOOKUP(M128&amp;N128,Distancia!$C$2:$D$3438,2,0)</f>
        <v>1104.8599999999999</v>
      </c>
      <c r="Q128" s="2" t="str">
        <f t="shared" si="1"/>
        <v>Aplica</v>
      </c>
      <c r="R128" s="48">
        <v>156300</v>
      </c>
      <c r="S128" s="34"/>
    </row>
    <row r="129" spans="1:19" x14ac:dyDescent="0.25">
      <c r="A129" s="3" t="s">
        <v>900</v>
      </c>
      <c r="B129" s="6" t="s">
        <v>1931</v>
      </c>
      <c r="C129" s="2">
        <v>219138</v>
      </c>
      <c r="D129" s="4">
        <v>45869</v>
      </c>
      <c r="E129" s="4">
        <v>45869</v>
      </c>
      <c r="F129" s="2" t="s">
        <v>941</v>
      </c>
      <c r="G129" s="3" t="s">
        <v>942</v>
      </c>
      <c r="H129" s="2" t="s">
        <v>5600</v>
      </c>
      <c r="I129" s="3" t="s">
        <v>97</v>
      </c>
      <c r="J129" s="6">
        <v>0</v>
      </c>
      <c r="K129" s="3" t="s">
        <v>525</v>
      </c>
      <c r="L129" s="3" t="s">
        <v>3939</v>
      </c>
      <c r="M129" s="3" t="s">
        <v>925</v>
      </c>
      <c r="N129" s="3" t="s">
        <v>940</v>
      </c>
      <c r="O129" s="5" t="s">
        <v>5382</v>
      </c>
      <c r="P129" s="2">
        <f>VLOOKUP(M129&amp;N129,Distancia!$C$2:$D$3438,2,0)</f>
        <v>70.28</v>
      </c>
      <c r="Q129" s="2" t="str">
        <f t="shared" si="1"/>
        <v>No Aplica</v>
      </c>
      <c r="R129" s="48">
        <v>0</v>
      </c>
      <c r="S129" s="34"/>
    </row>
    <row r="130" spans="1:19" x14ac:dyDescent="0.25">
      <c r="A130" s="3" t="s">
        <v>900</v>
      </c>
      <c r="B130" s="6" t="s">
        <v>1931</v>
      </c>
      <c r="C130" s="2">
        <v>219139</v>
      </c>
      <c r="D130" s="4">
        <v>45870</v>
      </c>
      <c r="E130" s="4">
        <v>45870</v>
      </c>
      <c r="F130" s="2" t="s">
        <v>941</v>
      </c>
      <c r="G130" s="3" t="s">
        <v>942</v>
      </c>
      <c r="H130" s="2" t="s">
        <v>5600</v>
      </c>
      <c r="I130" s="3" t="s">
        <v>97</v>
      </c>
      <c r="J130" s="6">
        <v>31809</v>
      </c>
      <c r="K130" s="3" t="s">
        <v>737</v>
      </c>
      <c r="L130" s="3" t="s">
        <v>3939</v>
      </c>
      <c r="M130" s="3" t="s">
        <v>925</v>
      </c>
      <c r="N130" s="3" t="s">
        <v>901</v>
      </c>
      <c r="O130" s="5" t="s">
        <v>5382</v>
      </c>
      <c r="P130" s="2">
        <f>VLOOKUP(M130&amp;N130,Distancia!$C$2:$D$3438,2,0)</f>
        <v>185.64</v>
      </c>
      <c r="Q130" s="2" t="str">
        <f t="shared" si="1"/>
        <v>Aplica</v>
      </c>
      <c r="R130" s="48">
        <v>0</v>
      </c>
      <c r="S130" s="34"/>
    </row>
    <row r="131" spans="1:19" x14ac:dyDescent="0.25">
      <c r="A131" s="3" t="s">
        <v>900</v>
      </c>
      <c r="B131" s="6" t="s">
        <v>1931</v>
      </c>
      <c r="C131" s="2">
        <v>219143</v>
      </c>
      <c r="D131" s="4">
        <v>45875</v>
      </c>
      <c r="E131" s="4">
        <v>45877</v>
      </c>
      <c r="F131" s="2" t="s">
        <v>2926</v>
      </c>
      <c r="G131" s="3" t="s">
        <v>2925</v>
      </c>
      <c r="H131" s="2" t="s">
        <v>5556</v>
      </c>
      <c r="I131" s="3" t="s">
        <v>3170</v>
      </c>
      <c r="J131" s="6">
        <v>154891</v>
      </c>
      <c r="K131" s="3" t="s">
        <v>1198</v>
      </c>
      <c r="L131" s="3" t="s">
        <v>3939</v>
      </c>
      <c r="M131" s="3" t="s">
        <v>901</v>
      </c>
      <c r="N131" s="3" t="s">
        <v>326</v>
      </c>
      <c r="O131" s="5" t="s">
        <v>5382</v>
      </c>
      <c r="P131" s="2">
        <f>VLOOKUP(M131&amp;N131,Distancia!$C$2:$D$3438,2,0)</f>
        <v>415.08</v>
      </c>
      <c r="Q131" s="2" t="str">
        <f t="shared" ref="Q131:Q194" si="2">IF(P131&gt;=80,"Aplica","No Aplica")</f>
        <v>Aplica</v>
      </c>
      <c r="R131" s="48">
        <v>0</v>
      </c>
      <c r="S131" s="34"/>
    </row>
    <row r="132" spans="1:19" x14ac:dyDescent="0.25">
      <c r="A132" s="3" t="s">
        <v>900</v>
      </c>
      <c r="B132" s="6" t="s">
        <v>1931</v>
      </c>
      <c r="C132" s="2">
        <v>219144</v>
      </c>
      <c r="D132" s="4">
        <v>45875</v>
      </c>
      <c r="E132" s="4">
        <v>45877</v>
      </c>
      <c r="F132" s="2" t="s">
        <v>879</v>
      </c>
      <c r="G132" s="3" t="s">
        <v>880</v>
      </c>
      <c r="H132" s="2" t="s">
        <v>5553</v>
      </c>
      <c r="I132" s="3" t="s">
        <v>97</v>
      </c>
      <c r="J132" s="6">
        <v>207487</v>
      </c>
      <c r="K132" s="3" t="s">
        <v>739</v>
      </c>
      <c r="L132" s="3" t="s">
        <v>3939</v>
      </c>
      <c r="M132" s="3" t="s">
        <v>901</v>
      </c>
      <c r="N132" s="3" t="s">
        <v>326</v>
      </c>
      <c r="O132" s="5" t="s">
        <v>5382</v>
      </c>
      <c r="P132" s="2">
        <f>VLOOKUP(M132&amp;N132,Distancia!$C$2:$D$3438,2,0)</f>
        <v>415.08</v>
      </c>
      <c r="Q132" s="2" t="str">
        <f t="shared" si="2"/>
        <v>Aplica</v>
      </c>
      <c r="R132" s="48">
        <v>0</v>
      </c>
      <c r="S132" s="34"/>
    </row>
    <row r="133" spans="1:19" x14ac:dyDescent="0.25">
      <c r="A133" s="3" t="s">
        <v>900</v>
      </c>
      <c r="B133" s="6" t="s">
        <v>1931</v>
      </c>
      <c r="C133" s="2">
        <v>219173</v>
      </c>
      <c r="D133" s="4">
        <v>45870</v>
      </c>
      <c r="E133" s="4">
        <v>45870</v>
      </c>
      <c r="F133" s="2" t="s">
        <v>937</v>
      </c>
      <c r="G133" s="3" t="s">
        <v>2906</v>
      </c>
      <c r="H133" s="2" t="s">
        <v>5493</v>
      </c>
      <c r="I133" s="3" t="s">
        <v>3170</v>
      </c>
      <c r="J133" s="6">
        <v>34581</v>
      </c>
      <c r="K133" s="3" t="s">
        <v>454</v>
      </c>
      <c r="L133" s="3" t="s">
        <v>3939</v>
      </c>
      <c r="M133" s="3" t="s">
        <v>926</v>
      </c>
      <c r="N133" s="3" t="s">
        <v>901</v>
      </c>
      <c r="O133" s="5" t="s">
        <v>5382</v>
      </c>
      <c r="P133" s="2">
        <f>VLOOKUP(M133&amp;N133,Distancia!$C$2:$D$3438,2,0)</f>
        <v>218.06</v>
      </c>
      <c r="Q133" s="2" t="str">
        <f t="shared" si="2"/>
        <v>Aplica</v>
      </c>
      <c r="R133" s="48">
        <v>0</v>
      </c>
      <c r="S133" s="34"/>
    </row>
    <row r="134" spans="1:19" x14ac:dyDescent="0.25">
      <c r="A134" s="3" t="s">
        <v>900</v>
      </c>
      <c r="B134" s="6" t="s">
        <v>1931</v>
      </c>
      <c r="C134" s="2">
        <v>219204</v>
      </c>
      <c r="D134" s="4">
        <v>45872</v>
      </c>
      <c r="E134" s="4">
        <v>45874</v>
      </c>
      <c r="F134" s="2" t="s">
        <v>3079</v>
      </c>
      <c r="G134" s="3" t="s">
        <v>3080</v>
      </c>
      <c r="H134" s="2" t="s">
        <v>5952</v>
      </c>
      <c r="I134" s="3" t="s">
        <v>97</v>
      </c>
      <c r="J134" s="6">
        <v>190855</v>
      </c>
      <c r="K134" s="3" t="s">
        <v>723</v>
      </c>
      <c r="L134" s="3" t="s">
        <v>3724</v>
      </c>
      <c r="M134" s="3" t="s">
        <v>924</v>
      </c>
      <c r="N134" s="3" t="s">
        <v>901</v>
      </c>
      <c r="O134" s="5" t="s">
        <v>5402</v>
      </c>
      <c r="P134" s="2">
        <f>VLOOKUP(M134&amp;N134,Distancia!$C$2:$D$3438,2,0)</f>
        <v>309.86</v>
      </c>
      <c r="Q134" s="2" t="str">
        <f t="shared" si="2"/>
        <v>Aplica</v>
      </c>
      <c r="R134" s="48">
        <v>0</v>
      </c>
      <c r="S134" s="34"/>
    </row>
    <row r="135" spans="1:19" x14ac:dyDescent="0.25">
      <c r="A135" s="3" t="s">
        <v>900</v>
      </c>
      <c r="B135" s="6" t="s">
        <v>1931</v>
      </c>
      <c r="C135" s="2">
        <v>219206</v>
      </c>
      <c r="D135" s="4">
        <v>45873</v>
      </c>
      <c r="E135" s="4">
        <v>45875</v>
      </c>
      <c r="F135" s="2" t="s">
        <v>904</v>
      </c>
      <c r="G135" s="3" t="s">
        <v>905</v>
      </c>
      <c r="H135" s="2" t="s">
        <v>5954</v>
      </c>
      <c r="I135" s="3" t="s">
        <v>3170</v>
      </c>
      <c r="J135" s="6">
        <v>190855</v>
      </c>
      <c r="K135" s="3" t="s">
        <v>620</v>
      </c>
      <c r="L135" s="3" t="s">
        <v>4022</v>
      </c>
      <c r="M135" s="3" t="s">
        <v>901</v>
      </c>
      <c r="N135" s="3" t="s">
        <v>326</v>
      </c>
      <c r="O135" s="5" t="s">
        <v>5382</v>
      </c>
      <c r="P135" s="2">
        <f>VLOOKUP(M135&amp;N135,Distancia!$C$2:$D$3438,2,0)</f>
        <v>415.08</v>
      </c>
      <c r="Q135" s="2" t="str">
        <f t="shared" si="2"/>
        <v>Aplica</v>
      </c>
      <c r="R135" s="48">
        <v>0</v>
      </c>
      <c r="S135" s="34"/>
    </row>
    <row r="136" spans="1:19" x14ac:dyDescent="0.25">
      <c r="A136" s="3" t="s">
        <v>900</v>
      </c>
      <c r="B136" s="6" t="s">
        <v>1931</v>
      </c>
      <c r="C136" s="2">
        <v>219272</v>
      </c>
      <c r="D136" s="4">
        <v>45874</v>
      </c>
      <c r="E136" s="4">
        <v>45876</v>
      </c>
      <c r="F136" s="2" t="s">
        <v>907</v>
      </c>
      <c r="G136" s="3" t="s">
        <v>2922</v>
      </c>
      <c r="H136" s="2" t="s">
        <v>5971</v>
      </c>
      <c r="I136" s="3" t="s">
        <v>351</v>
      </c>
      <c r="J136" s="6">
        <v>207487</v>
      </c>
      <c r="K136" s="3" t="s">
        <v>502</v>
      </c>
      <c r="L136" s="3" t="s">
        <v>4022</v>
      </c>
      <c r="M136" s="3" t="s">
        <v>901</v>
      </c>
      <c r="N136" s="3" t="s">
        <v>270</v>
      </c>
      <c r="O136" s="5" t="s">
        <v>5392</v>
      </c>
      <c r="P136" s="2">
        <f>VLOOKUP(M136&amp;N136,Distancia!$C$2:$D$3438,2,0)</f>
        <v>1368.17</v>
      </c>
      <c r="Q136" s="2" t="str">
        <f t="shared" si="2"/>
        <v>Aplica</v>
      </c>
      <c r="R136" s="48">
        <v>133309</v>
      </c>
      <c r="S136" s="34"/>
    </row>
    <row r="137" spans="1:19" x14ac:dyDescent="0.25">
      <c r="A137" s="3" t="s">
        <v>900</v>
      </c>
      <c r="B137" s="6" t="s">
        <v>1931</v>
      </c>
      <c r="C137" s="2">
        <v>219274</v>
      </c>
      <c r="D137" s="4">
        <v>45876</v>
      </c>
      <c r="E137" s="4">
        <v>45876</v>
      </c>
      <c r="F137" s="2" t="s">
        <v>2911</v>
      </c>
      <c r="G137" s="3" t="s">
        <v>2923</v>
      </c>
      <c r="H137" s="2" t="s">
        <v>5766</v>
      </c>
      <c r="I137" s="3" t="s">
        <v>3170</v>
      </c>
      <c r="J137" s="6">
        <v>34581</v>
      </c>
      <c r="K137" s="3" t="s">
        <v>2276</v>
      </c>
      <c r="L137" s="3" t="s">
        <v>4022</v>
      </c>
      <c r="M137" s="3" t="s">
        <v>901</v>
      </c>
      <c r="N137" s="3" t="s">
        <v>925</v>
      </c>
      <c r="O137" s="5" t="s">
        <v>5382</v>
      </c>
      <c r="P137" s="2">
        <f>VLOOKUP(M137&amp;N137,Distancia!$C$2:$D$3438,2,0)</f>
        <v>185.64</v>
      </c>
      <c r="Q137" s="2" t="str">
        <f t="shared" si="2"/>
        <v>Aplica</v>
      </c>
      <c r="R137" s="48">
        <v>0</v>
      </c>
      <c r="S137" s="34"/>
    </row>
    <row r="138" spans="1:19" x14ac:dyDescent="0.25">
      <c r="A138" s="3" t="s">
        <v>900</v>
      </c>
      <c r="B138" s="6" t="s">
        <v>1931</v>
      </c>
      <c r="C138" s="2">
        <v>219322</v>
      </c>
      <c r="D138" s="4">
        <v>45876</v>
      </c>
      <c r="E138" s="4">
        <v>45877</v>
      </c>
      <c r="F138" s="2" t="s">
        <v>881</v>
      </c>
      <c r="G138" s="3" t="s">
        <v>888</v>
      </c>
      <c r="H138" s="2" t="s">
        <v>5726</v>
      </c>
      <c r="I138" s="3" t="s">
        <v>351</v>
      </c>
      <c r="J138" s="6">
        <v>0</v>
      </c>
      <c r="K138" s="3" t="s">
        <v>1167</v>
      </c>
      <c r="L138" s="3" t="s">
        <v>4094</v>
      </c>
      <c r="M138" s="3" t="s">
        <v>901</v>
      </c>
      <c r="N138" s="3" t="s">
        <v>270</v>
      </c>
      <c r="O138" s="5" t="s">
        <v>5392</v>
      </c>
      <c r="P138" s="2">
        <f>VLOOKUP(M138&amp;N138,Distancia!$C$2:$D$3438,2,0)</f>
        <v>1368.17</v>
      </c>
      <c r="Q138" s="2" t="str">
        <f t="shared" si="2"/>
        <v>Aplica</v>
      </c>
      <c r="R138" s="48"/>
      <c r="S138" s="34" t="s">
        <v>6709</v>
      </c>
    </row>
    <row r="139" spans="1:19" x14ac:dyDescent="0.25">
      <c r="A139" s="3" t="s">
        <v>900</v>
      </c>
      <c r="B139" s="6" t="s">
        <v>1931</v>
      </c>
      <c r="C139" s="2">
        <v>219347</v>
      </c>
      <c r="D139" s="4">
        <v>45887</v>
      </c>
      <c r="E139" s="4">
        <v>45890</v>
      </c>
      <c r="F139" s="2" t="s">
        <v>936</v>
      </c>
      <c r="G139" s="3" t="s">
        <v>2907</v>
      </c>
      <c r="H139" s="2" t="s">
        <v>5913</v>
      </c>
      <c r="I139" s="3" t="s">
        <v>97</v>
      </c>
      <c r="J139" s="6">
        <v>270378</v>
      </c>
      <c r="K139" s="3" t="s">
        <v>1216</v>
      </c>
      <c r="L139" s="3" t="s">
        <v>4094</v>
      </c>
      <c r="M139" s="3" t="s">
        <v>926</v>
      </c>
      <c r="N139" s="3" t="s">
        <v>270</v>
      </c>
      <c r="O139" s="5" t="s">
        <v>5392</v>
      </c>
      <c r="P139" s="2">
        <f>VLOOKUP(M139&amp;N139,Distancia!$C$2:$D$3438,2,0)</f>
        <v>1567.37</v>
      </c>
      <c r="Q139" s="2" t="str">
        <f t="shared" si="2"/>
        <v>Aplica</v>
      </c>
      <c r="R139" s="48">
        <v>205592</v>
      </c>
      <c r="S139" s="34"/>
    </row>
    <row r="140" spans="1:19" x14ac:dyDescent="0.25">
      <c r="A140" s="3" t="s">
        <v>900</v>
      </c>
      <c r="B140" s="6" t="s">
        <v>1931</v>
      </c>
      <c r="C140" s="2">
        <v>219360</v>
      </c>
      <c r="D140" s="4">
        <v>45875</v>
      </c>
      <c r="E140" s="4">
        <v>45875</v>
      </c>
      <c r="F140" s="2" t="s">
        <v>2905</v>
      </c>
      <c r="G140" s="3" t="s">
        <v>2904</v>
      </c>
      <c r="H140" s="2" t="s">
        <v>5436</v>
      </c>
      <c r="I140" s="3" t="s">
        <v>97</v>
      </c>
      <c r="J140" s="6">
        <v>25815</v>
      </c>
      <c r="K140" s="3" t="s">
        <v>1215</v>
      </c>
      <c r="L140" s="3" t="s">
        <v>4053</v>
      </c>
      <c r="M140" s="3" t="s">
        <v>926</v>
      </c>
      <c r="N140" s="3" t="s">
        <v>901</v>
      </c>
      <c r="O140" s="5" t="s">
        <v>5382</v>
      </c>
      <c r="P140" s="2">
        <f>VLOOKUP(M140&amp;N140,Distancia!$C$2:$D$3438,2,0)</f>
        <v>218.06</v>
      </c>
      <c r="Q140" s="2" t="str">
        <f t="shared" si="2"/>
        <v>Aplica</v>
      </c>
      <c r="R140" s="48">
        <v>0</v>
      </c>
      <c r="S140" s="34"/>
    </row>
    <row r="141" spans="1:19" x14ac:dyDescent="0.25">
      <c r="A141" s="3" t="s">
        <v>900</v>
      </c>
      <c r="B141" s="6" t="s">
        <v>1931</v>
      </c>
      <c r="C141" s="2">
        <v>219368</v>
      </c>
      <c r="D141" s="4">
        <v>45874</v>
      </c>
      <c r="E141" s="4">
        <v>45875</v>
      </c>
      <c r="F141" s="2" t="s">
        <v>941</v>
      </c>
      <c r="G141" s="3" t="s">
        <v>942</v>
      </c>
      <c r="H141" s="2" t="s">
        <v>5600</v>
      </c>
      <c r="I141" s="3" t="s">
        <v>97</v>
      </c>
      <c r="J141" s="6">
        <v>111332</v>
      </c>
      <c r="K141" s="3" t="s">
        <v>1214</v>
      </c>
      <c r="L141" s="3" t="s">
        <v>4115</v>
      </c>
      <c r="M141" s="3" t="s">
        <v>925</v>
      </c>
      <c r="N141" s="3" t="s">
        <v>916</v>
      </c>
      <c r="O141" s="5" t="s">
        <v>5382</v>
      </c>
      <c r="P141" s="2">
        <f>VLOOKUP(M141&amp;N141,Distancia!$C$2:$D$3438,2,0)</f>
        <v>132</v>
      </c>
      <c r="Q141" s="2" t="str">
        <f t="shared" si="2"/>
        <v>Aplica</v>
      </c>
      <c r="R141" s="48">
        <v>0</v>
      </c>
      <c r="S141" s="34"/>
    </row>
    <row r="142" spans="1:19" x14ac:dyDescent="0.25">
      <c r="A142" s="3" t="s">
        <v>900</v>
      </c>
      <c r="B142" s="6" t="s">
        <v>1931</v>
      </c>
      <c r="C142" s="2">
        <v>219373</v>
      </c>
      <c r="D142" s="4">
        <v>45875</v>
      </c>
      <c r="E142" s="4">
        <v>45875</v>
      </c>
      <c r="F142" s="2" t="s">
        <v>937</v>
      </c>
      <c r="G142" s="3" t="s">
        <v>2906</v>
      </c>
      <c r="H142" s="2" t="s">
        <v>5493</v>
      </c>
      <c r="I142" s="3" t="s">
        <v>3170</v>
      </c>
      <c r="J142" s="6">
        <v>34581</v>
      </c>
      <c r="K142" s="3" t="s">
        <v>523</v>
      </c>
      <c r="L142" s="3" t="s">
        <v>4053</v>
      </c>
      <c r="M142" s="3" t="s">
        <v>926</v>
      </c>
      <c r="N142" s="3" t="s">
        <v>901</v>
      </c>
      <c r="O142" s="5" t="s">
        <v>5382</v>
      </c>
      <c r="P142" s="2">
        <f>VLOOKUP(M142&amp;N142,Distancia!$C$2:$D$3438,2,0)</f>
        <v>218.06</v>
      </c>
      <c r="Q142" s="2" t="str">
        <f t="shared" si="2"/>
        <v>Aplica</v>
      </c>
      <c r="R142" s="48">
        <v>0</v>
      </c>
      <c r="S142" s="34"/>
    </row>
    <row r="143" spans="1:19" x14ac:dyDescent="0.25">
      <c r="A143" s="3" t="s">
        <v>900</v>
      </c>
      <c r="B143" s="6" t="s">
        <v>1931</v>
      </c>
      <c r="C143" s="2">
        <v>219374</v>
      </c>
      <c r="D143" s="4">
        <v>45876</v>
      </c>
      <c r="E143" s="4">
        <v>45876</v>
      </c>
      <c r="F143" s="2" t="s">
        <v>3156</v>
      </c>
      <c r="G143" s="3" t="s">
        <v>3157</v>
      </c>
      <c r="H143" s="2" t="s">
        <v>5768</v>
      </c>
      <c r="I143" s="3" t="s">
        <v>97</v>
      </c>
      <c r="J143" s="6">
        <v>34581</v>
      </c>
      <c r="K143" s="3" t="s">
        <v>714</v>
      </c>
      <c r="L143" s="3" t="s">
        <v>4053</v>
      </c>
      <c r="M143" s="3" t="s">
        <v>901</v>
      </c>
      <c r="N143" s="3" t="s">
        <v>925</v>
      </c>
      <c r="O143" s="5" t="s">
        <v>5382</v>
      </c>
      <c r="P143" s="2">
        <f>VLOOKUP(M143&amp;N143,Distancia!$C$2:$D$3438,2,0)</f>
        <v>185.64</v>
      </c>
      <c r="Q143" s="2" t="str">
        <f t="shared" si="2"/>
        <v>Aplica</v>
      </c>
      <c r="R143" s="48">
        <v>0</v>
      </c>
      <c r="S143" s="34"/>
    </row>
    <row r="144" spans="1:19" x14ac:dyDescent="0.25">
      <c r="A144" s="3" t="s">
        <v>900</v>
      </c>
      <c r="B144" s="6" t="s">
        <v>1931</v>
      </c>
      <c r="C144" s="2">
        <v>219388</v>
      </c>
      <c r="D144" s="4">
        <v>45895</v>
      </c>
      <c r="E144" s="4">
        <v>45897</v>
      </c>
      <c r="F144" s="2" t="s">
        <v>878</v>
      </c>
      <c r="G144" s="3" t="s">
        <v>887</v>
      </c>
      <c r="H144" s="2" t="s">
        <v>6014</v>
      </c>
      <c r="I144" s="3" t="s">
        <v>97</v>
      </c>
      <c r="J144" s="6">
        <v>207487</v>
      </c>
      <c r="K144" s="3" t="s">
        <v>731</v>
      </c>
      <c r="L144" s="3" t="s">
        <v>4115</v>
      </c>
      <c r="M144" s="3" t="s">
        <v>901</v>
      </c>
      <c r="N144" s="3" t="s">
        <v>270</v>
      </c>
      <c r="O144" s="5" t="s">
        <v>5392</v>
      </c>
      <c r="P144" s="2">
        <f>VLOOKUP(M144&amp;N144,Distancia!$C$2:$D$3438,2,0)</f>
        <v>1368.17</v>
      </c>
      <c r="Q144" s="2" t="str">
        <f t="shared" si="2"/>
        <v>Aplica</v>
      </c>
      <c r="R144" s="48">
        <v>167046</v>
      </c>
      <c r="S144" s="34"/>
    </row>
    <row r="145" spans="1:19" x14ac:dyDescent="0.25">
      <c r="A145" s="3" t="s">
        <v>900</v>
      </c>
      <c r="B145" s="6" t="s">
        <v>1931</v>
      </c>
      <c r="C145" s="2">
        <v>219401</v>
      </c>
      <c r="D145" s="4">
        <v>45875</v>
      </c>
      <c r="E145" s="4">
        <v>45876</v>
      </c>
      <c r="F145" s="2" t="s">
        <v>56</v>
      </c>
      <c r="G145" s="3" t="s">
        <v>946</v>
      </c>
      <c r="H145" s="2" t="s">
        <v>5512</v>
      </c>
      <c r="I145" s="3" t="s">
        <v>97</v>
      </c>
      <c r="J145" s="6">
        <v>111332</v>
      </c>
      <c r="K145" s="3" t="s">
        <v>450</v>
      </c>
      <c r="L145" s="3" t="s">
        <v>4276</v>
      </c>
      <c r="M145" s="3" t="s">
        <v>924</v>
      </c>
      <c r="N145" s="3" t="s">
        <v>901</v>
      </c>
      <c r="O145" s="5" t="s">
        <v>5382</v>
      </c>
      <c r="P145" s="2">
        <f>VLOOKUP(M145&amp;N145,Distancia!$C$2:$D$3438,2,0)</f>
        <v>309.86</v>
      </c>
      <c r="Q145" s="2" t="str">
        <f t="shared" si="2"/>
        <v>Aplica</v>
      </c>
      <c r="R145" s="48">
        <v>0</v>
      </c>
      <c r="S145" s="34"/>
    </row>
    <row r="146" spans="1:19" x14ac:dyDescent="0.25">
      <c r="A146" s="3" t="s">
        <v>900</v>
      </c>
      <c r="B146" s="6" t="s">
        <v>1931</v>
      </c>
      <c r="C146" s="2">
        <v>219458</v>
      </c>
      <c r="D146" s="4">
        <v>45877</v>
      </c>
      <c r="E146" s="4">
        <v>45877</v>
      </c>
      <c r="F146" s="2" t="s">
        <v>937</v>
      </c>
      <c r="G146" s="3" t="s">
        <v>2906</v>
      </c>
      <c r="H146" s="2" t="s">
        <v>5493</v>
      </c>
      <c r="I146" s="3" t="s">
        <v>3170</v>
      </c>
      <c r="J146" s="6">
        <v>34581</v>
      </c>
      <c r="K146" s="3" t="s">
        <v>1173</v>
      </c>
      <c r="L146" s="3" t="s">
        <v>3993</v>
      </c>
      <c r="M146" s="3" t="s">
        <v>926</v>
      </c>
      <c r="N146" s="3" t="s">
        <v>901</v>
      </c>
      <c r="O146" s="5" t="s">
        <v>5382</v>
      </c>
      <c r="P146" s="2">
        <f>VLOOKUP(M146&amp;N146,Distancia!$C$2:$D$3438,2,0)</f>
        <v>218.06</v>
      </c>
      <c r="Q146" s="2" t="str">
        <f t="shared" si="2"/>
        <v>Aplica</v>
      </c>
      <c r="R146" s="48">
        <v>0</v>
      </c>
      <c r="S146" s="34"/>
    </row>
    <row r="147" spans="1:19" x14ac:dyDescent="0.25">
      <c r="A147" s="3" t="s">
        <v>900</v>
      </c>
      <c r="B147" s="6" t="s">
        <v>1931</v>
      </c>
      <c r="C147" s="2">
        <v>219460</v>
      </c>
      <c r="D147" s="4">
        <v>45887</v>
      </c>
      <c r="E147" s="4">
        <v>45890</v>
      </c>
      <c r="F147" s="2" t="s">
        <v>937</v>
      </c>
      <c r="G147" s="3" t="s">
        <v>2906</v>
      </c>
      <c r="H147" s="2" t="s">
        <v>5493</v>
      </c>
      <c r="I147" s="3" t="s">
        <v>351</v>
      </c>
      <c r="J147" s="6">
        <v>293940</v>
      </c>
      <c r="K147" s="3" t="s">
        <v>1175</v>
      </c>
      <c r="L147" s="3" t="s">
        <v>3993</v>
      </c>
      <c r="M147" s="3" t="s">
        <v>926</v>
      </c>
      <c r="N147" s="3" t="s">
        <v>270</v>
      </c>
      <c r="O147" s="5" t="s">
        <v>5494</v>
      </c>
      <c r="P147" s="2">
        <f>VLOOKUP(M147&amp;N147,Distancia!$C$2:$D$3438,2,0)</f>
        <v>1567.37</v>
      </c>
      <c r="Q147" s="2" t="str">
        <f t="shared" si="2"/>
        <v>Aplica</v>
      </c>
      <c r="R147" s="48">
        <v>205592</v>
      </c>
      <c r="S147" s="34"/>
    </row>
    <row r="148" spans="1:19" x14ac:dyDescent="0.25">
      <c r="A148" s="3" t="s">
        <v>900</v>
      </c>
      <c r="B148" s="6" t="s">
        <v>1931</v>
      </c>
      <c r="C148" s="2">
        <v>219482</v>
      </c>
      <c r="D148" s="4">
        <v>45877</v>
      </c>
      <c r="E148" s="4">
        <v>45877</v>
      </c>
      <c r="F148" s="2" t="s">
        <v>2905</v>
      </c>
      <c r="G148" s="3" t="s">
        <v>2904</v>
      </c>
      <c r="H148" s="2" t="s">
        <v>5436</v>
      </c>
      <c r="I148" s="3" t="s">
        <v>97</v>
      </c>
      <c r="J148" s="6">
        <v>25815</v>
      </c>
      <c r="K148" s="3" t="s">
        <v>711</v>
      </c>
      <c r="L148" s="3" t="s">
        <v>3993</v>
      </c>
      <c r="M148" s="3" t="s">
        <v>926</v>
      </c>
      <c r="N148" s="3" t="s">
        <v>901</v>
      </c>
      <c r="O148" s="5" t="s">
        <v>5382</v>
      </c>
      <c r="P148" s="2">
        <f>VLOOKUP(M148&amp;N148,Distancia!$C$2:$D$3438,2,0)</f>
        <v>218.06</v>
      </c>
      <c r="Q148" s="2" t="str">
        <f t="shared" si="2"/>
        <v>Aplica</v>
      </c>
      <c r="R148" s="48">
        <v>0</v>
      </c>
      <c r="S148" s="34"/>
    </row>
    <row r="149" spans="1:19" x14ac:dyDescent="0.25">
      <c r="A149" s="3" t="s">
        <v>900</v>
      </c>
      <c r="B149" s="6" t="s">
        <v>1931</v>
      </c>
      <c r="C149" s="2">
        <v>219488</v>
      </c>
      <c r="D149" s="4">
        <v>45880</v>
      </c>
      <c r="E149" s="4">
        <v>45880</v>
      </c>
      <c r="F149" s="2" t="s">
        <v>2909</v>
      </c>
      <c r="G149" s="3" t="s">
        <v>2908</v>
      </c>
      <c r="H149" s="2" t="s">
        <v>6056</v>
      </c>
      <c r="I149" s="3" t="s">
        <v>97</v>
      </c>
      <c r="J149" s="6">
        <v>25815</v>
      </c>
      <c r="K149" s="3" t="s">
        <v>741</v>
      </c>
      <c r="L149" s="3" t="s">
        <v>3993</v>
      </c>
      <c r="M149" s="3" t="s">
        <v>926</v>
      </c>
      <c r="N149" s="3" t="s">
        <v>902</v>
      </c>
      <c r="O149" s="5" t="s">
        <v>5382</v>
      </c>
      <c r="P149" s="2">
        <f>VLOOKUP(M149&amp;N149,Distancia!$C$2:$D$3438,2,0)</f>
        <v>102</v>
      </c>
      <c r="Q149" s="2" t="str">
        <f t="shared" si="2"/>
        <v>Aplica</v>
      </c>
      <c r="R149" s="48">
        <v>0</v>
      </c>
      <c r="S149" s="34"/>
    </row>
    <row r="150" spans="1:19" x14ac:dyDescent="0.25">
      <c r="A150" s="3" t="s">
        <v>900</v>
      </c>
      <c r="B150" s="6" t="s">
        <v>1931</v>
      </c>
      <c r="C150" s="2">
        <v>219541</v>
      </c>
      <c r="D150" s="4">
        <v>45880</v>
      </c>
      <c r="E150" s="4">
        <v>45882</v>
      </c>
      <c r="F150" s="2" t="s">
        <v>56</v>
      </c>
      <c r="G150" s="3" t="s">
        <v>946</v>
      </c>
      <c r="H150" s="2" t="s">
        <v>5512</v>
      </c>
      <c r="I150" s="3" t="s">
        <v>97</v>
      </c>
      <c r="J150" s="6">
        <v>159046</v>
      </c>
      <c r="K150" s="3" t="s">
        <v>756</v>
      </c>
      <c r="L150" s="3" t="s">
        <v>4117</v>
      </c>
      <c r="M150" s="3" t="s">
        <v>924</v>
      </c>
      <c r="N150" s="3" t="s">
        <v>901</v>
      </c>
      <c r="O150" s="5" t="s">
        <v>5382</v>
      </c>
      <c r="P150" s="2">
        <f>VLOOKUP(M150&amp;N150,Distancia!$C$2:$D$3438,2,0)</f>
        <v>309.86</v>
      </c>
      <c r="Q150" s="2" t="str">
        <f t="shared" si="2"/>
        <v>Aplica</v>
      </c>
      <c r="R150" s="48">
        <v>0</v>
      </c>
      <c r="S150" s="34"/>
    </row>
    <row r="151" spans="1:19" x14ac:dyDescent="0.25">
      <c r="A151" s="3" t="s">
        <v>900</v>
      </c>
      <c r="B151" s="6" t="s">
        <v>1931</v>
      </c>
      <c r="C151" s="2">
        <v>219643</v>
      </c>
      <c r="D151" s="4">
        <v>45893</v>
      </c>
      <c r="E151" s="4">
        <v>45896</v>
      </c>
      <c r="F151" s="2" t="s">
        <v>33</v>
      </c>
      <c r="G151" s="3" t="s">
        <v>913</v>
      </c>
      <c r="H151" s="2" t="s">
        <v>5554</v>
      </c>
      <c r="I151" s="3" t="s">
        <v>351</v>
      </c>
      <c r="J151" s="6">
        <v>293940</v>
      </c>
      <c r="K151" s="3" t="s">
        <v>1189</v>
      </c>
      <c r="L151" s="3" t="s">
        <v>4092</v>
      </c>
      <c r="M151" s="3" t="s">
        <v>901</v>
      </c>
      <c r="N151" s="3" t="s">
        <v>410</v>
      </c>
      <c r="O151" s="5" t="s">
        <v>5392</v>
      </c>
      <c r="P151" s="2">
        <f>VLOOKUP(M151&amp;N151,Distancia!$C$2:$D$3438,2,0)</f>
        <v>1323</v>
      </c>
      <c r="Q151" s="2" t="str">
        <f t="shared" si="2"/>
        <v>Aplica</v>
      </c>
      <c r="R151" s="48">
        <v>467990</v>
      </c>
      <c r="S151" s="34"/>
    </row>
    <row r="152" spans="1:19" x14ac:dyDescent="0.25">
      <c r="A152" s="3" t="s">
        <v>900</v>
      </c>
      <c r="B152" s="6" t="s">
        <v>1931</v>
      </c>
      <c r="C152" s="2">
        <v>219673</v>
      </c>
      <c r="D152" s="4">
        <v>45882</v>
      </c>
      <c r="E152" s="4">
        <v>45882</v>
      </c>
      <c r="F152" s="2" t="s">
        <v>2905</v>
      </c>
      <c r="G152" s="3" t="s">
        <v>2904</v>
      </c>
      <c r="H152" s="2" t="s">
        <v>5436</v>
      </c>
      <c r="I152" s="3" t="s">
        <v>97</v>
      </c>
      <c r="J152" s="6">
        <v>25815</v>
      </c>
      <c r="K152" s="3" t="s">
        <v>751</v>
      </c>
      <c r="L152" s="3" t="s">
        <v>4092</v>
      </c>
      <c r="M152" s="3" t="s">
        <v>926</v>
      </c>
      <c r="N152" s="3" t="s">
        <v>901</v>
      </c>
      <c r="O152" s="5" t="s">
        <v>5382</v>
      </c>
      <c r="P152" s="2">
        <f>VLOOKUP(M152&amp;N152,Distancia!$C$2:$D$3438,2,0)</f>
        <v>218.06</v>
      </c>
      <c r="Q152" s="2" t="str">
        <f t="shared" si="2"/>
        <v>Aplica</v>
      </c>
      <c r="R152" s="48">
        <v>0</v>
      </c>
      <c r="S152" s="34"/>
    </row>
    <row r="153" spans="1:19" x14ac:dyDescent="0.25">
      <c r="A153" s="3" t="s">
        <v>900</v>
      </c>
      <c r="B153" s="6" t="s">
        <v>1931</v>
      </c>
      <c r="C153" s="2">
        <v>219675</v>
      </c>
      <c r="D153" s="4">
        <v>45882</v>
      </c>
      <c r="E153" s="4">
        <v>45882</v>
      </c>
      <c r="F153" s="2" t="s">
        <v>3288</v>
      </c>
      <c r="G153" s="3" t="s">
        <v>3289</v>
      </c>
      <c r="H153" s="2" t="s">
        <v>5480</v>
      </c>
      <c r="I153" s="3" t="s">
        <v>97</v>
      </c>
      <c r="J153" s="6">
        <v>31809</v>
      </c>
      <c r="K153" s="3" t="s">
        <v>654</v>
      </c>
      <c r="L153" s="3" t="s">
        <v>4092</v>
      </c>
      <c r="M153" s="3" t="s">
        <v>926</v>
      </c>
      <c r="N153" s="3" t="s">
        <v>925</v>
      </c>
      <c r="O153" s="5" t="s">
        <v>5389</v>
      </c>
      <c r="P153" s="2">
        <f>VLOOKUP(M153&amp;N153,Distancia!$C$2:$D$3438,2,0)</f>
        <v>156.06</v>
      </c>
      <c r="Q153" s="2" t="str">
        <f t="shared" si="2"/>
        <v>Aplica</v>
      </c>
      <c r="R153" s="48">
        <v>18000</v>
      </c>
      <c r="S153" s="34"/>
    </row>
    <row r="154" spans="1:19" x14ac:dyDescent="0.25">
      <c r="A154" s="3" t="s">
        <v>900</v>
      </c>
      <c r="B154" s="6" t="s">
        <v>1931</v>
      </c>
      <c r="C154" s="2">
        <v>219700</v>
      </c>
      <c r="D154" s="4">
        <v>45882</v>
      </c>
      <c r="E154" s="4">
        <v>45882</v>
      </c>
      <c r="F154" s="2" t="s">
        <v>2911</v>
      </c>
      <c r="G154" s="3" t="s">
        <v>2923</v>
      </c>
      <c r="H154" s="2" t="s">
        <v>5766</v>
      </c>
      <c r="I154" s="3" t="s">
        <v>97</v>
      </c>
      <c r="J154" s="6">
        <v>0</v>
      </c>
      <c r="K154" s="3" t="s">
        <v>513</v>
      </c>
      <c r="L154" s="3" t="s">
        <v>4092</v>
      </c>
      <c r="M154" s="3" t="s">
        <v>901</v>
      </c>
      <c r="N154" s="3" t="s">
        <v>916</v>
      </c>
      <c r="O154" s="5" t="s">
        <v>5382</v>
      </c>
      <c r="P154" s="2">
        <f>VLOOKUP(M154&amp;N154,Distancia!$C$2:$D$3438,2,0)</f>
        <v>62.97</v>
      </c>
      <c r="Q154" s="2" t="str">
        <f t="shared" si="2"/>
        <v>No Aplica</v>
      </c>
      <c r="R154" s="48">
        <v>0</v>
      </c>
      <c r="S154" s="34"/>
    </row>
    <row r="155" spans="1:19" x14ac:dyDescent="0.25">
      <c r="A155" s="3" t="s">
        <v>900</v>
      </c>
      <c r="B155" s="6" t="s">
        <v>1931</v>
      </c>
      <c r="C155" s="2">
        <v>219701</v>
      </c>
      <c r="D155" s="4">
        <v>45882</v>
      </c>
      <c r="E155" s="4">
        <v>45882</v>
      </c>
      <c r="F155" s="2" t="s">
        <v>3156</v>
      </c>
      <c r="G155" s="3" t="s">
        <v>3157</v>
      </c>
      <c r="H155" s="2" t="s">
        <v>5768</v>
      </c>
      <c r="I155" s="3" t="s">
        <v>97</v>
      </c>
      <c r="J155" s="6">
        <v>0</v>
      </c>
      <c r="K155" s="3" t="s">
        <v>443</v>
      </c>
      <c r="L155" s="3" t="s">
        <v>4092</v>
      </c>
      <c r="M155" s="3" t="s">
        <v>901</v>
      </c>
      <c r="N155" s="3" t="s">
        <v>916</v>
      </c>
      <c r="O155" s="5" t="s">
        <v>5382</v>
      </c>
      <c r="P155" s="2">
        <f>VLOOKUP(M155&amp;N155,Distancia!$C$2:$D$3438,2,0)</f>
        <v>62.97</v>
      </c>
      <c r="Q155" s="2" t="str">
        <f t="shared" si="2"/>
        <v>No Aplica</v>
      </c>
      <c r="R155" s="48">
        <v>0</v>
      </c>
      <c r="S155" s="34"/>
    </row>
    <row r="156" spans="1:19" x14ac:dyDescent="0.25">
      <c r="A156" s="3" t="s">
        <v>900</v>
      </c>
      <c r="B156" s="6" t="s">
        <v>1931</v>
      </c>
      <c r="C156" s="2">
        <v>219709</v>
      </c>
      <c r="D156" s="4">
        <v>45907</v>
      </c>
      <c r="E156" s="4">
        <v>45910</v>
      </c>
      <c r="F156" s="2" t="s">
        <v>2896</v>
      </c>
      <c r="G156" s="3" t="s">
        <v>2897</v>
      </c>
      <c r="H156" s="2" t="s">
        <v>6107</v>
      </c>
      <c r="I156" s="3" t="s">
        <v>351</v>
      </c>
      <c r="J156" s="6">
        <v>270378</v>
      </c>
      <c r="K156" s="3" t="s">
        <v>735</v>
      </c>
      <c r="L156" s="3" t="s">
        <v>4308</v>
      </c>
      <c r="M156" s="3" t="s">
        <v>916</v>
      </c>
      <c r="N156" s="3" t="s">
        <v>270</v>
      </c>
      <c r="O156" s="5" t="s">
        <v>5392</v>
      </c>
      <c r="P156" s="2">
        <f>VLOOKUP(M156&amp;N156,Distancia!$C$2:$D$3438,2,0)</f>
        <v>1428.88</v>
      </c>
      <c r="Q156" s="2" t="str">
        <f t="shared" si="2"/>
        <v>Aplica</v>
      </c>
      <c r="R156" s="48">
        <v>166988</v>
      </c>
      <c r="S156" s="34"/>
    </row>
    <row r="157" spans="1:19" x14ac:dyDescent="0.25">
      <c r="A157" s="3" t="s">
        <v>900</v>
      </c>
      <c r="B157" s="6" t="s">
        <v>1931</v>
      </c>
      <c r="C157" s="2">
        <v>219716</v>
      </c>
      <c r="D157" s="4">
        <v>45896</v>
      </c>
      <c r="E157" s="4">
        <v>45897</v>
      </c>
      <c r="F157" s="2" t="s">
        <v>4452</v>
      </c>
      <c r="G157" s="3" t="s">
        <v>4453</v>
      </c>
      <c r="H157" s="2" t="s">
        <v>6110</v>
      </c>
      <c r="I157" s="3" t="s">
        <v>351</v>
      </c>
      <c r="J157" s="6">
        <v>111332</v>
      </c>
      <c r="K157" s="3" t="s">
        <v>464</v>
      </c>
      <c r="L157" s="3" t="s">
        <v>4092</v>
      </c>
      <c r="M157" s="3" t="s">
        <v>901</v>
      </c>
      <c r="N157" s="3" t="s">
        <v>100</v>
      </c>
      <c r="O157" s="5" t="s">
        <v>5392</v>
      </c>
      <c r="P157" s="2">
        <f>VLOOKUP(M157&amp;N157,Distancia!$C$2:$D$3438,2,0)</f>
        <v>1830</v>
      </c>
      <c r="Q157" s="2" t="str">
        <f t="shared" si="2"/>
        <v>Aplica</v>
      </c>
      <c r="R157" s="48"/>
      <c r="S157" s="34" t="s">
        <v>6710</v>
      </c>
    </row>
    <row r="158" spans="1:19" x14ac:dyDescent="0.25">
      <c r="A158" s="3" t="s">
        <v>900</v>
      </c>
      <c r="B158" s="6" t="s">
        <v>1931</v>
      </c>
      <c r="C158" s="2">
        <v>219785</v>
      </c>
      <c r="D158" s="4">
        <v>45889</v>
      </c>
      <c r="E158" s="4">
        <v>45889</v>
      </c>
      <c r="F158" s="2" t="s">
        <v>904</v>
      </c>
      <c r="G158" s="3" t="s">
        <v>905</v>
      </c>
      <c r="H158" s="2" t="s">
        <v>5954</v>
      </c>
      <c r="I158" s="3" t="s">
        <v>3170</v>
      </c>
      <c r="J158" s="6">
        <v>31809</v>
      </c>
      <c r="K158" s="3" t="s">
        <v>1194</v>
      </c>
      <c r="L158" s="3" t="s">
        <v>4029</v>
      </c>
      <c r="M158" s="3" t="s">
        <v>901</v>
      </c>
      <c r="N158" s="3" t="s">
        <v>902</v>
      </c>
      <c r="O158" s="5" t="s">
        <v>5382</v>
      </c>
      <c r="P158" s="2">
        <f>VLOOKUP(M158&amp;N158,Distancia!$C$2:$D$3438,2,0)</f>
        <v>308</v>
      </c>
      <c r="Q158" s="2" t="str">
        <f t="shared" si="2"/>
        <v>Aplica</v>
      </c>
      <c r="R158" s="48">
        <v>0</v>
      </c>
      <c r="S158" s="34"/>
    </row>
    <row r="159" spans="1:19" x14ac:dyDescent="0.25">
      <c r="A159" s="3" t="s">
        <v>900</v>
      </c>
      <c r="B159" s="6" t="s">
        <v>1931</v>
      </c>
      <c r="C159" s="2">
        <v>219819</v>
      </c>
      <c r="D159" s="4">
        <v>45889</v>
      </c>
      <c r="E159" s="4">
        <v>45889</v>
      </c>
      <c r="F159" s="2" t="s">
        <v>2914</v>
      </c>
      <c r="G159" s="3" t="s">
        <v>3105</v>
      </c>
      <c r="H159" s="2" t="s">
        <v>6134</v>
      </c>
      <c r="I159" s="3" t="s">
        <v>3170</v>
      </c>
      <c r="J159" s="6">
        <v>34581</v>
      </c>
      <c r="K159" s="3" t="s">
        <v>2275</v>
      </c>
      <c r="L159" s="3" t="s">
        <v>4029</v>
      </c>
      <c r="M159" s="3" t="s">
        <v>901</v>
      </c>
      <c r="N159" s="3" t="s">
        <v>902</v>
      </c>
      <c r="O159" s="5" t="s">
        <v>5382</v>
      </c>
      <c r="P159" s="2">
        <f>VLOOKUP(M159&amp;N159,Distancia!$C$2:$D$3438,2,0)</f>
        <v>308</v>
      </c>
      <c r="Q159" s="2" t="str">
        <f t="shared" si="2"/>
        <v>Aplica</v>
      </c>
      <c r="R159" s="48">
        <v>0</v>
      </c>
      <c r="S159" s="34"/>
    </row>
    <row r="160" spans="1:19" x14ac:dyDescent="0.25">
      <c r="A160" s="3" t="s">
        <v>900</v>
      </c>
      <c r="B160" s="6" t="s">
        <v>1931</v>
      </c>
      <c r="C160" s="2">
        <v>219902</v>
      </c>
      <c r="D160" s="4">
        <v>45893</v>
      </c>
      <c r="E160" s="4">
        <v>45898</v>
      </c>
      <c r="F160" s="2" t="s">
        <v>4566</v>
      </c>
      <c r="G160" s="3" t="s">
        <v>4567</v>
      </c>
      <c r="H160" s="2" t="s">
        <v>6160</v>
      </c>
      <c r="I160" s="3" t="s">
        <v>351</v>
      </c>
      <c r="J160" s="6">
        <v>348505</v>
      </c>
      <c r="K160" s="3" t="s">
        <v>522</v>
      </c>
      <c r="L160" s="3" t="s">
        <v>4051</v>
      </c>
      <c r="M160" s="3" t="s">
        <v>926</v>
      </c>
      <c r="N160" s="3" t="s">
        <v>270</v>
      </c>
      <c r="O160" s="5" t="s">
        <v>5392</v>
      </c>
      <c r="P160" s="2">
        <f>VLOOKUP(M160&amp;N160,Distancia!$C$2:$D$3438,2,0)</f>
        <v>1567.37</v>
      </c>
      <c r="Q160" s="2" t="str">
        <f t="shared" si="2"/>
        <v>Aplica</v>
      </c>
      <c r="R160" s="48">
        <v>221876</v>
      </c>
      <c r="S160" s="34"/>
    </row>
    <row r="161" spans="1:19" x14ac:dyDescent="0.25">
      <c r="A161" s="3" t="s">
        <v>900</v>
      </c>
      <c r="B161" s="6" t="s">
        <v>1931</v>
      </c>
      <c r="C161" s="2">
        <v>219927</v>
      </c>
      <c r="D161" s="4">
        <v>45888</v>
      </c>
      <c r="E161" s="4">
        <v>45889</v>
      </c>
      <c r="F161" s="2" t="s">
        <v>941</v>
      </c>
      <c r="G161" s="3" t="s">
        <v>942</v>
      </c>
      <c r="H161" s="2" t="s">
        <v>5600</v>
      </c>
      <c r="I161" s="3" t="s">
        <v>97</v>
      </c>
      <c r="J161" s="6">
        <v>111332</v>
      </c>
      <c r="K161" s="3" t="s">
        <v>506</v>
      </c>
      <c r="L161" s="3" t="s">
        <v>4472</v>
      </c>
      <c r="M161" s="3" t="s">
        <v>925</v>
      </c>
      <c r="N161" s="3" t="s">
        <v>916</v>
      </c>
      <c r="O161" s="5" t="s">
        <v>5394</v>
      </c>
      <c r="P161" s="2">
        <f>VLOOKUP(M161&amp;N161,Distancia!$C$2:$D$3438,2,0)</f>
        <v>132</v>
      </c>
      <c r="Q161" s="2" t="str">
        <f t="shared" si="2"/>
        <v>Aplica</v>
      </c>
      <c r="R161" s="48">
        <v>0</v>
      </c>
      <c r="S161" s="34"/>
    </row>
    <row r="162" spans="1:19" x14ac:dyDescent="0.25">
      <c r="A162" s="3" t="s">
        <v>900</v>
      </c>
      <c r="B162" s="6" t="s">
        <v>1931</v>
      </c>
      <c r="C162" s="2">
        <v>219937</v>
      </c>
      <c r="D162" s="4">
        <v>45889</v>
      </c>
      <c r="E162" s="4">
        <v>45889</v>
      </c>
      <c r="F162" s="2" t="s">
        <v>934</v>
      </c>
      <c r="G162" s="3" t="s">
        <v>935</v>
      </c>
      <c r="H162" s="2" t="s">
        <v>6166</v>
      </c>
      <c r="I162" s="3" t="s">
        <v>97</v>
      </c>
      <c r="J162" s="6">
        <v>31809</v>
      </c>
      <c r="K162" s="3" t="s">
        <v>3229</v>
      </c>
      <c r="L162" s="3" t="s">
        <v>4472</v>
      </c>
      <c r="M162" s="3" t="s">
        <v>926</v>
      </c>
      <c r="N162" s="3" t="s">
        <v>2910</v>
      </c>
      <c r="O162" s="5" t="s">
        <v>5450</v>
      </c>
      <c r="P162" s="2">
        <f>VLOOKUP(M162&amp;N162,Distancia!$C$2:$D$3438,2,0)</f>
        <v>201</v>
      </c>
      <c r="Q162" s="2" t="str">
        <f t="shared" si="2"/>
        <v>Aplica</v>
      </c>
      <c r="R162" s="48">
        <v>0</v>
      </c>
      <c r="S162" s="34"/>
    </row>
    <row r="163" spans="1:19" x14ac:dyDescent="0.25">
      <c r="A163" s="3" t="s">
        <v>900</v>
      </c>
      <c r="B163" s="6" t="s">
        <v>1931</v>
      </c>
      <c r="C163" s="2">
        <v>219945</v>
      </c>
      <c r="D163" s="4">
        <v>45887</v>
      </c>
      <c r="E163" s="4">
        <v>45887</v>
      </c>
      <c r="F163" s="2" t="s">
        <v>3771</v>
      </c>
      <c r="G163" s="3" t="s">
        <v>3772</v>
      </c>
      <c r="H163" s="2" t="s">
        <v>5667</v>
      </c>
      <c r="I163" s="3" t="s">
        <v>3170</v>
      </c>
      <c r="J163" s="6">
        <v>0</v>
      </c>
      <c r="K163" s="3" t="s">
        <v>1206</v>
      </c>
      <c r="L163" s="3" t="s">
        <v>4534</v>
      </c>
      <c r="M163" s="3" t="s">
        <v>901</v>
      </c>
      <c r="N163" s="3" t="s">
        <v>916</v>
      </c>
      <c r="O163" s="5" t="s">
        <v>5382</v>
      </c>
      <c r="P163" s="2">
        <f>VLOOKUP(M163&amp;N163,Distancia!$C$2:$D$3438,2,0)</f>
        <v>62.97</v>
      </c>
      <c r="Q163" s="2" t="str">
        <f t="shared" si="2"/>
        <v>No Aplica</v>
      </c>
      <c r="R163" s="48">
        <v>0</v>
      </c>
      <c r="S163" s="34"/>
    </row>
    <row r="164" spans="1:19" x14ac:dyDescent="0.25">
      <c r="A164" s="3" t="s">
        <v>900</v>
      </c>
      <c r="B164" s="6" t="s">
        <v>1931</v>
      </c>
      <c r="C164" s="2">
        <v>220035</v>
      </c>
      <c r="D164" s="4">
        <v>45895</v>
      </c>
      <c r="E164" s="4">
        <v>45895</v>
      </c>
      <c r="F164" s="2" t="s">
        <v>922</v>
      </c>
      <c r="G164" s="3" t="s">
        <v>923</v>
      </c>
      <c r="H164" s="2" t="s">
        <v>6193</v>
      </c>
      <c r="I164" s="3" t="s">
        <v>3170</v>
      </c>
      <c r="J164" s="6">
        <v>31809</v>
      </c>
      <c r="K164" s="3" t="s">
        <v>500</v>
      </c>
      <c r="L164" s="3" t="s">
        <v>4470</v>
      </c>
      <c r="M164" s="3" t="s">
        <v>901</v>
      </c>
      <c r="N164" s="3" t="s">
        <v>926</v>
      </c>
      <c r="O164" s="5" t="s">
        <v>5382</v>
      </c>
      <c r="P164" s="2">
        <f>VLOOKUP(M164&amp;N164,Distancia!$C$2:$D$3438,2,0)</f>
        <v>218.06</v>
      </c>
      <c r="Q164" s="2" t="str">
        <f t="shared" si="2"/>
        <v>Aplica</v>
      </c>
      <c r="R164" s="48">
        <v>0</v>
      </c>
      <c r="S164" s="34"/>
    </row>
    <row r="165" spans="1:19" x14ac:dyDescent="0.25">
      <c r="A165" s="3" t="s">
        <v>900</v>
      </c>
      <c r="B165" s="6" t="s">
        <v>1931</v>
      </c>
      <c r="C165" s="2">
        <v>220037</v>
      </c>
      <c r="D165" s="4">
        <v>45895</v>
      </c>
      <c r="E165" s="4">
        <v>45895</v>
      </c>
      <c r="F165" s="2" t="s">
        <v>3156</v>
      </c>
      <c r="G165" s="3" t="s">
        <v>3157</v>
      </c>
      <c r="H165" s="2" t="s">
        <v>5768</v>
      </c>
      <c r="I165" s="3" t="s">
        <v>3170</v>
      </c>
      <c r="J165" s="6">
        <v>34581</v>
      </c>
      <c r="K165" s="3" t="s">
        <v>451</v>
      </c>
      <c r="L165" s="3" t="s">
        <v>4470</v>
      </c>
      <c r="M165" s="3" t="s">
        <v>901</v>
      </c>
      <c r="N165" s="3" t="s">
        <v>926</v>
      </c>
      <c r="O165" s="5" t="s">
        <v>5382</v>
      </c>
      <c r="P165" s="2">
        <f>VLOOKUP(M165&amp;N165,Distancia!$C$2:$D$3438,2,0)</f>
        <v>218.06</v>
      </c>
      <c r="Q165" s="2" t="str">
        <f t="shared" si="2"/>
        <v>Aplica</v>
      </c>
      <c r="R165" s="48">
        <v>0</v>
      </c>
      <c r="S165" s="34"/>
    </row>
    <row r="166" spans="1:19" x14ac:dyDescent="0.25">
      <c r="A166" s="3" t="s">
        <v>900</v>
      </c>
      <c r="B166" s="6" t="s">
        <v>1931</v>
      </c>
      <c r="C166" s="2">
        <v>220094</v>
      </c>
      <c r="D166" s="4">
        <v>45893</v>
      </c>
      <c r="E166" s="4">
        <v>45894</v>
      </c>
      <c r="F166" s="2" t="s">
        <v>941</v>
      </c>
      <c r="G166" s="3" t="s">
        <v>942</v>
      </c>
      <c r="H166" s="2" t="s">
        <v>5600</v>
      </c>
      <c r="I166" s="3" t="s">
        <v>97</v>
      </c>
      <c r="J166" s="6">
        <v>111332</v>
      </c>
      <c r="K166" s="3" t="s">
        <v>619</v>
      </c>
      <c r="L166" s="3" t="s">
        <v>4331</v>
      </c>
      <c r="M166" s="3" t="s">
        <v>925</v>
      </c>
      <c r="N166" s="3" t="s">
        <v>901</v>
      </c>
      <c r="O166" s="5" t="s">
        <v>5402</v>
      </c>
      <c r="P166" s="2">
        <f>VLOOKUP(M166&amp;N166,Distancia!$C$2:$D$3438,2,0)</f>
        <v>185.64</v>
      </c>
      <c r="Q166" s="2" t="str">
        <f t="shared" si="2"/>
        <v>Aplica</v>
      </c>
      <c r="R166" s="48">
        <v>0</v>
      </c>
      <c r="S166" s="34"/>
    </row>
    <row r="167" spans="1:19" x14ac:dyDescent="0.25">
      <c r="A167" s="3" t="s">
        <v>900</v>
      </c>
      <c r="B167" s="6" t="s">
        <v>1931</v>
      </c>
      <c r="C167" s="2">
        <v>220132</v>
      </c>
      <c r="D167" s="4">
        <v>45900</v>
      </c>
      <c r="E167" s="4">
        <v>45903</v>
      </c>
      <c r="F167" s="2" t="s">
        <v>2920</v>
      </c>
      <c r="G167" s="3" t="s">
        <v>2919</v>
      </c>
      <c r="H167" s="2" t="s">
        <v>6208</v>
      </c>
      <c r="I167" s="3" t="s">
        <v>351</v>
      </c>
      <c r="J167" s="6">
        <v>193614</v>
      </c>
      <c r="K167" s="3" t="s">
        <v>606</v>
      </c>
      <c r="L167" s="3" t="s">
        <v>4627</v>
      </c>
      <c r="M167" s="3" t="s">
        <v>901</v>
      </c>
      <c r="N167" s="3" t="s">
        <v>555</v>
      </c>
      <c r="O167" s="5" t="s">
        <v>5392</v>
      </c>
      <c r="P167" s="2">
        <f>VLOOKUP(M167&amp;N167,Distancia!$C$2:$D$3438,2,0)</f>
        <v>864</v>
      </c>
      <c r="Q167" s="2" t="str">
        <f t="shared" si="2"/>
        <v>Aplica</v>
      </c>
      <c r="R167" s="48">
        <v>136350</v>
      </c>
      <c r="S167" s="34"/>
    </row>
    <row r="168" spans="1:19" x14ac:dyDescent="0.25">
      <c r="A168" s="3" t="s">
        <v>900</v>
      </c>
      <c r="B168" s="6" t="s">
        <v>1931</v>
      </c>
      <c r="C168" s="2">
        <v>220219</v>
      </c>
      <c r="D168" s="4">
        <v>45900</v>
      </c>
      <c r="E168" s="4">
        <v>45903</v>
      </c>
      <c r="F168" s="2" t="s">
        <v>4712</v>
      </c>
      <c r="G168" s="3" t="s">
        <v>4713</v>
      </c>
      <c r="H168" s="2" t="s">
        <v>6233</v>
      </c>
      <c r="I168" s="3" t="s">
        <v>351</v>
      </c>
      <c r="J168" s="6">
        <v>193614</v>
      </c>
      <c r="K168" s="3" t="s">
        <v>763</v>
      </c>
      <c r="L168" s="3" t="s">
        <v>4695</v>
      </c>
      <c r="M168" s="3" t="s">
        <v>901</v>
      </c>
      <c r="N168" s="3" t="s">
        <v>555</v>
      </c>
      <c r="O168" s="5" t="s">
        <v>5392</v>
      </c>
      <c r="P168" s="2">
        <f>VLOOKUP(M168&amp;N168,Distancia!$C$2:$D$3438,2,0)</f>
        <v>864</v>
      </c>
      <c r="Q168" s="2" t="str">
        <f t="shared" si="2"/>
        <v>Aplica</v>
      </c>
      <c r="R168" s="48">
        <v>136350</v>
      </c>
      <c r="S168" s="34"/>
    </row>
    <row r="169" spans="1:19" x14ac:dyDescent="0.25">
      <c r="A169" s="3" t="s">
        <v>900</v>
      </c>
      <c r="B169" s="6" t="s">
        <v>1931</v>
      </c>
      <c r="C169" s="2">
        <v>220220</v>
      </c>
      <c r="D169" s="4">
        <v>45896</v>
      </c>
      <c r="E169" s="4">
        <v>45896</v>
      </c>
      <c r="F169" s="2" t="s">
        <v>932</v>
      </c>
      <c r="G169" s="3" t="s">
        <v>933</v>
      </c>
      <c r="H169" s="2" t="s">
        <v>5728</v>
      </c>
      <c r="I169" s="3" t="s">
        <v>3170</v>
      </c>
      <c r="J169" s="6">
        <v>0</v>
      </c>
      <c r="K169" s="3" t="s">
        <v>3232</v>
      </c>
      <c r="L169" s="3" t="s">
        <v>4695</v>
      </c>
      <c r="M169" s="3" t="s">
        <v>901</v>
      </c>
      <c r="N169" s="3" t="s">
        <v>916</v>
      </c>
      <c r="O169" s="5" t="s">
        <v>5382</v>
      </c>
      <c r="P169" s="2">
        <f>VLOOKUP(M169&amp;N169,Distancia!$C$2:$D$3438,2,0)</f>
        <v>62.97</v>
      </c>
      <c r="Q169" s="2" t="str">
        <f t="shared" si="2"/>
        <v>No Aplica</v>
      </c>
      <c r="R169" s="48">
        <v>0</v>
      </c>
      <c r="S169" s="34"/>
    </row>
    <row r="170" spans="1:19" x14ac:dyDescent="0.25">
      <c r="A170" s="3" t="s">
        <v>900</v>
      </c>
      <c r="B170" s="6" t="s">
        <v>1931</v>
      </c>
      <c r="C170" s="2">
        <v>220221</v>
      </c>
      <c r="D170" s="4">
        <v>45900</v>
      </c>
      <c r="E170" s="4">
        <v>45903</v>
      </c>
      <c r="F170" s="2" t="s">
        <v>2918</v>
      </c>
      <c r="G170" s="3" t="s">
        <v>2917</v>
      </c>
      <c r="H170" s="2" t="s">
        <v>6234</v>
      </c>
      <c r="I170" s="3" t="s">
        <v>351</v>
      </c>
      <c r="J170" s="6">
        <v>193614</v>
      </c>
      <c r="K170" s="3" t="s">
        <v>736</v>
      </c>
      <c r="L170" s="3" t="s">
        <v>4695</v>
      </c>
      <c r="M170" s="3" t="s">
        <v>901</v>
      </c>
      <c r="N170" s="3" t="s">
        <v>555</v>
      </c>
      <c r="O170" s="5" t="s">
        <v>5392</v>
      </c>
      <c r="P170" s="2">
        <f>VLOOKUP(M170&amp;N170,Distancia!$C$2:$D$3438,2,0)</f>
        <v>864</v>
      </c>
      <c r="Q170" s="2" t="str">
        <f t="shared" si="2"/>
        <v>Aplica</v>
      </c>
      <c r="R170" s="48">
        <v>136350</v>
      </c>
      <c r="S170" s="34"/>
    </row>
    <row r="171" spans="1:19" x14ac:dyDescent="0.25">
      <c r="A171" s="3" t="s">
        <v>900</v>
      </c>
      <c r="B171" s="6" t="s">
        <v>1931</v>
      </c>
      <c r="C171" s="2">
        <v>220223</v>
      </c>
      <c r="D171" s="4">
        <v>45895</v>
      </c>
      <c r="E171" s="4">
        <v>45897</v>
      </c>
      <c r="F171" s="2" t="s">
        <v>941</v>
      </c>
      <c r="G171" s="3" t="s">
        <v>942</v>
      </c>
      <c r="H171" s="2" t="s">
        <v>5600</v>
      </c>
      <c r="I171" s="3" t="s">
        <v>97</v>
      </c>
      <c r="J171" s="6">
        <v>190855</v>
      </c>
      <c r="K171" s="3" t="s">
        <v>469</v>
      </c>
      <c r="L171" s="3" t="s">
        <v>4695</v>
      </c>
      <c r="M171" s="3" t="s">
        <v>925</v>
      </c>
      <c r="N171" s="3" t="s">
        <v>916</v>
      </c>
      <c r="O171" s="5" t="s">
        <v>5394</v>
      </c>
      <c r="P171" s="2">
        <f>VLOOKUP(M171&amp;N171,Distancia!$C$2:$D$3438,2,0)</f>
        <v>132</v>
      </c>
      <c r="Q171" s="2" t="str">
        <f t="shared" si="2"/>
        <v>Aplica</v>
      </c>
      <c r="R171" s="48">
        <v>0</v>
      </c>
      <c r="S171" s="34"/>
    </row>
    <row r="172" spans="1:19" x14ac:dyDescent="0.25">
      <c r="A172" s="3" t="s">
        <v>900</v>
      </c>
      <c r="B172" s="6" t="s">
        <v>1931</v>
      </c>
      <c r="C172" s="2">
        <v>220250</v>
      </c>
      <c r="D172" s="4">
        <v>45901</v>
      </c>
      <c r="E172" s="4">
        <v>45902</v>
      </c>
      <c r="F172" s="2" t="s">
        <v>2903</v>
      </c>
      <c r="G172" s="3" t="s">
        <v>2902</v>
      </c>
      <c r="H172" s="2" t="s">
        <v>5851</v>
      </c>
      <c r="I172" s="3" t="s">
        <v>97</v>
      </c>
      <c r="J172" s="6">
        <v>111332</v>
      </c>
      <c r="K172" s="3" t="s">
        <v>658</v>
      </c>
      <c r="L172" s="3" t="s">
        <v>4695</v>
      </c>
      <c r="M172" s="3" t="s">
        <v>925</v>
      </c>
      <c r="N172" s="3" t="s">
        <v>916</v>
      </c>
      <c r="O172" s="5" t="s">
        <v>5394</v>
      </c>
      <c r="P172" s="2">
        <f>VLOOKUP(M172&amp;N172,Distancia!$C$2:$D$3438,2,0)</f>
        <v>132</v>
      </c>
      <c r="Q172" s="2" t="str">
        <f t="shared" si="2"/>
        <v>Aplica</v>
      </c>
      <c r="R172" s="48">
        <v>0</v>
      </c>
      <c r="S172" s="34"/>
    </row>
    <row r="173" spans="1:19" x14ac:dyDescent="0.25">
      <c r="A173" s="3" t="s">
        <v>900</v>
      </c>
      <c r="B173" s="6" t="s">
        <v>1931</v>
      </c>
      <c r="C173" s="2">
        <v>220263</v>
      </c>
      <c r="D173" s="4">
        <v>45896</v>
      </c>
      <c r="E173" s="4">
        <v>45896</v>
      </c>
      <c r="F173" s="2" t="s">
        <v>3204</v>
      </c>
      <c r="G173" s="3" t="s">
        <v>3205</v>
      </c>
      <c r="H173" s="2" t="s">
        <v>6241</v>
      </c>
      <c r="I173" s="3" t="s">
        <v>3170</v>
      </c>
      <c r="J173" s="6">
        <v>25815</v>
      </c>
      <c r="K173" s="3" t="s">
        <v>3233</v>
      </c>
      <c r="L173" s="3" t="s">
        <v>4695</v>
      </c>
      <c r="M173" s="3" t="s">
        <v>902</v>
      </c>
      <c r="N173" s="3" t="s">
        <v>926</v>
      </c>
      <c r="O173" s="5" t="s">
        <v>5402</v>
      </c>
      <c r="P173" s="2">
        <f>VLOOKUP(M173&amp;N173,Distancia!$C$2:$D$3438,2,0)</f>
        <v>103</v>
      </c>
      <c r="Q173" s="2" t="str">
        <f t="shared" si="2"/>
        <v>Aplica</v>
      </c>
      <c r="R173" s="48">
        <v>0</v>
      </c>
      <c r="S173" s="34"/>
    </row>
    <row r="174" spans="1:19" x14ac:dyDescent="0.25">
      <c r="A174" s="3" t="s">
        <v>900</v>
      </c>
      <c r="B174" s="6" t="s">
        <v>1931</v>
      </c>
      <c r="C174" s="2">
        <v>220364</v>
      </c>
      <c r="D174" s="4">
        <v>45901</v>
      </c>
      <c r="E174" s="4">
        <v>45901</v>
      </c>
      <c r="F174" s="2" t="s">
        <v>938</v>
      </c>
      <c r="G174" s="3" t="s">
        <v>939</v>
      </c>
      <c r="H174" s="2" t="s">
        <v>6267</v>
      </c>
      <c r="I174" s="3" t="s">
        <v>3170</v>
      </c>
      <c r="J174" s="6">
        <v>31809</v>
      </c>
      <c r="K174" s="3" t="s">
        <v>3231</v>
      </c>
      <c r="L174" s="3" t="s">
        <v>4576</v>
      </c>
      <c r="M174" s="3" t="s">
        <v>925</v>
      </c>
      <c r="N174" s="3" t="s">
        <v>901</v>
      </c>
      <c r="O174" s="5" t="s">
        <v>5382</v>
      </c>
      <c r="P174" s="2">
        <f>VLOOKUP(M174&amp;N174,Distancia!$C$2:$D$3438,2,0)</f>
        <v>185.64</v>
      </c>
      <c r="Q174" s="2" t="str">
        <f t="shared" si="2"/>
        <v>Aplica</v>
      </c>
      <c r="R174" s="48">
        <v>0</v>
      </c>
      <c r="S174" s="34"/>
    </row>
    <row r="175" spans="1:19" x14ac:dyDescent="0.25">
      <c r="A175" s="3" t="s">
        <v>900</v>
      </c>
      <c r="B175" s="6" t="s">
        <v>1931</v>
      </c>
      <c r="C175" s="2">
        <v>220380</v>
      </c>
      <c r="D175" s="4">
        <v>45904</v>
      </c>
      <c r="E175" s="4">
        <v>45905</v>
      </c>
      <c r="F175" s="2" t="s">
        <v>2901</v>
      </c>
      <c r="G175" s="3" t="s">
        <v>2900</v>
      </c>
      <c r="H175" s="2" t="s">
        <v>6275</v>
      </c>
      <c r="I175" s="3" t="s">
        <v>3170</v>
      </c>
      <c r="J175" s="6">
        <v>111332</v>
      </c>
      <c r="K175" s="3" t="s">
        <v>1207</v>
      </c>
      <c r="L175" s="3" t="s">
        <v>4576</v>
      </c>
      <c r="M175" s="3" t="s">
        <v>925</v>
      </c>
      <c r="N175" s="3" t="s">
        <v>901</v>
      </c>
      <c r="O175" s="5" t="s">
        <v>5394</v>
      </c>
      <c r="P175" s="2">
        <f>VLOOKUP(M175&amp;N175,Distancia!$C$2:$D$3438,2,0)</f>
        <v>185.64</v>
      </c>
      <c r="Q175" s="2" t="str">
        <f t="shared" si="2"/>
        <v>Aplica</v>
      </c>
      <c r="R175" s="48">
        <v>0</v>
      </c>
      <c r="S175" s="34"/>
    </row>
    <row r="176" spans="1:19" x14ac:dyDescent="0.25">
      <c r="A176" s="3" t="s">
        <v>900</v>
      </c>
      <c r="B176" s="6" t="s">
        <v>1931</v>
      </c>
      <c r="C176" s="2">
        <v>220403</v>
      </c>
      <c r="D176" s="4">
        <v>45901</v>
      </c>
      <c r="E176" s="4">
        <v>45901</v>
      </c>
      <c r="F176" s="2" t="s">
        <v>3050</v>
      </c>
      <c r="G176" s="3" t="s">
        <v>3051</v>
      </c>
      <c r="H176" s="2" t="s">
        <v>6278</v>
      </c>
      <c r="I176" s="3" t="s">
        <v>97</v>
      </c>
      <c r="J176" s="6">
        <v>25815</v>
      </c>
      <c r="K176" s="3" t="s">
        <v>590</v>
      </c>
      <c r="L176" s="3" t="s">
        <v>4576</v>
      </c>
      <c r="M176" s="3" t="s">
        <v>926</v>
      </c>
      <c r="N176" s="3" t="s">
        <v>940</v>
      </c>
      <c r="O176" s="5" t="s">
        <v>5382</v>
      </c>
      <c r="P176" s="2">
        <f>VLOOKUP(M176&amp;N176,Distancia!$C$2:$D$3438,2,0)</f>
        <v>106</v>
      </c>
      <c r="Q176" s="2" t="str">
        <f t="shared" si="2"/>
        <v>Aplica</v>
      </c>
      <c r="R176" s="48">
        <v>0</v>
      </c>
      <c r="S176" s="34"/>
    </row>
    <row r="177" spans="1:19" x14ac:dyDescent="0.25">
      <c r="A177" s="3" t="s">
        <v>900</v>
      </c>
      <c r="B177" s="6" t="s">
        <v>1931</v>
      </c>
      <c r="C177" s="2">
        <v>220419</v>
      </c>
      <c r="D177" s="4">
        <v>45901</v>
      </c>
      <c r="E177" s="4">
        <v>45901</v>
      </c>
      <c r="F177" s="2" t="s">
        <v>941</v>
      </c>
      <c r="G177" s="3" t="s">
        <v>942</v>
      </c>
      <c r="H177" s="2" t="s">
        <v>5600</v>
      </c>
      <c r="I177" s="3" t="s">
        <v>97</v>
      </c>
      <c r="J177" s="6">
        <v>0</v>
      </c>
      <c r="K177" s="3" t="s">
        <v>480</v>
      </c>
      <c r="L177" s="3" t="s">
        <v>4576</v>
      </c>
      <c r="M177" s="3" t="s">
        <v>925</v>
      </c>
      <c r="N177" s="3" t="s">
        <v>940</v>
      </c>
      <c r="O177" s="5" t="s">
        <v>5394</v>
      </c>
      <c r="P177" s="2">
        <f>VLOOKUP(M177&amp;N177,Distancia!$C$2:$D$3438,2,0)</f>
        <v>70.28</v>
      </c>
      <c r="Q177" s="2" t="str">
        <f t="shared" si="2"/>
        <v>No Aplica</v>
      </c>
      <c r="R177" s="48">
        <v>0</v>
      </c>
      <c r="S177" s="34"/>
    </row>
    <row r="178" spans="1:19" x14ac:dyDescent="0.25">
      <c r="A178" s="3" t="s">
        <v>900</v>
      </c>
      <c r="B178" s="6" t="s">
        <v>1931</v>
      </c>
      <c r="C178" s="2">
        <v>220507</v>
      </c>
      <c r="D178" s="4">
        <v>45902</v>
      </c>
      <c r="E178" s="4">
        <v>45902</v>
      </c>
      <c r="F178" s="2" t="s">
        <v>50</v>
      </c>
      <c r="G178" s="3" t="s">
        <v>917</v>
      </c>
      <c r="H178" s="2" t="s">
        <v>6290</v>
      </c>
      <c r="I178" s="3" t="s">
        <v>97</v>
      </c>
      <c r="J178" s="6">
        <v>0</v>
      </c>
      <c r="K178" s="3" t="s">
        <v>689</v>
      </c>
      <c r="L178" s="3" t="s">
        <v>4517</v>
      </c>
      <c r="M178" s="3" t="s">
        <v>901</v>
      </c>
      <c r="N178" s="3" t="s">
        <v>916</v>
      </c>
      <c r="O178" s="5" t="s">
        <v>5382</v>
      </c>
      <c r="P178" s="2">
        <f>VLOOKUP(M178&amp;N178,Distancia!$C$2:$D$3438,2,0)</f>
        <v>62.97</v>
      </c>
      <c r="Q178" s="2" t="str">
        <f t="shared" si="2"/>
        <v>No Aplica</v>
      </c>
      <c r="R178" s="48">
        <v>0</v>
      </c>
      <c r="S178" s="34"/>
    </row>
    <row r="179" spans="1:19" x14ac:dyDescent="0.25">
      <c r="A179" s="3" t="s">
        <v>900</v>
      </c>
      <c r="B179" s="6" t="s">
        <v>1931</v>
      </c>
      <c r="C179" s="2">
        <v>220532</v>
      </c>
      <c r="D179" s="4">
        <v>45903</v>
      </c>
      <c r="E179" s="4">
        <v>45904</v>
      </c>
      <c r="F179" s="2" t="s">
        <v>941</v>
      </c>
      <c r="G179" s="3" t="s">
        <v>942</v>
      </c>
      <c r="H179" s="2" t="s">
        <v>5600</v>
      </c>
      <c r="I179" s="3" t="s">
        <v>97</v>
      </c>
      <c r="J179" s="6">
        <v>111332</v>
      </c>
      <c r="K179" s="3" t="s">
        <v>2367</v>
      </c>
      <c r="L179" s="3" t="s">
        <v>4667</v>
      </c>
      <c r="M179" s="3" t="s">
        <v>925</v>
      </c>
      <c r="N179" s="3" t="s">
        <v>916</v>
      </c>
      <c r="O179" s="5" t="s">
        <v>5402</v>
      </c>
      <c r="P179" s="2">
        <f>VLOOKUP(M179&amp;N179,Distancia!$C$2:$D$3438,2,0)</f>
        <v>132</v>
      </c>
      <c r="Q179" s="2" t="str">
        <f t="shared" si="2"/>
        <v>Aplica</v>
      </c>
      <c r="R179" s="48">
        <v>0</v>
      </c>
      <c r="S179" s="34"/>
    </row>
    <row r="180" spans="1:19" x14ac:dyDescent="0.25">
      <c r="A180" s="3" t="s">
        <v>900</v>
      </c>
      <c r="B180" s="6" t="s">
        <v>1931</v>
      </c>
      <c r="C180" s="2">
        <v>220605</v>
      </c>
      <c r="D180" s="4">
        <v>45904</v>
      </c>
      <c r="E180" s="4">
        <v>45904</v>
      </c>
      <c r="F180" s="2" t="s">
        <v>936</v>
      </c>
      <c r="G180" s="3" t="s">
        <v>2907</v>
      </c>
      <c r="H180" s="2" t="s">
        <v>5913</v>
      </c>
      <c r="I180" s="3" t="s">
        <v>97</v>
      </c>
      <c r="J180" s="6">
        <v>0</v>
      </c>
      <c r="K180" s="3" t="s">
        <v>3234</v>
      </c>
      <c r="L180" s="3" t="s">
        <v>4783</v>
      </c>
      <c r="M180" s="3" t="s">
        <v>926</v>
      </c>
      <c r="N180" s="3" t="s">
        <v>902</v>
      </c>
      <c r="O180" s="5" t="s">
        <v>5382</v>
      </c>
      <c r="P180" s="2">
        <f>VLOOKUP(M180&amp;N180,Distancia!$C$2:$D$3438,2,0)</f>
        <v>102</v>
      </c>
      <c r="Q180" s="2" t="str">
        <f t="shared" si="2"/>
        <v>Aplica</v>
      </c>
      <c r="R180" s="48">
        <v>0</v>
      </c>
      <c r="S180" s="34"/>
    </row>
    <row r="181" spans="1:19" x14ac:dyDescent="0.25">
      <c r="A181" s="3" t="s">
        <v>900</v>
      </c>
      <c r="B181" s="6" t="s">
        <v>1931</v>
      </c>
      <c r="C181" s="2">
        <v>220607</v>
      </c>
      <c r="D181" s="4">
        <v>45904</v>
      </c>
      <c r="E181" s="4">
        <v>45904</v>
      </c>
      <c r="F181" s="2" t="s">
        <v>2905</v>
      </c>
      <c r="G181" s="3" t="s">
        <v>2904</v>
      </c>
      <c r="H181" s="2" t="s">
        <v>5436</v>
      </c>
      <c r="I181" s="3" t="s">
        <v>97</v>
      </c>
      <c r="J181" s="6">
        <v>25815</v>
      </c>
      <c r="K181" s="3" t="s">
        <v>524</v>
      </c>
      <c r="L181" s="3" t="s">
        <v>4783</v>
      </c>
      <c r="M181" s="3" t="s">
        <v>926</v>
      </c>
      <c r="N181" s="3" t="s">
        <v>901</v>
      </c>
      <c r="O181" s="5" t="s">
        <v>5382</v>
      </c>
      <c r="P181" s="2">
        <f>VLOOKUP(M181&amp;N181,Distancia!$C$2:$D$3438,2,0)</f>
        <v>218.06</v>
      </c>
      <c r="Q181" s="2" t="str">
        <f t="shared" si="2"/>
        <v>Aplica</v>
      </c>
      <c r="R181" s="48">
        <v>0</v>
      </c>
      <c r="S181" s="34"/>
    </row>
    <row r="182" spans="1:19" x14ac:dyDescent="0.25">
      <c r="A182" s="3" t="s">
        <v>900</v>
      </c>
      <c r="B182" s="6" t="s">
        <v>1931</v>
      </c>
      <c r="C182" s="2">
        <v>220612</v>
      </c>
      <c r="D182" s="4">
        <v>45904</v>
      </c>
      <c r="E182" s="4">
        <v>45904</v>
      </c>
      <c r="F182" s="2" t="s">
        <v>4921</v>
      </c>
      <c r="G182" s="3" t="s">
        <v>4922</v>
      </c>
      <c r="H182" s="2" t="s">
        <v>6304</v>
      </c>
      <c r="I182" s="3" t="s">
        <v>3170</v>
      </c>
      <c r="J182" s="6">
        <v>0</v>
      </c>
      <c r="K182" s="3" t="s">
        <v>1186</v>
      </c>
      <c r="L182" s="3" t="s">
        <v>4783</v>
      </c>
      <c r="M182" s="3" t="s">
        <v>925</v>
      </c>
      <c r="N182" s="3" t="s">
        <v>940</v>
      </c>
      <c r="O182" s="5" t="s">
        <v>5382</v>
      </c>
      <c r="P182" s="2">
        <f>VLOOKUP(M182&amp;N182,Distancia!$C$2:$D$3438,2,0)</f>
        <v>70.28</v>
      </c>
      <c r="Q182" s="2" t="str">
        <f t="shared" si="2"/>
        <v>No Aplica</v>
      </c>
      <c r="R182" s="48">
        <v>0</v>
      </c>
      <c r="S182" s="34"/>
    </row>
    <row r="183" spans="1:19" x14ac:dyDescent="0.25">
      <c r="A183" s="3" t="s">
        <v>900</v>
      </c>
      <c r="B183" s="6" t="s">
        <v>1931</v>
      </c>
      <c r="C183" s="2">
        <v>220622</v>
      </c>
      <c r="D183" s="4">
        <v>45910</v>
      </c>
      <c r="E183" s="4">
        <v>45910</v>
      </c>
      <c r="F183" s="2" t="s">
        <v>2913</v>
      </c>
      <c r="G183" s="3" t="s">
        <v>2912</v>
      </c>
      <c r="H183" s="2" t="s">
        <v>6306</v>
      </c>
      <c r="I183" s="3" t="s">
        <v>97</v>
      </c>
      <c r="J183" s="6">
        <v>25815</v>
      </c>
      <c r="K183" s="3" t="s">
        <v>2393</v>
      </c>
      <c r="L183" s="3" t="s">
        <v>4783</v>
      </c>
      <c r="M183" s="3" t="s">
        <v>901</v>
      </c>
      <c r="N183" s="3" t="s">
        <v>926</v>
      </c>
      <c r="O183" s="5" t="s">
        <v>5382</v>
      </c>
      <c r="P183" s="2">
        <f>VLOOKUP(M183&amp;N183,Distancia!$C$2:$D$3438,2,0)</f>
        <v>218.06</v>
      </c>
      <c r="Q183" s="2" t="str">
        <f t="shared" si="2"/>
        <v>Aplica</v>
      </c>
      <c r="R183" s="48">
        <v>0</v>
      </c>
      <c r="S183" s="34"/>
    </row>
    <row r="184" spans="1:19" x14ac:dyDescent="0.25">
      <c r="A184" s="3" t="s">
        <v>900</v>
      </c>
      <c r="B184" s="6" t="s">
        <v>1931</v>
      </c>
      <c r="C184" s="2">
        <v>220623</v>
      </c>
      <c r="D184" s="4">
        <v>45910</v>
      </c>
      <c r="E184" s="4">
        <v>45910</v>
      </c>
      <c r="F184" s="2" t="s">
        <v>2928</v>
      </c>
      <c r="G184" s="3" t="s">
        <v>2927</v>
      </c>
      <c r="H184" s="2" t="s">
        <v>6307</v>
      </c>
      <c r="I184" s="3" t="s">
        <v>97</v>
      </c>
      <c r="J184" s="6">
        <v>25815</v>
      </c>
      <c r="K184" s="3" t="s">
        <v>757</v>
      </c>
      <c r="L184" s="3" t="s">
        <v>4783</v>
      </c>
      <c r="M184" s="3" t="s">
        <v>901</v>
      </c>
      <c r="N184" s="3" t="s">
        <v>926</v>
      </c>
      <c r="O184" s="5" t="s">
        <v>5382</v>
      </c>
      <c r="P184" s="2">
        <f>VLOOKUP(M184&amp;N184,Distancia!$C$2:$D$3438,2,0)</f>
        <v>218.06</v>
      </c>
      <c r="Q184" s="2" t="str">
        <f t="shared" si="2"/>
        <v>Aplica</v>
      </c>
      <c r="R184" s="48">
        <v>0</v>
      </c>
      <c r="S184" s="34"/>
    </row>
    <row r="185" spans="1:19" x14ac:dyDescent="0.25">
      <c r="A185" s="3" t="s">
        <v>900</v>
      </c>
      <c r="B185" s="6" t="s">
        <v>1931</v>
      </c>
      <c r="C185" s="2">
        <v>220629</v>
      </c>
      <c r="D185" s="4">
        <v>45905</v>
      </c>
      <c r="E185" s="4">
        <v>45905</v>
      </c>
      <c r="F185" s="2" t="s">
        <v>918</v>
      </c>
      <c r="G185" s="3" t="s">
        <v>919</v>
      </c>
      <c r="H185" s="2" t="s">
        <v>6309</v>
      </c>
      <c r="I185" s="3" t="s">
        <v>3170</v>
      </c>
      <c r="J185" s="6">
        <v>0</v>
      </c>
      <c r="K185" s="3" t="s">
        <v>2388</v>
      </c>
      <c r="L185" s="3" t="s">
        <v>4783</v>
      </c>
      <c r="M185" s="3" t="s">
        <v>901</v>
      </c>
      <c r="N185" s="3" t="s">
        <v>926</v>
      </c>
      <c r="O185" s="5" t="s">
        <v>5382</v>
      </c>
      <c r="P185" s="2">
        <f>VLOOKUP(M185&amp;N185,Distancia!$C$2:$D$3438,2,0)</f>
        <v>218.06</v>
      </c>
      <c r="Q185" s="2" t="str">
        <f t="shared" si="2"/>
        <v>Aplica</v>
      </c>
      <c r="R185" s="48">
        <v>0</v>
      </c>
      <c r="S185" s="34"/>
    </row>
    <row r="186" spans="1:19" x14ac:dyDescent="0.25">
      <c r="A186" s="3" t="s">
        <v>900</v>
      </c>
      <c r="B186" s="6" t="s">
        <v>1931</v>
      </c>
      <c r="C186" s="2">
        <v>220686</v>
      </c>
      <c r="D186" s="4">
        <v>45907</v>
      </c>
      <c r="E186" s="4">
        <v>45907</v>
      </c>
      <c r="F186" s="2" t="s">
        <v>3050</v>
      </c>
      <c r="G186" s="3" t="s">
        <v>3051</v>
      </c>
      <c r="H186" s="2" t="s">
        <v>6278</v>
      </c>
      <c r="I186" s="3" t="s">
        <v>97</v>
      </c>
      <c r="J186" s="6">
        <v>25815</v>
      </c>
      <c r="K186" s="3" t="s">
        <v>1607</v>
      </c>
      <c r="L186" s="3" t="s">
        <v>4949</v>
      </c>
      <c r="M186" s="3" t="s">
        <v>926</v>
      </c>
      <c r="N186" s="3" t="s">
        <v>925</v>
      </c>
      <c r="O186" s="5" t="s">
        <v>5382</v>
      </c>
      <c r="P186" s="2">
        <f>VLOOKUP(M186&amp;N186,Distancia!$C$2:$D$3438,2,0)</f>
        <v>156.06</v>
      </c>
      <c r="Q186" s="2" t="str">
        <f t="shared" si="2"/>
        <v>Aplica</v>
      </c>
      <c r="R186" s="48">
        <v>0</v>
      </c>
      <c r="S186" s="34"/>
    </row>
    <row r="187" spans="1:19" x14ac:dyDescent="0.25">
      <c r="A187" s="3" t="s">
        <v>900</v>
      </c>
      <c r="B187" s="6" t="s">
        <v>1931</v>
      </c>
      <c r="C187" s="2">
        <v>220710</v>
      </c>
      <c r="D187" s="4">
        <v>45922</v>
      </c>
      <c r="E187" s="4">
        <v>45926</v>
      </c>
      <c r="F187" s="2" t="s">
        <v>938</v>
      </c>
      <c r="G187" s="3" t="s">
        <v>939</v>
      </c>
      <c r="H187" s="2" t="s">
        <v>6267</v>
      </c>
      <c r="I187" s="3" t="s">
        <v>351</v>
      </c>
      <c r="J187" s="6">
        <v>318092</v>
      </c>
      <c r="K187" s="3" t="s">
        <v>3241</v>
      </c>
      <c r="L187" s="3" t="s">
        <v>4368</v>
      </c>
      <c r="M187" s="3" t="s">
        <v>925</v>
      </c>
      <c r="N187" s="3" t="s">
        <v>270</v>
      </c>
      <c r="O187" s="5" t="s">
        <v>5392</v>
      </c>
      <c r="P187" s="2">
        <f>VLOOKUP(M187&amp;N187,Distancia!$C$2:$D$3438,2,0)</f>
        <v>1551.54</v>
      </c>
      <c r="Q187" s="2" t="str">
        <f t="shared" si="2"/>
        <v>Aplica</v>
      </c>
      <c r="R187" s="48">
        <v>218988</v>
      </c>
      <c r="S187" s="34"/>
    </row>
    <row r="188" spans="1:19" x14ac:dyDescent="0.25">
      <c r="A188" s="3" t="s">
        <v>900</v>
      </c>
      <c r="B188" s="6" t="s">
        <v>1931</v>
      </c>
      <c r="C188" s="2">
        <v>220728</v>
      </c>
      <c r="D188" s="4">
        <v>45909</v>
      </c>
      <c r="E188" s="4">
        <v>45909</v>
      </c>
      <c r="F188" s="2" t="s">
        <v>3050</v>
      </c>
      <c r="G188" s="3" t="s">
        <v>3051</v>
      </c>
      <c r="H188" s="2" t="s">
        <v>6278</v>
      </c>
      <c r="I188" s="3" t="s">
        <v>97</v>
      </c>
      <c r="J188" s="6">
        <v>25815</v>
      </c>
      <c r="K188" s="3" t="s">
        <v>1513</v>
      </c>
      <c r="L188" s="3" t="s">
        <v>4949</v>
      </c>
      <c r="M188" s="3" t="s">
        <v>926</v>
      </c>
      <c r="N188" s="3" t="s">
        <v>901</v>
      </c>
      <c r="O188" s="5" t="s">
        <v>5382</v>
      </c>
      <c r="P188" s="2">
        <f>VLOOKUP(M188&amp;N188,Distancia!$C$2:$D$3438,2,0)</f>
        <v>218.06</v>
      </c>
      <c r="Q188" s="2" t="str">
        <f t="shared" si="2"/>
        <v>Aplica</v>
      </c>
      <c r="R188" s="48">
        <v>0</v>
      </c>
      <c r="S188" s="34"/>
    </row>
    <row r="189" spans="1:19" x14ac:dyDescent="0.25">
      <c r="A189" s="3" t="s">
        <v>900</v>
      </c>
      <c r="B189" s="6" t="s">
        <v>1931</v>
      </c>
      <c r="C189" s="2">
        <v>220795</v>
      </c>
      <c r="D189" s="4">
        <v>45912</v>
      </c>
      <c r="E189" s="4">
        <v>45912</v>
      </c>
      <c r="F189" s="2" t="s">
        <v>3680</v>
      </c>
      <c r="G189" s="3" t="s">
        <v>3681</v>
      </c>
      <c r="H189" s="2" t="s">
        <v>5621</v>
      </c>
      <c r="I189" s="3" t="s">
        <v>97</v>
      </c>
      <c r="J189" s="6">
        <v>31809</v>
      </c>
      <c r="K189" s="3" t="s">
        <v>1528</v>
      </c>
      <c r="L189" s="3" t="s">
        <v>4745</v>
      </c>
      <c r="M189" s="3" t="s">
        <v>926</v>
      </c>
      <c r="N189" s="3" t="s">
        <v>925</v>
      </c>
      <c r="O189" s="5" t="s">
        <v>5394</v>
      </c>
      <c r="P189" s="2">
        <f>VLOOKUP(M189&amp;N189,Distancia!$C$2:$D$3438,2,0)</f>
        <v>156.06</v>
      </c>
      <c r="Q189" s="2" t="str">
        <f t="shared" si="2"/>
        <v>Aplica</v>
      </c>
      <c r="R189" s="48">
        <v>0</v>
      </c>
      <c r="S189" s="34"/>
    </row>
    <row r="190" spans="1:19" x14ac:dyDescent="0.25">
      <c r="A190" s="3" t="s">
        <v>900</v>
      </c>
      <c r="B190" s="6" t="s">
        <v>1931</v>
      </c>
      <c r="C190" s="2">
        <v>220803</v>
      </c>
      <c r="D190" s="4">
        <v>45922</v>
      </c>
      <c r="E190" s="4">
        <v>45925</v>
      </c>
      <c r="F190" s="2" t="s">
        <v>928</v>
      </c>
      <c r="G190" s="3" t="s">
        <v>929</v>
      </c>
      <c r="H190" s="2" t="s">
        <v>5911</v>
      </c>
      <c r="I190" s="3" t="s">
        <v>351</v>
      </c>
      <c r="J190" s="6">
        <v>270378</v>
      </c>
      <c r="K190" s="3" t="s">
        <v>1611</v>
      </c>
      <c r="L190" s="3" t="s">
        <v>5016</v>
      </c>
      <c r="M190" s="3" t="s">
        <v>926</v>
      </c>
      <c r="N190" s="3" t="s">
        <v>270</v>
      </c>
      <c r="O190" s="5" t="s">
        <v>5392</v>
      </c>
      <c r="P190" s="2">
        <f>VLOOKUP(M190&amp;N190,Distancia!$C$2:$D$3438,2,0)</f>
        <v>1567.37</v>
      </c>
      <c r="Q190" s="2" t="str">
        <f t="shared" si="2"/>
        <v>Aplica</v>
      </c>
      <c r="R190" s="48">
        <v>192988</v>
      </c>
      <c r="S190" s="34"/>
    </row>
    <row r="191" spans="1:19" x14ac:dyDescent="0.25">
      <c r="A191" s="3" t="s">
        <v>900</v>
      </c>
      <c r="B191" s="6" t="s">
        <v>1931</v>
      </c>
      <c r="C191" s="2">
        <v>220808</v>
      </c>
      <c r="D191" s="4">
        <v>45923</v>
      </c>
      <c r="E191" s="4">
        <v>45926</v>
      </c>
      <c r="F191" s="2" t="s">
        <v>33</v>
      </c>
      <c r="G191" s="3" t="s">
        <v>913</v>
      </c>
      <c r="H191" s="2" t="s">
        <v>5554</v>
      </c>
      <c r="I191" s="3" t="s">
        <v>3170</v>
      </c>
      <c r="J191" s="6">
        <v>293940</v>
      </c>
      <c r="K191" s="3" t="s">
        <v>1509</v>
      </c>
      <c r="L191" s="3" t="s">
        <v>4710</v>
      </c>
      <c r="M191" s="3" t="s">
        <v>901</v>
      </c>
      <c r="N191" s="3" t="s">
        <v>270</v>
      </c>
      <c r="O191" s="5" t="s">
        <v>5392</v>
      </c>
      <c r="P191" s="2">
        <f>VLOOKUP(M191&amp;N191,Distancia!$C$2:$D$3438,2,0)</f>
        <v>1368.17</v>
      </c>
      <c r="Q191" s="2" t="str">
        <f t="shared" si="2"/>
        <v>Aplica</v>
      </c>
      <c r="R191" s="48">
        <v>353988</v>
      </c>
      <c r="S191" s="34"/>
    </row>
    <row r="192" spans="1:19" x14ac:dyDescent="0.25">
      <c r="A192" s="3" t="s">
        <v>900</v>
      </c>
      <c r="B192" s="6" t="s">
        <v>1931</v>
      </c>
      <c r="C192" s="2">
        <v>220814</v>
      </c>
      <c r="D192" s="4">
        <v>45915</v>
      </c>
      <c r="E192" s="4">
        <v>45915</v>
      </c>
      <c r="F192" s="2" t="s">
        <v>904</v>
      </c>
      <c r="G192" s="3" t="s">
        <v>905</v>
      </c>
      <c r="H192" s="2" t="s">
        <v>5954</v>
      </c>
      <c r="I192" s="3" t="s">
        <v>3170</v>
      </c>
      <c r="J192" s="6">
        <v>0</v>
      </c>
      <c r="K192" s="3" t="s">
        <v>1953</v>
      </c>
      <c r="L192" s="3" t="s">
        <v>5016</v>
      </c>
      <c r="M192" s="3" t="s">
        <v>901</v>
      </c>
      <c r="N192" s="3" t="s">
        <v>916</v>
      </c>
      <c r="O192" s="5" t="s">
        <v>5382</v>
      </c>
      <c r="P192" s="2">
        <f>VLOOKUP(M192&amp;N192,Distancia!$C$2:$D$3438,2,0)</f>
        <v>62.97</v>
      </c>
      <c r="Q192" s="2" t="str">
        <f t="shared" si="2"/>
        <v>No Aplica</v>
      </c>
      <c r="R192" s="48">
        <v>0</v>
      </c>
      <c r="S192" s="34"/>
    </row>
    <row r="193" spans="1:19" x14ac:dyDescent="0.25">
      <c r="A193" s="3" t="s">
        <v>900</v>
      </c>
      <c r="B193" s="6" t="s">
        <v>1931</v>
      </c>
      <c r="C193" s="2">
        <v>220817</v>
      </c>
      <c r="D193" s="4">
        <v>45916</v>
      </c>
      <c r="E193" s="4">
        <v>45916</v>
      </c>
      <c r="F193" s="2" t="s">
        <v>904</v>
      </c>
      <c r="G193" s="3" t="s">
        <v>905</v>
      </c>
      <c r="H193" s="2" t="s">
        <v>5954</v>
      </c>
      <c r="I193" s="3" t="s">
        <v>3170</v>
      </c>
      <c r="J193" s="6">
        <v>31809</v>
      </c>
      <c r="K193" s="3" t="s">
        <v>1381</v>
      </c>
      <c r="L193" s="3" t="s">
        <v>5016</v>
      </c>
      <c r="M193" s="3" t="s">
        <v>901</v>
      </c>
      <c r="N193" s="3" t="s">
        <v>925</v>
      </c>
      <c r="O193" s="5" t="s">
        <v>5382</v>
      </c>
      <c r="P193" s="2">
        <f>VLOOKUP(M193&amp;N193,Distancia!$C$2:$D$3438,2,0)</f>
        <v>185.64</v>
      </c>
      <c r="Q193" s="2" t="str">
        <f t="shared" si="2"/>
        <v>Aplica</v>
      </c>
      <c r="R193" s="48">
        <v>0</v>
      </c>
      <c r="S193" s="34"/>
    </row>
    <row r="194" spans="1:19" x14ac:dyDescent="0.25">
      <c r="A194" s="3" t="s">
        <v>900</v>
      </c>
      <c r="B194" s="6" t="s">
        <v>1931</v>
      </c>
      <c r="C194" s="2">
        <v>220828</v>
      </c>
      <c r="D194" s="4">
        <v>45911</v>
      </c>
      <c r="E194" s="4">
        <v>45911</v>
      </c>
      <c r="F194" s="2" t="s">
        <v>943</v>
      </c>
      <c r="G194" s="3" t="s">
        <v>944</v>
      </c>
      <c r="H194" s="2" t="s">
        <v>5434</v>
      </c>
      <c r="I194" s="3" t="s">
        <v>97</v>
      </c>
      <c r="J194" s="6">
        <v>25815</v>
      </c>
      <c r="K194" s="3" t="s">
        <v>1421</v>
      </c>
      <c r="L194" s="3" t="s">
        <v>4710</v>
      </c>
      <c r="M194" s="3" t="s">
        <v>924</v>
      </c>
      <c r="N194" s="3" t="s">
        <v>901</v>
      </c>
      <c r="O194" s="5" t="s">
        <v>5382</v>
      </c>
      <c r="P194" s="2">
        <f>VLOOKUP(M194&amp;N194,Distancia!$C$2:$D$3438,2,0)</f>
        <v>309.86</v>
      </c>
      <c r="Q194" s="2" t="str">
        <f t="shared" si="2"/>
        <v>Aplica</v>
      </c>
      <c r="R194" s="48">
        <v>0</v>
      </c>
      <c r="S194" s="34"/>
    </row>
    <row r="195" spans="1:19" x14ac:dyDescent="0.25">
      <c r="A195" s="3" t="s">
        <v>900</v>
      </c>
      <c r="B195" s="6" t="s">
        <v>1931</v>
      </c>
      <c r="C195" s="2">
        <v>220874</v>
      </c>
      <c r="D195" s="4">
        <v>45911</v>
      </c>
      <c r="E195" s="4">
        <v>45911</v>
      </c>
      <c r="F195" s="2" t="s">
        <v>2905</v>
      </c>
      <c r="G195" s="3" t="s">
        <v>2904</v>
      </c>
      <c r="H195" s="2" t="s">
        <v>5436</v>
      </c>
      <c r="I195" s="3" t="s">
        <v>97</v>
      </c>
      <c r="J195" s="6">
        <v>25815</v>
      </c>
      <c r="K195" s="3" t="s">
        <v>1571</v>
      </c>
      <c r="L195" s="3" t="s">
        <v>5016</v>
      </c>
      <c r="M195" s="3" t="s">
        <v>926</v>
      </c>
      <c r="N195" s="3" t="s">
        <v>901</v>
      </c>
      <c r="O195" s="5" t="s">
        <v>5389</v>
      </c>
      <c r="P195" s="2">
        <f>VLOOKUP(M195&amp;N195,Distancia!$C$2:$D$3438,2,0)</f>
        <v>218.06</v>
      </c>
      <c r="Q195" s="2" t="str">
        <f t="shared" ref="Q195:Q258" si="3">IF(P195&gt;=80,"Aplica","No Aplica")</f>
        <v>Aplica</v>
      </c>
      <c r="R195" s="48">
        <v>0</v>
      </c>
      <c r="S195" s="34"/>
    </row>
    <row r="196" spans="1:19" x14ac:dyDescent="0.25">
      <c r="A196" s="3" t="s">
        <v>900</v>
      </c>
      <c r="B196" s="6" t="s">
        <v>1931</v>
      </c>
      <c r="C196" s="2">
        <v>220952</v>
      </c>
      <c r="D196" s="4">
        <v>45930</v>
      </c>
      <c r="E196" s="4">
        <v>45933</v>
      </c>
      <c r="F196" s="2" t="s">
        <v>2915</v>
      </c>
      <c r="G196" s="3" t="s">
        <v>2921</v>
      </c>
      <c r="H196" s="2" t="s">
        <v>5555</v>
      </c>
      <c r="I196" s="3" t="s">
        <v>97</v>
      </c>
      <c r="J196" s="6">
        <v>293940</v>
      </c>
      <c r="K196" s="3" t="s">
        <v>3254</v>
      </c>
      <c r="L196" s="3" t="s">
        <v>5016</v>
      </c>
      <c r="M196" s="3" t="s">
        <v>901</v>
      </c>
      <c r="N196" s="3" t="s">
        <v>270</v>
      </c>
      <c r="O196" s="5" t="s">
        <v>5392</v>
      </c>
      <c r="P196" s="2">
        <f>VLOOKUP(M196&amp;N196,Distancia!$C$2:$D$3438,2,0)</f>
        <v>1368.17</v>
      </c>
      <c r="Q196" s="2" t="str">
        <f t="shared" si="3"/>
        <v>Aplica</v>
      </c>
      <c r="R196" s="48">
        <v>155932</v>
      </c>
      <c r="S196" s="34"/>
    </row>
    <row r="197" spans="1:19" x14ac:dyDescent="0.25">
      <c r="A197" s="3" t="s">
        <v>900</v>
      </c>
      <c r="B197" s="6" t="s">
        <v>1931</v>
      </c>
      <c r="C197" s="2">
        <v>220974</v>
      </c>
      <c r="D197" s="4">
        <v>45923</v>
      </c>
      <c r="E197" s="4">
        <v>45923</v>
      </c>
      <c r="F197" s="2" t="s">
        <v>2913</v>
      </c>
      <c r="G197" s="3" t="s">
        <v>2912</v>
      </c>
      <c r="H197" s="2" t="s">
        <v>6306</v>
      </c>
      <c r="I197" s="3" t="s">
        <v>97</v>
      </c>
      <c r="J197" s="6">
        <v>25815</v>
      </c>
      <c r="K197" s="3" t="s">
        <v>1506</v>
      </c>
      <c r="L197" s="3" t="s">
        <v>5016</v>
      </c>
      <c r="M197" s="3" t="s">
        <v>901</v>
      </c>
      <c r="N197" s="3" t="s">
        <v>924</v>
      </c>
      <c r="O197" s="5" t="s">
        <v>5382</v>
      </c>
      <c r="P197" s="2">
        <f>VLOOKUP(M197&amp;N197,Distancia!$C$2:$D$3438,2,0)</f>
        <v>309.86</v>
      </c>
      <c r="Q197" s="2" t="str">
        <f t="shared" si="3"/>
        <v>Aplica</v>
      </c>
      <c r="R197" s="48">
        <v>0</v>
      </c>
      <c r="S197" s="34"/>
    </row>
    <row r="198" spans="1:19" x14ac:dyDescent="0.25">
      <c r="A198" s="3" t="s">
        <v>900</v>
      </c>
      <c r="B198" s="6" t="s">
        <v>1931</v>
      </c>
      <c r="C198" s="2">
        <v>221001</v>
      </c>
      <c r="D198" s="4">
        <v>45922</v>
      </c>
      <c r="E198" s="4">
        <v>45925</v>
      </c>
      <c r="F198" s="2" t="s">
        <v>941</v>
      </c>
      <c r="G198" s="3" t="s">
        <v>942</v>
      </c>
      <c r="H198" s="2" t="s">
        <v>5600</v>
      </c>
      <c r="I198" s="3" t="s">
        <v>97</v>
      </c>
      <c r="J198" s="6">
        <v>270378</v>
      </c>
      <c r="K198" s="3" t="s">
        <v>1985</v>
      </c>
      <c r="L198" s="3" t="s">
        <v>4888</v>
      </c>
      <c r="M198" s="3" t="s">
        <v>926</v>
      </c>
      <c r="N198" s="3" t="s">
        <v>270</v>
      </c>
      <c r="O198" s="5" t="s">
        <v>5392</v>
      </c>
      <c r="P198" s="2">
        <f>VLOOKUP(M198&amp;N198,Distancia!$C$2:$D$3438,2,0)</f>
        <v>1567.37</v>
      </c>
      <c r="Q198" s="2" t="str">
        <f t="shared" si="3"/>
        <v>Aplica</v>
      </c>
      <c r="R198" s="48">
        <v>129536</v>
      </c>
      <c r="S198" s="34"/>
    </row>
    <row r="199" spans="1:19" x14ac:dyDescent="0.25">
      <c r="A199" s="3" t="s">
        <v>900</v>
      </c>
      <c r="B199" s="6" t="s">
        <v>1931</v>
      </c>
      <c r="C199" s="2">
        <v>221012</v>
      </c>
      <c r="D199" s="4">
        <v>45923</v>
      </c>
      <c r="E199" s="4">
        <v>45923</v>
      </c>
      <c r="F199" s="2" t="s">
        <v>3126</v>
      </c>
      <c r="G199" s="3" t="s">
        <v>3144</v>
      </c>
      <c r="H199" s="2" t="s">
        <v>6360</v>
      </c>
      <c r="I199" s="3" t="s">
        <v>97</v>
      </c>
      <c r="J199" s="6">
        <v>31809</v>
      </c>
      <c r="K199" s="3" t="s">
        <v>1495</v>
      </c>
      <c r="L199" s="3" t="s">
        <v>4888</v>
      </c>
      <c r="M199" s="3" t="s">
        <v>901</v>
      </c>
      <c r="N199" s="3" t="s">
        <v>924</v>
      </c>
      <c r="O199" s="5" t="s">
        <v>5382</v>
      </c>
      <c r="P199" s="2">
        <f>VLOOKUP(M199&amp;N199,Distancia!$C$2:$D$3438,2,0)</f>
        <v>309.86</v>
      </c>
      <c r="Q199" s="2" t="str">
        <f t="shared" si="3"/>
        <v>Aplica</v>
      </c>
      <c r="R199" s="48">
        <v>0</v>
      </c>
      <c r="S199" s="34"/>
    </row>
    <row r="200" spans="1:19" x14ac:dyDescent="0.25">
      <c r="A200" s="3" t="s">
        <v>900</v>
      </c>
      <c r="B200" s="6" t="s">
        <v>1931</v>
      </c>
      <c r="C200" s="2">
        <v>221017</v>
      </c>
      <c r="D200" s="4">
        <v>45918</v>
      </c>
      <c r="E200" s="4">
        <v>45918</v>
      </c>
      <c r="F200" s="2" t="s">
        <v>2926</v>
      </c>
      <c r="G200" s="3" t="s">
        <v>2925</v>
      </c>
      <c r="H200" s="2" t="s">
        <v>5556</v>
      </c>
      <c r="I200" s="3" t="s">
        <v>97</v>
      </c>
      <c r="J200" s="6">
        <v>25815</v>
      </c>
      <c r="K200" s="3" t="s">
        <v>428</v>
      </c>
      <c r="L200" s="3" t="s">
        <v>5150</v>
      </c>
      <c r="M200" s="3" t="s">
        <v>901</v>
      </c>
      <c r="N200" s="3" t="s">
        <v>926</v>
      </c>
      <c r="O200" s="5" t="s">
        <v>5382</v>
      </c>
      <c r="P200" s="2">
        <f>VLOOKUP(M200&amp;N200,Distancia!$C$2:$D$3438,2,0)</f>
        <v>218.06</v>
      </c>
      <c r="Q200" s="2" t="str">
        <f t="shared" si="3"/>
        <v>Aplica</v>
      </c>
      <c r="R200" s="48">
        <v>0</v>
      </c>
      <c r="S200" s="34"/>
    </row>
    <row r="201" spans="1:19" x14ac:dyDescent="0.25">
      <c r="A201" s="3" t="s">
        <v>900</v>
      </c>
      <c r="B201" s="6" t="s">
        <v>1931</v>
      </c>
      <c r="C201" s="2">
        <v>221241</v>
      </c>
      <c r="D201" s="4">
        <v>45925</v>
      </c>
      <c r="E201" s="4">
        <v>45925</v>
      </c>
      <c r="F201" s="2" t="s">
        <v>3126</v>
      </c>
      <c r="G201" s="3" t="s">
        <v>3144</v>
      </c>
      <c r="H201" s="2" t="s">
        <v>6360</v>
      </c>
      <c r="I201" s="3" t="s">
        <v>97</v>
      </c>
      <c r="J201" s="6">
        <v>0</v>
      </c>
      <c r="K201" s="3" t="s">
        <v>1494</v>
      </c>
      <c r="L201" s="3" t="s">
        <v>4888</v>
      </c>
      <c r="M201" s="3" t="s">
        <v>901</v>
      </c>
      <c r="N201" s="3" t="s">
        <v>916</v>
      </c>
      <c r="O201" s="5" t="s">
        <v>5382</v>
      </c>
      <c r="P201" s="2">
        <f>VLOOKUP(M201&amp;N201,Distancia!$C$2:$D$3438,2,0)</f>
        <v>62.97</v>
      </c>
      <c r="Q201" s="2" t="str">
        <f t="shared" si="3"/>
        <v>No Aplica</v>
      </c>
      <c r="R201" s="48">
        <v>0</v>
      </c>
      <c r="S201" s="34"/>
    </row>
    <row r="202" spans="1:19" x14ac:dyDescent="0.25">
      <c r="A202" s="3" t="s">
        <v>900</v>
      </c>
      <c r="B202" s="6" t="s">
        <v>1931</v>
      </c>
      <c r="C202" s="2">
        <v>221247</v>
      </c>
      <c r="D202" s="4">
        <v>45929</v>
      </c>
      <c r="E202" s="4">
        <v>45933</v>
      </c>
      <c r="F202" s="2" t="s">
        <v>33</v>
      </c>
      <c r="G202" s="3" t="s">
        <v>913</v>
      </c>
      <c r="H202" s="2" t="s">
        <v>5554</v>
      </c>
      <c r="I202" s="3" t="s">
        <v>3170</v>
      </c>
      <c r="J202" s="6">
        <v>380393</v>
      </c>
      <c r="K202" s="3" t="s">
        <v>3255</v>
      </c>
      <c r="L202" s="3" t="s">
        <v>5175</v>
      </c>
      <c r="M202" s="3" t="s">
        <v>901</v>
      </c>
      <c r="N202" s="3" t="s">
        <v>270</v>
      </c>
      <c r="O202" s="5" t="s">
        <v>5392</v>
      </c>
      <c r="P202" s="2">
        <f>VLOOKUP(M202&amp;N202,Distancia!$C$2:$D$3438,2,0)</f>
        <v>1368.17</v>
      </c>
      <c r="Q202" s="2" t="str">
        <f t="shared" si="3"/>
        <v>Aplica</v>
      </c>
      <c r="R202" s="48">
        <v>229932</v>
      </c>
      <c r="S202" s="34"/>
    </row>
    <row r="203" spans="1:19" x14ac:dyDescent="0.25">
      <c r="A203" s="3" t="s">
        <v>900</v>
      </c>
      <c r="B203" s="6" t="s">
        <v>1931</v>
      </c>
      <c r="C203" s="2">
        <v>221280</v>
      </c>
      <c r="D203" s="4">
        <v>45930</v>
      </c>
      <c r="E203" s="4">
        <v>45931</v>
      </c>
      <c r="F203" s="2" t="s">
        <v>3204</v>
      </c>
      <c r="G203" s="3" t="s">
        <v>3205</v>
      </c>
      <c r="H203" s="2" t="s">
        <v>6241</v>
      </c>
      <c r="I203" s="3" t="s">
        <v>351</v>
      </c>
      <c r="J203" s="6">
        <v>90353</v>
      </c>
      <c r="K203" s="3" t="s">
        <v>1969</v>
      </c>
      <c r="L203" s="3" t="s">
        <v>5237</v>
      </c>
      <c r="M203" s="3" t="s">
        <v>902</v>
      </c>
      <c r="N203" s="3" t="s">
        <v>901</v>
      </c>
      <c r="O203" s="5" t="s">
        <v>5402</v>
      </c>
      <c r="P203" s="2">
        <f>VLOOKUP(M203&amp;N203,Distancia!$C$2:$D$3438,2,0)</f>
        <v>307.89</v>
      </c>
      <c r="Q203" s="2" t="str">
        <f t="shared" si="3"/>
        <v>Aplica</v>
      </c>
      <c r="R203" s="48">
        <v>0</v>
      </c>
      <c r="S203" s="34"/>
    </row>
    <row r="204" spans="1:19" x14ac:dyDescent="0.25">
      <c r="A204" s="3" t="s">
        <v>900</v>
      </c>
      <c r="B204" s="6" t="s">
        <v>1931</v>
      </c>
      <c r="C204" s="2">
        <v>221286</v>
      </c>
      <c r="D204" s="4">
        <v>45925</v>
      </c>
      <c r="E204" s="4">
        <v>45925</v>
      </c>
      <c r="F204" s="2" t="s">
        <v>3050</v>
      </c>
      <c r="G204" s="3" t="s">
        <v>3051</v>
      </c>
      <c r="H204" s="2" t="s">
        <v>6278</v>
      </c>
      <c r="I204" s="3" t="s">
        <v>97</v>
      </c>
      <c r="J204" s="6">
        <v>25815</v>
      </c>
      <c r="K204" s="3" t="s">
        <v>1517</v>
      </c>
      <c r="L204" s="3" t="s">
        <v>5055</v>
      </c>
      <c r="M204" s="3" t="s">
        <v>926</v>
      </c>
      <c r="N204" s="3" t="s">
        <v>940</v>
      </c>
      <c r="O204" s="5" t="s">
        <v>5382</v>
      </c>
      <c r="P204" s="2">
        <f>VLOOKUP(M204&amp;N204,Distancia!$C$2:$D$3438,2,0)</f>
        <v>106</v>
      </c>
      <c r="Q204" s="2" t="str">
        <f t="shared" si="3"/>
        <v>Aplica</v>
      </c>
      <c r="R204" s="48">
        <v>0</v>
      </c>
      <c r="S204" s="34"/>
    </row>
    <row r="205" spans="1:19" x14ac:dyDescent="0.25">
      <c r="A205" s="3" t="s">
        <v>900</v>
      </c>
      <c r="B205" s="6" t="s">
        <v>1931</v>
      </c>
      <c r="C205" s="2">
        <v>221318</v>
      </c>
      <c r="D205" s="4">
        <v>45929</v>
      </c>
      <c r="E205" s="4">
        <v>45931</v>
      </c>
      <c r="F205" s="2" t="s">
        <v>56</v>
      </c>
      <c r="G205" s="3" t="s">
        <v>946</v>
      </c>
      <c r="H205" s="2" t="s">
        <v>5512</v>
      </c>
      <c r="I205" s="3" t="s">
        <v>97</v>
      </c>
      <c r="J205" s="6">
        <v>190855</v>
      </c>
      <c r="K205" s="3" t="s">
        <v>3258</v>
      </c>
      <c r="L205" s="3" t="s">
        <v>4888</v>
      </c>
      <c r="M205" s="3" t="s">
        <v>924</v>
      </c>
      <c r="N205" s="3" t="s">
        <v>901</v>
      </c>
      <c r="O205" s="5" t="s">
        <v>5394</v>
      </c>
      <c r="P205" s="2">
        <f>VLOOKUP(M205&amp;N205,Distancia!$C$2:$D$3438,2,0)</f>
        <v>309.86</v>
      </c>
      <c r="Q205" s="2" t="str">
        <f t="shared" si="3"/>
        <v>Aplica</v>
      </c>
      <c r="R205" s="48">
        <v>0</v>
      </c>
      <c r="S205" s="34"/>
    </row>
    <row r="206" spans="1:19" x14ac:dyDescent="0.25">
      <c r="A206" s="3" t="s">
        <v>900</v>
      </c>
      <c r="B206" s="6" t="s">
        <v>1931</v>
      </c>
      <c r="C206" s="2">
        <v>221327</v>
      </c>
      <c r="D206" s="4">
        <v>45928</v>
      </c>
      <c r="E206" s="4">
        <v>45933</v>
      </c>
      <c r="F206" s="2" t="s">
        <v>881</v>
      </c>
      <c r="G206" s="3" t="s">
        <v>888</v>
      </c>
      <c r="H206" s="2" t="s">
        <v>5726</v>
      </c>
      <c r="I206" s="3" t="s">
        <v>97</v>
      </c>
      <c r="J206" s="6">
        <v>318092</v>
      </c>
      <c r="K206" s="3" t="s">
        <v>1646</v>
      </c>
      <c r="L206" s="3" t="s">
        <v>4888</v>
      </c>
      <c r="M206" s="3" t="s">
        <v>901</v>
      </c>
      <c r="N206" s="3" t="s">
        <v>270</v>
      </c>
      <c r="O206" s="5" t="s">
        <v>5392</v>
      </c>
      <c r="P206" s="2">
        <f>VLOOKUP(M206&amp;N206,Distancia!$C$2:$D$3438,2,0)</f>
        <v>1368.17</v>
      </c>
      <c r="Q206" s="2" t="str">
        <f t="shared" si="3"/>
        <v>Aplica</v>
      </c>
      <c r="R206" s="48">
        <v>240562</v>
      </c>
      <c r="S206" s="34"/>
    </row>
    <row r="207" spans="1:19" x14ac:dyDescent="0.25">
      <c r="A207" s="3" t="s">
        <v>900</v>
      </c>
      <c r="B207" s="6" t="s">
        <v>1931</v>
      </c>
      <c r="C207" s="2">
        <v>221342</v>
      </c>
      <c r="D207" s="4">
        <v>45929</v>
      </c>
      <c r="E207" s="4">
        <v>45929</v>
      </c>
      <c r="F207" s="2" t="s">
        <v>3126</v>
      </c>
      <c r="G207" s="3" t="s">
        <v>3144</v>
      </c>
      <c r="H207" s="2" t="s">
        <v>6360</v>
      </c>
      <c r="I207" s="3" t="s">
        <v>97</v>
      </c>
      <c r="J207" s="6">
        <v>31809</v>
      </c>
      <c r="K207" s="3" t="s">
        <v>1493</v>
      </c>
      <c r="L207" s="3" t="s">
        <v>4888</v>
      </c>
      <c r="M207" s="3" t="s">
        <v>901</v>
      </c>
      <c r="N207" s="3" t="s">
        <v>925</v>
      </c>
      <c r="O207" s="5" t="s">
        <v>5382</v>
      </c>
      <c r="P207" s="2">
        <f>VLOOKUP(M207&amp;N207,Distancia!$C$2:$D$3438,2,0)</f>
        <v>185.64</v>
      </c>
      <c r="Q207" s="2" t="str">
        <f t="shared" si="3"/>
        <v>Aplica</v>
      </c>
      <c r="R207" s="48">
        <v>0</v>
      </c>
      <c r="S207" s="34"/>
    </row>
    <row r="208" spans="1:19" x14ac:dyDescent="0.25">
      <c r="A208" s="3" t="s">
        <v>900</v>
      </c>
      <c r="B208" s="6" t="s">
        <v>1931</v>
      </c>
      <c r="C208" s="2">
        <v>221354</v>
      </c>
      <c r="D208" s="4">
        <v>45930</v>
      </c>
      <c r="E208" s="4">
        <v>45930</v>
      </c>
      <c r="F208" s="2" t="s">
        <v>2928</v>
      </c>
      <c r="G208" s="3" t="s">
        <v>2927</v>
      </c>
      <c r="H208" s="2" t="s">
        <v>6307</v>
      </c>
      <c r="I208" s="3" t="s">
        <v>97</v>
      </c>
      <c r="J208" s="6">
        <v>25815</v>
      </c>
      <c r="K208" s="3" t="s">
        <v>3259</v>
      </c>
      <c r="L208" s="3" t="s">
        <v>4888</v>
      </c>
      <c r="M208" s="3" t="s">
        <v>901</v>
      </c>
      <c r="N208" s="3" t="s">
        <v>925</v>
      </c>
      <c r="O208" s="5" t="s">
        <v>5382</v>
      </c>
      <c r="P208" s="2">
        <f>VLOOKUP(M208&amp;N208,Distancia!$C$2:$D$3438,2,0)</f>
        <v>185.64</v>
      </c>
      <c r="Q208" s="2" t="str">
        <f t="shared" si="3"/>
        <v>Aplica</v>
      </c>
      <c r="R208" s="48">
        <v>0</v>
      </c>
      <c r="S208" s="34"/>
    </row>
    <row r="209" spans="1:19" x14ac:dyDescent="0.25">
      <c r="A209" s="3" t="s">
        <v>900</v>
      </c>
      <c r="B209" s="6" t="s">
        <v>1931</v>
      </c>
      <c r="C209" s="2">
        <v>221567</v>
      </c>
      <c r="D209" s="4">
        <v>45930</v>
      </c>
      <c r="E209" s="4">
        <v>45931</v>
      </c>
      <c r="F209" s="2" t="s">
        <v>3347</v>
      </c>
      <c r="G209" s="3" t="s">
        <v>3348</v>
      </c>
      <c r="H209" s="2" t="s">
        <v>6455</v>
      </c>
      <c r="I209" s="3" t="s">
        <v>97</v>
      </c>
      <c r="J209" s="6">
        <v>25815</v>
      </c>
      <c r="K209" s="3" t="s">
        <v>416</v>
      </c>
      <c r="L209" s="3" t="s">
        <v>5365</v>
      </c>
      <c r="M209" s="3" t="s">
        <v>901</v>
      </c>
      <c r="N209" s="3" t="s">
        <v>924</v>
      </c>
      <c r="O209" s="5" t="s">
        <v>5382</v>
      </c>
      <c r="P209" s="2">
        <f>VLOOKUP(M209&amp;N209,Distancia!$C$2:$D$3438,2,0)</f>
        <v>309.86</v>
      </c>
      <c r="Q209" s="2" t="str">
        <f t="shared" si="3"/>
        <v>Aplica</v>
      </c>
      <c r="R209" s="48">
        <v>0</v>
      </c>
      <c r="S209" s="34"/>
    </row>
    <row r="210" spans="1:19" x14ac:dyDescent="0.25">
      <c r="A210" s="3" t="s">
        <v>323</v>
      </c>
      <c r="B210" s="6" t="s">
        <v>2222</v>
      </c>
      <c r="C210" s="2">
        <v>217975</v>
      </c>
      <c r="D210" s="4">
        <v>45839</v>
      </c>
      <c r="E210" s="4">
        <v>45839</v>
      </c>
      <c r="F210" s="2" t="s">
        <v>3482</v>
      </c>
      <c r="G210" s="3" t="s">
        <v>3483</v>
      </c>
      <c r="H210" s="2" t="s">
        <v>5390</v>
      </c>
      <c r="I210" s="3" t="s">
        <v>97</v>
      </c>
      <c r="J210" s="6">
        <v>0</v>
      </c>
      <c r="K210" s="3" t="s">
        <v>3484</v>
      </c>
      <c r="L210" s="3" t="s">
        <v>3411</v>
      </c>
      <c r="M210" s="3" t="s">
        <v>324</v>
      </c>
      <c r="N210" s="3" t="s">
        <v>74</v>
      </c>
      <c r="O210" s="5" t="s">
        <v>5382</v>
      </c>
      <c r="P210" s="2">
        <f>VLOOKUP(M210&amp;N210,Distancia!$C$2:$D$3438,2,0)</f>
        <v>75.62</v>
      </c>
      <c r="Q210" s="2" t="str">
        <f t="shared" si="3"/>
        <v>No Aplica</v>
      </c>
      <c r="R210" s="36"/>
      <c r="S210" s="2"/>
    </row>
    <row r="211" spans="1:19" x14ac:dyDescent="0.25">
      <c r="A211" s="3" t="s">
        <v>323</v>
      </c>
      <c r="B211" s="6" t="s">
        <v>2222</v>
      </c>
      <c r="C211" s="2">
        <v>217999</v>
      </c>
      <c r="D211" s="4">
        <v>45840</v>
      </c>
      <c r="E211" s="4">
        <v>45840</v>
      </c>
      <c r="F211" s="2" t="s">
        <v>2893</v>
      </c>
      <c r="G211" s="3" t="s">
        <v>2892</v>
      </c>
      <c r="H211" s="2" t="s">
        <v>5416</v>
      </c>
      <c r="I211" s="3" t="s">
        <v>97</v>
      </c>
      <c r="J211" s="6">
        <v>31809</v>
      </c>
      <c r="K211" s="3" t="s">
        <v>3498</v>
      </c>
      <c r="L211" s="3" t="s">
        <v>3411</v>
      </c>
      <c r="M211" s="3" t="s">
        <v>966</v>
      </c>
      <c r="N211" s="3" t="s">
        <v>324</v>
      </c>
      <c r="O211" s="5" t="s">
        <v>5402</v>
      </c>
      <c r="P211" s="2">
        <f>VLOOKUP(M211&amp;N211,Distancia!$C$2:$D$3438,2,0)</f>
        <v>170.18</v>
      </c>
      <c r="Q211" s="2" t="str">
        <f t="shared" si="3"/>
        <v>Aplica</v>
      </c>
      <c r="R211" s="36"/>
      <c r="S211" s="2"/>
    </row>
    <row r="212" spans="1:19" x14ac:dyDescent="0.25">
      <c r="A212" s="3" t="s">
        <v>323</v>
      </c>
      <c r="B212" s="6" t="s">
        <v>2222</v>
      </c>
      <c r="C212" s="2">
        <v>218000</v>
      </c>
      <c r="D212" s="4">
        <v>45841</v>
      </c>
      <c r="E212" s="4">
        <v>45841</v>
      </c>
      <c r="F212" s="2" t="s">
        <v>2893</v>
      </c>
      <c r="G212" s="3" t="s">
        <v>2892</v>
      </c>
      <c r="H212" s="2" t="s">
        <v>5416</v>
      </c>
      <c r="I212" s="3" t="s">
        <v>97</v>
      </c>
      <c r="J212" s="6">
        <v>31809</v>
      </c>
      <c r="K212" s="3" t="s">
        <v>3499</v>
      </c>
      <c r="L212" s="3" t="s">
        <v>3411</v>
      </c>
      <c r="M212" s="3" t="s">
        <v>966</v>
      </c>
      <c r="N212" s="3" t="s">
        <v>324</v>
      </c>
      <c r="O212" s="5" t="s">
        <v>5402</v>
      </c>
      <c r="P212" s="2">
        <f>VLOOKUP(M212&amp;N212,Distancia!$C$2:$D$3438,2,0)</f>
        <v>170.18</v>
      </c>
      <c r="Q212" s="2" t="str">
        <f t="shared" si="3"/>
        <v>Aplica</v>
      </c>
      <c r="R212" s="36"/>
      <c r="S212" s="2"/>
    </row>
    <row r="213" spans="1:19" x14ac:dyDescent="0.25">
      <c r="A213" s="3" t="s">
        <v>323</v>
      </c>
      <c r="B213" s="6" t="s">
        <v>2222</v>
      </c>
      <c r="C213" s="2">
        <v>218001</v>
      </c>
      <c r="D213" s="4">
        <v>45842</v>
      </c>
      <c r="E213" s="4">
        <v>45842</v>
      </c>
      <c r="F213" s="2" t="s">
        <v>2893</v>
      </c>
      <c r="G213" s="3" t="s">
        <v>2892</v>
      </c>
      <c r="H213" s="2" t="s">
        <v>5416</v>
      </c>
      <c r="I213" s="3" t="s">
        <v>97</v>
      </c>
      <c r="J213" s="6">
        <v>31809</v>
      </c>
      <c r="K213" s="3" t="s">
        <v>3500</v>
      </c>
      <c r="L213" s="3" t="s">
        <v>3411</v>
      </c>
      <c r="M213" s="3" t="s">
        <v>966</v>
      </c>
      <c r="N213" s="3" t="s">
        <v>324</v>
      </c>
      <c r="O213" s="5" t="s">
        <v>5402</v>
      </c>
      <c r="P213" s="2">
        <f>VLOOKUP(M213&amp;N213,Distancia!$C$2:$D$3438,2,0)</f>
        <v>170.18</v>
      </c>
      <c r="Q213" s="2" t="str">
        <f t="shared" si="3"/>
        <v>Aplica</v>
      </c>
      <c r="R213" s="36"/>
      <c r="S213" s="2"/>
    </row>
    <row r="214" spans="1:19" x14ac:dyDescent="0.25">
      <c r="A214" s="3" t="s">
        <v>323</v>
      </c>
      <c r="B214" s="6" t="s">
        <v>2222</v>
      </c>
      <c r="C214" s="2">
        <v>218033</v>
      </c>
      <c r="D214" s="4">
        <v>45840</v>
      </c>
      <c r="E214" s="4">
        <v>45840</v>
      </c>
      <c r="F214" s="2" t="s">
        <v>3511</v>
      </c>
      <c r="G214" s="3" t="s">
        <v>3512</v>
      </c>
      <c r="H214" s="2" t="s">
        <v>5431</v>
      </c>
      <c r="I214" s="3" t="s">
        <v>3170</v>
      </c>
      <c r="J214" s="6">
        <v>0</v>
      </c>
      <c r="K214" s="3" t="s">
        <v>3513</v>
      </c>
      <c r="L214" s="3" t="s">
        <v>3411</v>
      </c>
      <c r="M214" s="3" t="s">
        <v>324</v>
      </c>
      <c r="N214" s="3" t="s">
        <v>74</v>
      </c>
      <c r="O214" s="5" t="s">
        <v>5389</v>
      </c>
      <c r="P214" s="2">
        <f>VLOOKUP(M214&amp;N214,Distancia!$C$2:$D$3438,2,0)</f>
        <v>75.62</v>
      </c>
      <c r="Q214" s="2" t="str">
        <f t="shared" si="3"/>
        <v>No Aplica</v>
      </c>
      <c r="R214" s="36"/>
      <c r="S214" s="2"/>
    </row>
    <row r="215" spans="1:19" x14ac:dyDescent="0.25">
      <c r="A215" s="3" t="s">
        <v>323</v>
      </c>
      <c r="B215" s="6" t="s">
        <v>2222</v>
      </c>
      <c r="C215" s="2">
        <v>218072</v>
      </c>
      <c r="D215" s="4">
        <v>45841</v>
      </c>
      <c r="E215" s="4">
        <v>45841</v>
      </c>
      <c r="F215" s="2" t="s">
        <v>961</v>
      </c>
      <c r="G215" s="3" t="s">
        <v>962</v>
      </c>
      <c r="H215" s="2" t="s">
        <v>5462</v>
      </c>
      <c r="I215" s="3" t="s">
        <v>3170</v>
      </c>
      <c r="J215" s="6">
        <v>25815</v>
      </c>
      <c r="K215" s="3" t="s">
        <v>3535</v>
      </c>
      <c r="L215" s="3" t="s">
        <v>3411</v>
      </c>
      <c r="M215" s="3" t="s">
        <v>324</v>
      </c>
      <c r="N215" s="3" t="s">
        <v>966</v>
      </c>
      <c r="O215" s="5" t="s">
        <v>5382</v>
      </c>
      <c r="P215" s="2">
        <f>VLOOKUP(M215&amp;N215,Distancia!$C$2:$D$3438,2,0)</f>
        <v>170.18</v>
      </c>
      <c r="Q215" s="2" t="str">
        <f t="shared" si="3"/>
        <v>Aplica</v>
      </c>
      <c r="R215" s="36"/>
      <c r="S215" s="2"/>
    </row>
    <row r="216" spans="1:19" x14ac:dyDescent="0.25">
      <c r="A216" s="3" t="s">
        <v>323</v>
      </c>
      <c r="B216" s="6" t="s">
        <v>2222</v>
      </c>
      <c r="C216" s="2">
        <v>218115</v>
      </c>
      <c r="D216" s="4">
        <v>45842</v>
      </c>
      <c r="E216" s="4">
        <v>45842</v>
      </c>
      <c r="F216" s="2" t="s">
        <v>3133</v>
      </c>
      <c r="G216" s="3" t="s">
        <v>3187</v>
      </c>
      <c r="H216" s="2" t="s">
        <v>5492</v>
      </c>
      <c r="I216" s="3" t="s">
        <v>3170</v>
      </c>
      <c r="J216" s="6">
        <v>0</v>
      </c>
      <c r="K216" s="3" t="s">
        <v>3550</v>
      </c>
      <c r="L216" s="3" t="s">
        <v>3411</v>
      </c>
      <c r="M216" s="3" t="s">
        <v>74</v>
      </c>
      <c r="N216" s="3" t="s">
        <v>324</v>
      </c>
      <c r="O216" s="5" t="s">
        <v>5382</v>
      </c>
      <c r="P216" s="2">
        <f>VLOOKUP(M216&amp;N216,Distancia!$C$2:$D$3438,2,0)</f>
        <v>75.62</v>
      </c>
      <c r="Q216" s="2" t="str">
        <f t="shared" si="3"/>
        <v>No Aplica</v>
      </c>
      <c r="R216" s="36"/>
      <c r="S216" s="2"/>
    </row>
    <row r="217" spans="1:19" x14ac:dyDescent="0.25">
      <c r="A217" s="3" t="s">
        <v>323</v>
      </c>
      <c r="B217" s="6" t="s">
        <v>2222</v>
      </c>
      <c r="C217" s="2">
        <v>218124</v>
      </c>
      <c r="D217" s="4">
        <v>45841</v>
      </c>
      <c r="E217" s="4">
        <v>45841</v>
      </c>
      <c r="F217" s="2" t="s">
        <v>953</v>
      </c>
      <c r="G217" s="3" t="s">
        <v>965</v>
      </c>
      <c r="H217" s="2" t="s">
        <v>5498</v>
      </c>
      <c r="I217" s="3" t="s">
        <v>97</v>
      </c>
      <c r="J217" s="6">
        <v>0</v>
      </c>
      <c r="K217" s="3" t="s">
        <v>3553</v>
      </c>
      <c r="L217" s="3" t="s">
        <v>3554</v>
      </c>
      <c r="M217" s="3" t="s">
        <v>324</v>
      </c>
      <c r="N217" s="3" t="s">
        <v>966</v>
      </c>
      <c r="O217" s="5" t="s">
        <v>5382</v>
      </c>
      <c r="P217" s="2">
        <f>VLOOKUP(M217&amp;N217,Distancia!$C$2:$D$3438,2,0)</f>
        <v>170.18</v>
      </c>
      <c r="Q217" s="2" t="str">
        <f t="shared" si="3"/>
        <v>Aplica</v>
      </c>
      <c r="R217" s="36"/>
      <c r="S217" s="41" t="s">
        <v>6733</v>
      </c>
    </row>
    <row r="218" spans="1:19" x14ac:dyDescent="0.25">
      <c r="A218" s="3" t="s">
        <v>323</v>
      </c>
      <c r="B218" s="6" t="s">
        <v>2222</v>
      </c>
      <c r="C218" s="2">
        <v>218170</v>
      </c>
      <c r="D218" s="4">
        <v>45846</v>
      </c>
      <c r="E218" s="4">
        <v>45846</v>
      </c>
      <c r="F218" s="2" t="s">
        <v>969</v>
      </c>
      <c r="G218" s="3" t="s">
        <v>970</v>
      </c>
      <c r="H218" s="2" t="s">
        <v>5532</v>
      </c>
      <c r="I218" s="3" t="s">
        <v>97</v>
      </c>
      <c r="J218" s="6">
        <v>31809</v>
      </c>
      <c r="K218" s="3" t="s">
        <v>3588</v>
      </c>
      <c r="L218" s="3" t="s">
        <v>3554</v>
      </c>
      <c r="M218" s="3" t="s">
        <v>324</v>
      </c>
      <c r="N218" s="3" t="s">
        <v>972</v>
      </c>
      <c r="O218" s="5" t="s">
        <v>5382</v>
      </c>
      <c r="P218" s="2">
        <f>VLOOKUP(M218&amp;N218,Distancia!$C$2:$D$3438,2,0)</f>
        <v>148.11000000000001</v>
      </c>
      <c r="Q218" s="2" t="str">
        <f t="shared" si="3"/>
        <v>Aplica</v>
      </c>
      <c r="R218" s="36"/>
      <c r="S218" s="2"/>
    </row>
    <row r="219" spans="1:19" x14ac:dyDescent="0.25">
      <c r="A219" s="3" t="s">
        <v>323</v>
      </c>
      <c r="B219" s="6" t="s">
        <v>2222</v>
      </c>
      <c r="C219" s="2">
        <v>218184</v>
      </c>
      <c r="D219" s="4">
        <v>45861</v>
      </c>
      <c r="E219" s="4">
        <v>45861</v>
      </c>
      <c r="F219" s="2" t="s">
        <v>991</v>
      </c>
      <c r="G219" s="3" t="s">
        <v>992</v>
      </c>
      <c r="H219" s="2" t="s">
        <v>5544</v>
      </c>
      <c r="I219" s="3" t="s">
        <v>97</v>
      </c>
      <c r="J219" s="6">
        <v>31809</v>
      </c>
      <c r="K219" s="3" t="s">
        <v>3599</v>
      </c>
      <c r="L219" s="3" t="s">
        <v>3554</v>
      </c>
      <c r="M219" s="3" t="s">
        <v>959</v>
      </c>
      <c r="N219" s="3" t="s">
        <v>324</v>
      </c>
      <c r="O219" s="5" t="s">
        <v>5402</v>
      </c>
      <c r="P219" s="2">
        <f>VLOOKUP(M219&amp;N219,Distancia!$C$2:$D$3438,2,0)</f>
        <v>173.51</v>
      </c>
      <c r="Q219" s="2" t="str">
        <f t="shared" si="3"/>
        <v>Aplica</v>
      </c>
      <c r="R219" s="36"/>
      <c r="S219" s="2"/>
    </row>
    <row r="220" spans="1:19" x14ac:dyDescent="0.25">
      <c r="A220" s="3" t="s">
        <v>323</v>
      </c>
      <c r="B220" s="6" t="s">
        <v>2222</v>
      </c>
      <c r="C220" s="2">
        <v>218185</v>
      </c>
      <c r="D220" s="4">
        <v>45868</v>
      </c>
      <c r="E220" s="4">
        <v>45868</v>
      </c>
      <c r="F220" s="2" t="s">
        <v>991</v>
      </c>
      <c r="G220" s="3" t="s">
        <v>992</v>
      </c>
      <c r="H220" s="2" t="s">
        <v>5544</v>
      </c>
      <c r="I220" s="3" t="s">
        <v>97</v>
      </c>
      <c r="J220" s="6">
        <v>31809</v>
      </c>
      <c r="K220" s="3" t="s">
        <v>3600</v>
      </c>
      <c r="L220" s="3" t="s">
        <v>3554</v>
      </c>
      <c r="M220" s="3" t="s">
        <v>959</v>
      </c>
      <c r="N220" s="3" t="s">
        <v>324</v>
      </c>
      <c r="O220" s="5" t="s">
        <v>5402</v>
      </c>
      <c r="P220" s="2">
        <f>VLOOKUP(M220&amp;N220,Distancia!$C$2:$D$3438,2,0)</f>
        <v>173.51</v>
      </c>
      <c r="Q220" s="2" t="str">
        <f t="shared" si="3"/>
        <v>Aplica</v>
      </c>
      <c r="R220" s="36"/>
      <c r="S220" s="2"/>
    </row>
    <row r="221" spans="1:19" x14ac:dyDescent="0.25">
      <c r="A221" s="3" t="s">
        <v>323</v>
      </c>
      <c r="B221" s="6" t="s">
        <v>2222</v>
      </c>
      <c r="C221" s="2">
        <v>218293</v>
      </c>
      <c r="D221" s="4">
        <v>45893</v>
      </c>
      <c r="E221" s="4">
        <v>45899</v>
      </c>
      <c r="F221" s="2" t="s">
        <v>3083</v>
      </c>
      <c r="G221" s="3" t="s">
        <v>3084</v>
      </c>
      <c r="H221" s="2" t="s">
        <v>5604</v>
      </c>
      <c r="I221" s="3" t="s">
        <v>351</v>
      </c>
      <c r="J221" s="6">
        <v>477138</v>
      </c>
      <c r="K221" s="3" t="s">
        <v>3659</v>
      </c>
      <c r="L221" s="3" t="s">
        <v>3554</v>
      </c>
      <c r="M221" s="3" t="s">
        <v>959</v>
      </c>
      <c r="N221" s="3" t="s">
        <v>270</v>
      </c>
      <c r="O221" s="5" t="s">
        <v>5494</v>
      </c>
      <c r="P221" s="2">
        <f>VLOOKUP(M221&amp;N221,Distancia!$C$2:$D$3438,2,0)</f>
        <v>967.3</v>
      </c>
      <c r="Q221" s="2" t="str">
        <f t="shared" si="3"/>
        <v>Aplica</v>
      </c>
      <c r="R221" s="49">
        <v>152080</v>
      </c>
      <c r="S221" s="2"/>
    </row>
    <row r="222" spans="1:19" x14ac:dyDescent="0.25">
      <c r="A222" s="3" t="s">
        <v>323</v>
      </c>
      <c r="B222" s="6" t="s">
        <v>2222</v>
      </c>
      <c r="C222" s="2">
        <v>218323</v>
      </c>
      <c r="D222" s="4">
        <v>45874</v>
      </c>
      <c r="E222" s="4">
        <v>45877</v>
      </c>
      <c r="F222" s="2" t="s">
        <v>2232</v>
      </c>
      <c r="G222" s="3" t="s">
        <v>2231</v>
      </c>
      <c r="H222" s="2" t="s">
        <v>5618</v>
      </c>
      <c r="I222" s="3" t="s">
        <v>351</v>
      </c>
      <c r="J222" s="6">
        <v>238569</v>
      </c>
      <c r="K222" s="3" t="s">
        <v>3674</v>
      </c>
      <c r="L222" s="3" t="s">
        <v>3675</v>
      </c>
      <c r="M222" s="3" t="s">
        <v>324</v>
      </c>
      <c r="N222" s="3" t="s">
        <v>270</v>
      </c>
      <c r="O222" s="5" t="s">
        <v>5392</v>
      </c>
      <c r="P222" s="2">
        <f>VLOOKUP(M222&amp;N222,Distancia!$C$2:$D$3438,2,0)</f>
        <v>803.72</v>
      </c>
      <c r="Q222" s="2" t="str">
        <f t="shared" si="3"/>
        <v>Aplica</v>
      </c>
      <c r="R222" s="49">
        <v>137280</v>
      </c>
      <c r="S222" s="2"/>
    </row>
    <row r="223" spans="1:19" x14ac:dyDescent="0.25">
      <c r="A223" s="3" t="s">
        <v>323</v>
      </c>
      <c r="B223" s="6" t="s">
        <v>2222</v>
      </c>
      <c r="C223" s="2">
        <v>218363</v>
      </c>
      <c r="D223" s="4">
        <v>45860</v>
      </c>
      <c r="E223" s="4">
        <v>45860</v>
      </c>
      <c r="F223" s="2" t="s">
        <v>991</v>
      </c>
      <c r="G223" s="3" t="s">
        <v>992</v>
      </c>
      <c r="H223" s="2" t="s">
        <v>5544</v>
      </c>
      <c r="I223" s="3" t="s">
        <v>97</v>
      </c>
      <c r="J223" s="6">
        <v>31809</v>
      </c>
      <c r="K223" s="3" t="s">
        <v>3700</v>
      </c>
      <c r="L223" s="3" t="s">
        <v>3701</v>
      </c>
      <c r="M223" s="3" t="s">
        <v>959</v>
      </c>
      <c r="N223" s="3" t="s">
        <v>324</v>
      </c>
      <c r="O223" s="5" t="s">
        <v>5402</v>
      </c>
      <c r="P223" s="2">
        <f>VLOOKUP(M223&amp;N223,Distancia!$C$2:$D$3438,2,0)</f>
        <v>173.51</v>
      </c>
      <c r="Q223" s="2" t="str">
        <f t="shared" si="3"/>
        <v>Aplica</v>
      </c>
      <c r="R223" s="36"/>
      <c r="S223" s="2"/>
    </row>
    <row r="224" spans="1:19" x14ac:dyDescent="0.25">
      <c r="A224" s="3" t="s">
        <v>323</v>
      </c>
      <c r="B224" s="6" t="s">
        <v>2222</v>
      </c>
      <c r="C224" s="2">
        <v>218401</v>
      </c>
      <c r="D224" s="4">
        <v>45851</v>
      </c>
      <c r="E224" s="4">
        <v>45851</v>
      </c>
      <c r="F224" s="2" t="s">
        <v>961</v>
      </c>
      <c r="G224" s="3" t="s">
        <v>962</v>
      </c>
      <c r="H224" s="2" t="s">
        <v>5462</v>
      </c>
      <c r="I224" s="3" t="s">
        <v>3170</v>
      </c>
      <c r="J224" s="6">
        <v>25815</v>
      </c>
      <c r="K224" s="3" t="s">
        <v>3733</v>
      </c>
      <c r="L224" s="3" t="s">
        <v>3701</v>
      </c>
      <c r="M224" s="3" t="s">
        <v>324</v>
      </c>
      <c r="N224" s="3" t="s">
        <v>915</v>
      </c>
      <c r="O224" s="5" t="s">
        <v>5382</v>
      </c>
      <c r="P224" s="2">
        <f>VLOOKUP(M224&amp;N224,Distancia!$C$2:$D$3438,2,0)</f>
        <v>148.59</v>
      </c>
      <c r="Q224" s="2" t="str">
        <f t="shared" si="3"/>
        <v>Aplica</v>
      </c>
      <c r="R224" s="36"/>
      <c r="S224" s="2"/>
    </row>
    <row r="225" spans="1:19" x14ac:dyDescent="0.25">
      <c r="A225" s="3" t="s">
        <v>323</v>
      </c>
      <c r="B225" s="6" t="s">
        <v>2222</v>
      </c>
      <c r="C225" s="2">
        <v>218485</v>
      </c>
      <c r="D225" s="4">
        <v>45907</v>
      </c>
      <c r="E225" s="4">
        <v>45911</v>
      </c>
      <c r="F225" s="2" t="s">
        <v>991</v>
      </c>
      <c r="G225" s="3" t="s">
        <v>992</v>
      </c>
      <c r="H225" s="2" t="s">
        <v>5544</v>
      </c>
      <c r="I225" s="3" t="s">
        <v>351</v>
      </c>
      <c r="J225" s="6">
        <v>318092</v>
      </c>
      <c r="K225" s="3" t="s">
        <v>3793</v>
      </c>
      <c r="L225" s="3" t="s">
        <v>3794</v>
      </c>
      <c r="M225" s="3" t="s">
        <v>959</v>
      </c>
      <c r="N225" s="3" t="s">
        <v>270</v>
      </c>
      <c r="O225" s="5" t="s">
        <v>5392</v>
      </c>
      <c r="P225" s="2">
        <f>VLOOKUP(M225&amp;N225,Distancia!$C$2:$D$3438,2,0)</f>
        <v>967.3</v>
      </c>
      <c r="Q225" s="2" t="str">
        <f t="shared" si="3"/>
        <v>Aplica</v>
      </c>
      <c r="R225" s="49">
        <v>151506</v>
      </c>
      <c r="S225" s="2"/>
    </row>
    <row r="226" spans="1:19" x14ac:dyDescent="0.25">
      <c r="A226" s="3" t="s">
        <v>323</v>
      </c>
      <c r="B226" s="6" t="s">
        <v>2222</v>
      </c>
      <c r="C226" s="2">
        <v>218527</v>
      </c>
      <c r="D226" s="4">
        <v>45855</v>
      </c>
      <c r="E226" s="4">
        <v>45855</v>
      </c>
      <c r="F226" s="2" t="s">
        <v>987</v>
      </c>
      <c r="G226" s="3" t="s">
        <v>988</v>
      </c>
      <c r="H226" s="2" t="s">
        <v>5702</v>
      </c>
      <c r="I226" s="3" t="s">
        <v>3170</v>
      </c>
      <c r="J226" s="6">
        <v>0</v>
      </c>
      <c r="K226" s="3" t="s">
        <v>3818</v>
      </c>
      <c r="L226" s="3" t="s">
        <v>3819</v>
      </c>
      <c r="M226" s="3" t="s">
        <v>966</v>
      </c>
      <c r="N226" s="3" t="s">
        <v>915</v>
      </c>
      <c r="O226" s="5" t="s">
        <v>5382</v>
      </c>
      <c r="P226" s="2">
        <f>VLOOKUP(M226&amp;N226,Distancia!$C$2:$D$3438,2,0)</f>
        <v>28.99</v>
      </c>
      <c r="Q226" s="2" t="str">
        <f t="shared" si="3"/>
        <v>No Aplica</v>
      </c>
      <c r="R226" s="36"/>
      <c r="S226" s="2"/>
    </row>
    <row r="227" spans="1:19" x14ac:dyDescent="0.25">
      <c r="A227" s="3" t="s">
        <v>323</v>
      </c>
      <c r="B227" s="6" t="s">
        <v>2222</v>
      </c>
      <c r="C227" s="2">
        <v>218588</v>
      </c>
      <c r="D227" s="4">
        <v>45861</v>
      </c>
      <c r="E227" s="4">
        <v>45862</v>
      </c>
      <c r="F227" s="2" t="s">
        <v>59</v>
      </c>
      <c r="G227" s="3" t="s">
        <v>3147</v>
      </c>
      <c r="H227" s="2" t="s">
        <v>5727</v>
      </c>
      <c r="I227" s="3" t="s">
        <v>97</v>
      </c>
      <c r="J227" s="6">
        <v>86453</v>
      </c>
      <c r="K227" s="3" t="s">
        <v>3844</v>
      </c>
      <c r="L227" s="3" t="s">
        <v>3794</v>
      </c>
      <c r="M227" s="3" t="s">
        <v>324</v>
      </c>
      <c r="N227" s="3" t="s">
        <v>270</v>
      </c>
      <c r="O227" s="5" t="s">
        <v>5392</v>
      </c>
      <c r="P227" s="2">
        <f>VLOOKUP(M227&amp;N227,Distancia!$C$2:$D$3438,2,0)</f>
        <v>803.72</v>
      </c>
      <c r="Q227" s="2" t="str">
        <f t="shared" si="3"/>
        <v>Aplica</v>
      </c>
      <c r="R227" s="49">
        <v>277506</v>
      </c>
      <c r="S227" s="2"/>
    </row>
    <row r="228" spans="1:19" x14ac:dyDescent="0.25">
      <c r="A228" s="3" t="s">
        <v>323</v>
      </c>
      <c r="B228" s="6" t="s">
        <v>2222</v>
      </c>
      <c r="C228" s="2">
        <v>218595</v>
      </c>
      <c r="D228" s="4">
        <v>45860</v>
      </c>
      <c r="E228" s="4">
        <v>45860</v>
      </c>
      <c r="F228" s="2" t="s">
        <v>3167</v>
      </c>
      <c r="G228" s="3" t="s">
        <v>3197</v>
      </c>
      <c r="H228" s="2" t="s">
        <v>5729</v>
      </c>
      <c r="I228" s="3" t="s">
        <v>97</v>
      </c>
      <c r="J228" s="6">
        <v>31809</v>
      </c>
      <c r="K228" s="3" t="s">
        <v>3847</v>
      </c>
      <c r="L228" s="3" t="s">
        <v>3794</v>
      </c>
      <c r="M228" s="3" t="s">
        <v>972</v>
      </c>
      <c r="N228" s="3" t="s">
        <v>324</v>
      </c>
      <c r="O228" s="5" t="s">
        <v>5394</v>
      </c>
      <c r="P228" s="2">
        <f>VLOOKUP(M228&amp;N228,Distancia!$C$2:$D$3438,2,0)</f>
        <v>148.11000000000001</v>
      </c>
      <c r="Q228" s="2" t="str">
        <f t="shared" si="3"/>
        <v>Aplica</v>
      </c>
      <c r="R228" s="36"/>
      <c r="S228" s="2"/>
    </row>
    <row r="229" spans="1:19" x14ac:dyDescent="0.25">
      <c r="A229" s="3" t="s">
        <v>323</v>
      </c>
      <c r="B229" s="6" t="s">
        <v>2222</v>
      </c>
      <c r="C229" s="2">
        <v>218596</v>
      </c>
      <c r="D229" s="4">
        <v>45887</v>
      </c>
      <c r="E229" s="4">
        <v>45890</v>
      </c>
      <c r="F229" s="2" t="s">
        <v>3167</v>
      </c>
      <c r="G229" s="3" t="s">
        <v>3197</v>
      </c>
      <c r="H229" s="2" t="s">
        <v>5729</v>
      </c>
      <c r="I229" s="3" t="s">
        <v>351</v>
      </c>
      <c r="J229" s="6">
        <v>270378</v>
      </c>
      <c r="K229" s="3" t="s">
        <v>3848</v>
      </c>
      <c r="L229" s="3" t="s">
        <v>3794</v>
      </c>
      <c r="M229" s="3" t="s">
        <v>972</v>
      </c>
      <c r="N229" s="3" t="s">
        <v>270</v>
      </c>
      <c r="O229" s="5" t="s">
        <v>5402</v>
      </c>
      <c r="P229" s="2">
        <f>VLOOKUP(M229&amp;N229,Distancia!$C$2:$D$3438,2,0)</f>
        <v>951.83</v>
      </c>
      <c r="Q229" s="2" t="str">
        <f t="shared" si="3"/>
        <v>Aplica</v>
      </c>
      <c r="R229" s="36"/>
      <c r="S229" s="2"/>
    </row>
    <row r="230" spans="1:19" x14ac:dyDescent="0.25">
      <c r="A230" s="3" t="s">
        <v>323</v>
      </c>
      <c r="B230" s="6" t="s">
        <v>2222</v>
      </c>
      <c r="C230" s="2">
        <v>218617</v>
      </c>
      <c r="D230" s="4">
        <v>45875</v>
      </c>
      <c r="E230" s="4">
        <v>45878</v>
      </c>
      <c r="F230" s="2" t="s">
        <v>59</v>
      </c>
      <c r="G230" s="3" t="s">
        <v>3147</v>
      </c>
      <c r="H230" s="2" t="s">
        <v>5727</v>
      </c>
      <c r="I230" s="3" t="s">
        <v>97</v>
      </c>
      <c r="J230" s="6">
        <v>293940</v>
      </c>
      <c r="K230" s="3" t="s">
        <v>3857</v>
      </c>
      <c r="L230" s="3" t="s">
        <v>3858</v>
      </c>
      <c r="M230" s="3" t="s">
        <v>324</v>
      </c>
      <c r="N230" s="3" t="s">
        <v>326</v>
      </c>
      <c r="O230" s="5" t="s">
        <v>5392</v>
      </c>
      <c r="P230" s="2">
        <f>VLOOKUP(M230&amp;N230,Distancia!$C$2:$D$3438,2,0)</f>
        <v>987</v>
      </c>
      <c r="Q230" s="2" t="str">
        <f t="shared" si="3"/>
        <v>Aplica</v>
      </c>
      <c r="R230" s="36">
        <v>124934</v>
      </c>
      <c r="S230" s="2"/>
    </row>
    <row r="231" spans="1:19" x14ac:dyDescent="0.25">
      <c r="A231" s="3" t="s">
        <v>323</v>
      </c>
      <c r="B231" s="6" t="s">
        <v>2222</v>
      </c>
      <c r="C231" s="2">
        <v>218663</v>
      </c>
      <c r="D231" s="4">
        <v>45922</v>
      </c>
      <c r="E231" s="4">
        <v>45926</v>
      </c>
      <c r="F231" s="2" t="s">
        <v>973</v>
      </c>
      <c r="G231" s="3" t="s">
        <v>974</v>
      </c>
      <c r="H231" s="2" t="s">
        <v>5753</v>
      </c>
      <c r="I231" s="3" t="s">
        <v>351</v>
      </c>
      <c r="J231" s="6">
        <v>349901</v>
      </c>
      <c r="K231" s="3" t="s">
        <v>3892</v>
      </c>
      <c r="L231" s="3" t="s">
        <v>3893</v>
      </c>
      <c r="M231" s="3" t="s">
        <v>972</v>
      </c>
      <c r="N231" s="3" t="s">
        <v>270</v>
      </c>
      <c r="O231" s="5" t="s">
        <v>5494</v>
      </c>
      <c r="P231" s="2">
        <f>VLOOKUP(M231&amp;N231,Distancia!$C$2:$D$3438,2,0)</f>
        <v>951.83</v>
      </c>
      <c r="Q231" s="2" t="str">
        <f t="shared" si="3"/>
        <v>Aplica</v>
      </c>
      <c r="R231" s="49">
        <v>137364</v>
      </c>
      <c r="S231" s="2"/>
    </row>
    <row r="232" spans="1:19" x14ac:dyDescent="0.25">
      <c r="A232" s="3" t="s">
        <v>323</v>
      </c>
      <c r="B232" s="6" t="s">
        <v>2222</v>
      </c>
      <c r="C232" s="2">
        <v>218722</v>
      </c>
      <c r="D232" s="4">
        <v>45887</v>
      </c>
      <c r="E232" s="4">
        <v>45892</v>
      </c>
      <c r="F232" s="2" t="s">
        <v>963</v>
      </c>
      <c r="G232" s="3" t="s">
        <v>964</v>
      </c>
      <c r="H232" s="2" t="s">
        <v>5772</v>
      </c>
      <c r="I232" s="3" t="s">
        <v>351</v>
      </c>
      <c r="J232" s="6">
        <v>322690</v>
      </c>
      <c r="K232" s="3" t="s">
        <v>3931</v>
      </c>
      <c r="L232" s="3" t="s">
        <v>3932</v>
      </c>
      <c r="M232" s="3" t="s">
        <v>324</v>
      </c>
      <c r="N232" s="3" t="s">
        <v>270</v>
      </c>
      <c r="O232" s="5" t="s">
        <v>5392</v>
      </c>
      <c r="P232" s="2">
        <f>VLOOKUP(M232&amp;N232,Distancia!$C$2:$D$3438,2,0)</f>
        <v>803.72</v>
      </c>
      <c r="Q232" s="2" t="str">
        <f t="shared" si="3"/>
        <v>Aplica</v>
      </c>
      <c r="R232" s="49">
        <v>137280</v>
      </c>
      <c r="S232" s="2"/>
    </row>
    <row r="233" spans="1:19" x14ac:dyDescent="0.25">
      <c r="A233" s="3" t="s">
        <v>323</v>
      </c>
      <c r="B233" s="6" t="s">
        <v>2222</v>
      </c>
      <c r="C233" s="2">
        <v>218733</v>
      </c>
      <c r="D233" s="4">
        <v>45860</v>
      </c>
      <c r="E233" s="4">
        <v>45860</v>
      </c>
      <c r="F233" s="2" t="s">
        <v>88</v>
      </c>
      <c r="G233" s="3" t="s">
        <v>990</v>
      </c>
      <c r="H233" s="2" t="s">
        <v>5776</v>
      </c>
      <c r="I233" s="3" t="s">
        <v>97</v>
      </c>
      <c r="J233" s="6">
        <v>31809</v>
      </c>
      <c r="K233" s="3" t="s">
        <v>3940</v>
      </c>
      <c r="L233" s="3" t="s">
        <v>3932</v>
      </c>
      <c r="M233" s="3" t="s">
        <v>915</v>
      </c>
      <c r="N233" s="3" t="s">
        <v>324</v>
      </c>
      <c r="O233" s="5" t="s">
        <v>5382</v>
      </c>
      <c r="P233" s="2">
        <f>VLOOKUP(M233&amp;N233,Distancia!$C$2:$D$3438,2,0)</f>
        <v>148.59</v>
      </c>
      <c r="Q233" s="2" t="str">
        <f t="shared" si="3"/>
        <v>Aplica</v>
      </c>
      <c r="R233" s="36"/>
      <c r="S233" s="2"/>
    </row>
    <row r="234" spans="1:19" x14ac:dyDescent="0.25">
      <c r="A234" s="3" t="s">
        <v>323</v>
      </c>
      <c r="B234" s="6" t="s">
        <v>2222</v>
      </c>
      <c r="C234" s="2">
        <v>218739</v>
      </c>
      <c r="D234" s="4">
        <v>45860</v>
      </c>
      <c r="E234" s="4">
        <v>45860</v>
      </c>
      <c r="F234" s="2" t="s">
        <v>2229</v>
      </c>
      <c r="G234" s="3" t="s">
        <v>2230</v>
      </c>
      <c r="H234" s="2" t="s">
        <v>5778</v>
      </c>
      <c r="I234" s="3" t="s">
        <v>97</v>
      </c>
      <c r="J234" s="6">
        <v>34581</v>
      </c>
      <c r="K234" s="3" t="s">
        <v>3942</v>
      </c>
      <c r="L234" s="3" t="s">
        <v>3893</v>
      </c>
      <c r="M234" s="3" t="s">
        <v>915</v>
      </c>
      <c r="N234" s="3" t="s">
        <v>324</v>
      </c>
      <c r="O234" s="5" t="s">
        <v>5394</v>
      </c>
      <c r="P234" s="2">
        <f>VLOOKUP(M234&amp;N234,Distancia!$C$2:$D$3438,2,0)</f>
        <v>148.59</v>
      </c>
      <c r="Q234" s="2" t="str">
        <f t="shared" si="3"/>
        <v>Aplica</v>
      </c>
      <c r="R234" s="36"/>
      <c r="S234" s="2"/>
    </row>
    <row r="235" spans="1:19" x14ac:dyDescent="0.25">
      <c r="A235" s="3" t="s">
        <v>323</v>
      </c>
      <c r="B235" s="6" t="s">
        <v>2222</v>
      </c>
      <c r="C235" s="2">
        <v>218769</v>
      </c>
      <c r="D235" s="4">
        <v>45861</v>
      </c>
      <c r="E235" s="4">
        <v>45863</v>
      </c>
      <c r="F235" s="2" t="s">
        <v>3167</v>
      </c>
      <c r="G235" s="3" t="s">
        <v>3197</v>
      </c>
      <c r="H235" s="2" t="s">
        <v>5729</v>
      </c>
      <c r="I235" s="3" t="s">
        <v>97</v>
      </c>
      <c r="J235" s="6">
        <v>111332</v>
      </c>
      <c r="K235" s="3" t="s">
        <v>3955</v>
      </c>
      <c r="L235" s="3" t="s">
        <v>3956</v>
      </c>
      <c r="M235" s="3" t="s">
        <v>972</v>
      </c>
      <c r="N235" s="3" t="s">
        <v>324</v>
      </c>
      <c r="O235" s="5" t="s">
        <v>5394</v>
      </c>
      <c r="P235" s="2">
        <f>VLOOKUP(M235&amp;N235,Distancia!$C$2:$D$3438,2,0)</f>
        <v>148.11000000000001</v>
      </c>
      <c r="Q235" s="2" t="str">
        <f t="shared" si="3"/>
        <v>Aplica</v>
      </c>
      <c r="R235" s="36"/>
      <c r="S235" s="2"/>
    </row>
    <row r="236" spans="1:19" x14ac:dyDescent="0.25">
      <c r="A236" s="3" t="s">
        <v>323</v>
      </c>
      <c r="B236" s="6" t="s">
        <v>2222</v>
      </c>
      <c r="C236" s="2">
        <v>218770</v>
      </c>
      <c r="D236" s="4">
        <v>45865</v>
      </c>
      <c r="E236" s="4">
        <v>45866</v>
      </c>
      <c r="F236" s="2" t="s">
        <v>3167</v>
      </c>
      <c r="G236" s="3" t="s">
        <v>3197</v>
      </c>
      <c r="H236" s="2" t="s">
        <v>5729</v>
      </c>
      <c r="I236" s="3" t="s">
        <v>97</v>
      </c>
      <c r="J236" s="6">
        <v>31809</v>
      </c>
      <c r="K236" s="3" t="s">
        <v>3957</v>
      </c>
      <c r="L236" s="3" t="s">
        <v>3956</v>
      </c>
      <c r="M236" s="3" t="s">
        <v>972</v>
      </c>
      <c r="N236" s="3" t="s">
        <v>324</v>
      </c>
      <c r="O236" s="5" t="s">
        <v>5394</v>
      </c>
      <c r="P236" s="2">
        <f>VLOOKUP(M236&amp;N236,Distancia!$C$2:$D$3438,2,0)</f>
        <v>148.11000000000001</v>
      </c>
      <c r="Q236" s="2" t="str">
        <f t="shared" si="3"/>
        <v>Aplica</v>
      </c>
      <c r="R236" s="36"/>
      <c r="S236" s="2"/>
    </row>
    <row r="237" spans="1:19" x14ac:dyDescent="0.25">
      <c r="A237" s="3" t="s">
        <v>323</v>
      </c>
      <c r="B237" s="6" t="s">
        <v>2222</v>
      </c>
      <c r="C237" s="2">
        <v>218773</v>
      </c>
      <c r="D237" s="4">
        <v>45862</v>
      </c>
      <c r="E237" s="4">
        <v>45863</v>
      </c>
      <c r="F237" s="2" t="s">
        <v>59</v>
      </c>
      <c r="G237" s="3" t="s">
        <v>3147</v>
      </c>
      <c r="H237" s="2" t="s">
        <v>5727</v>
      </c>
      <c r="I237" s="3" t="s">
        <v>97</v>
      </c>
      <c r="J237" s="6">
        <v>121034</v>
      </c>
      <c r="K237" s="3" t="s">
        <v>3960</v>
      </c>
      <c r="L237" s="3" t="s">
        <v>3956</v>
      </c>
      <c r="M237" s="3" t="s">
        <v>324</v>
      </c>
      <c r="N237" s="3" t="s">
        <v>270</v>
      </c>
      <c r="O237" s="5" t="s">
        <v>5392</v>
      </c>
      <c r="P237" s="2">
        <f>VLOOKUP(M237&amp;N237,Distancia!$C$2:$D$3438,2,0)</f>
        <v>803.72</v>
      </c>
      <c r="Q237" s="2" t="str">
        <f t="shared" si="3"/>
        <v>Aplica</v>
      </c>
      <c r="R237" s="49">
        <v>101000</v>
      </c>
      <c r="S237" s="2"/>
    </row>
    <row r="238" spans="1:19" x14ac:dyDescent="0.25">
      <c r="A238" s="3" t="s">
        <v>323</v>
      </c>
      <c r="B238" s="6" t="s">
        <v>2222</v>
      </c>
      <c r="C238" s="2">
        <v>218776</v>
      </c>
      <c r="D238" s="4">
        <v>45861</v>
      </c>
      <c r="E238" s="4">
        <v>45861</v>
      </c>
      <c r="F238" s="2" t="s">
        <v>88</v>
      </c>
      <c r="G238" s="3" t="s">
        <v>990</v>
      </c>
      <c r="H238" s="2" t="s">
        <v>5776</v>
      </c>
      <c r="I238" s="3" t="s">
        <v>97</v>
      </c>
      <c r="J238" s="6">
        <v>0</v>
      </c>
      <c r="K238" s="3" t="s">
        <v>3962</v>
      </c>
      <c r="L238" s="3" t="s">
        <v>3893</v>
      </c>
      <c r="M238" s="3" t="s">
        <v>915</v>
      </c>
      <c r="N238" s="3" t="s">
        <v>947</v>
      </c>
      <c r="O238" s="5" t="s">
        <v>5382</v>
      </c>
      <c r="P238" s="2">
        <f>VLOOKUP(M238&amp;N238,Distancia!$C$2:$D$3438,2,0)</f>
        <v>41.35</v>
      </c>
      <c r="Q238" s="2" t="str">
        <f t="shared" si="3"/>
        <v>No Aplica</v>
      </c>
      <c r="R238" s="36"/>
      <c r="S238" s="2"/>
    </row>
    <row r="239" spans="1:19" x14ac:dyDescent="0.25">
      <c r="A239" s="3" t="s">
        <v>323</v>
      </c>
      <c r="B239" s="6" t="s">
        <v>2222</v>
      </c>
      <c r="C239" s="2">
        <v>218830</v>
      </c>
      <c r="D239" s="4">
        <v>45862</v>
      </c>
      <c r="E239" s="4">
        <v>45862</v>
      </c>
      <c r="F239" s="2" t="s">
        <v>2893</v>
      </c>
      <c r="G239" s="3" t="s">
        <v>2892</v>
      </c>
      <c r="H239" s="2" t="s">
        <v>5416</v>
      </c>
      <c r="I239" s="3" t="s">
        <v>97</v>
      </c>
      <c r="J239" s="6">
        <v>0</v>
      </c>
      <c r="K239" s="3" t="s">
        <v>3980</v>
      </c>
      <c r="L239" s="3" t="s">
        <v>3981</v>
      </c>
      <c r="M239" s="3" t="s">
        <v>966</v>
      </c>
      <c r="N239" s="3" t="s">
        <v>914</v>
      </c>
      <c r="O239" s="5" t="s">
        <v>5382</v>
      </c>
      <c r="P239" s="2">
        <f>VLOOKUP(M239&amp;N239,Distancia!$C$2:$D$3438,2,0)</f>
        <v>19.93</v>
      </c>
      <c r="Q239" s="2" t="str">
        <f t="shared" si="3"/>
        <v>No Aplica</v>
      </c>
      <c r="R239" s="36"/>
      <c r="S239" s="2"/>
    </row>
    <row r="240" spans="1:19" x14ac:dyDescent="0.25">
      <c r="A240" s="3" t="s">
        <v>323</v>
      </c>
      <c r="B240" s="6" t="s">
        <v>2222</v>
      </c>
      <c r="C240" s="2">
        <v>218843</v>
      </c>
      <c r="D240" s="4">
        <v>45887</v>
      </c>
      <c r="E240" s="4">
        <v>45891</v>
      </c>
      <c r="F240" s="2" t="s">
        <v>3081</v>
      </c>
      <c r="G240" s="3" t="s">
        <v>3089</v>
      </c>
      <c r="H240" s="2" t="s">
        <v>5817</v>
      </c>
      <c r="I240" s="3" t="s">
        <v>97</v>
      </c>
      <c r="J240" s="6">
        <v>318092</v>
      </c>
      <c r="K240" s="3" t="s">
        <v>3985</v>
      </c>
      <c r="L240" s="3" t="s">
        <v>3956</v>
      </c>
      <c r="M240" s="3" t="s">
        <v>959</v>
      </c>
      <c r="N240" s="3" t="s">
        <v>270</v>
      </c>
      <c r="O240" s="5" t="s">
        <v>5494</v>
      </c>
      <c r="P240" s="2">
        <f>VLOOKUP(M240&amp;N240,Distancia!$C$2:$D$3438,2,0)</f>
        <v>967.3</v>
      </c>
      <c r="Q240" s="2" t="str">
        <f t="shared" si="3"/>
        <v>Aplica</v>
      </c>
      <c r="R240" s="49">
        <v>137506</v>
      </c>
      <c r="S240" s="2"/>
    </row>
    <row r="241" spans="1:19" x14ac:dyDescent="0.25">
      <c r="A241" s="3" t="s">
        <v>323</v>
      </c>
      <c r="B241" s="6" t="s">
        <v>2222</v>
      </c>
      <c r="C241" s="2">
        <v>218865</v>
      </c>
      <c r="D241" s="4">
        <v>45863</v>
      </c>
      <c r="E241" s="4">
        <v>45863</v>
      </c>
      <c r="F241" s="2" t="s">
        <v>3085</v>
      </c>
      <c r="G241" s="3" t="s">
        <v>3086</v>
      </c>
      <c r="H241" s="2" t="s">
        <v>5829</v>
      </c>
      <c r="I241" s="3" t="s">
        <v>97</v>
      </c>
      <c r="J241" s="6">
        <v>0</v>
      </c>
      <c r="K241" s="3" t="s">
        <v>3995</v>
      </c>
      <c r="L241" s="3" t="s">
        <v>3996</v>
      </c>
      <c r="M241" s="3" t="s">
        <v>959</v>
      </c>
      <c r="N241" s="3" t="s">
        <v>324</v>
      </c>
      <c r="O241" s="5" t="s">
        <v>5382</v>
      </c>
      <c r="P241" s="2">
        <f>VLOOKUP(M241&amp;N241,Distancia!$C$2:$D$3438,2,0)</f>
        <v>173.51</v>
      </c>
      <c r="Q241" s="2" t="str">
        <f t="shared" si="3"/>
        <v>Aplica</v>
      </c>
      <c r="R241" s="36"/>
      <c r="S241" s="41" t="s">
        <v>6734</v>
      </c>
    </row>
    <row r="242" spans="1:19" x14ac:dyDescent="0.25">
      <c r="A242" s="3" t="s">
        <v>323</v>
      </c>
      <c r="B242" s="6" t="s">
        <v>2222</v>
      </c>
      <c r="C242" s="2">
        <v>218917</v>
      </c>
      <c r="D242" s="4">
        <v>45860</v>
      </c>
      <c r="E242" s="4">
        <v>45860</v>
      </c>
      <c r="F242" s="2" t="s">
        <v>986</v>
      </c>
      <c r="G242" s="3" t="s">
        <v>989</v>
      </c>
      <c r="H242" s="2" t="s">
        <v>5850</v>
      </c>
      <c r="I242" s="3" t="s">
        <v>97</v>
      </c>
      <c r="J242" s="6">
        <v>34581</v>
      </c>
      <c r="K242" s="3" t="s">
        <v>4026</v>
      </c>
      <c r="L242" s="3" t="s">
        <v>3893</v>
      </c>
      <c r="M242" s="3" t="s">
        <v>966</v>
      </c>
      <c r="N242" s="3" t="s">
        <v>324</v>
      </c>
      <c r="O242" s="5" t="s">
        <v>5382</v>
      </c>
      <c r="P242" s="2">
        <f>VLOOKUP(M242&amp;N242,Distancia!$C$2:$D$3438,2,0)</f>
        <v>170.18</v>
      </c>
      <c r="Q242" s="2" t="str">
        <f t="shared" si="3"/>
        <v>Aplica</v>
      </c>
      <c r="R242" s="36"/>
      <c r="S242" s="2"/>
    </row>
    <row r="243" spans="1:19" x14ac:dyDescent="0.25">
      <c r="A243" s="3" t="s">
        <v>323</v>
      </c>
      <c r="B243" s="6" t="s">
        <v>2222</v>
      </c>
      <c r="C243" s="2">
        <v>218963</v>
      </c>
      <c r="D243" s="4">
        <v>45870</v>
      </c>
      <c r="E243" s="4">
        <v>45870</v>
      </c>
      <c r="F243" s="2" t="s">
        <v>3081</v>
      </c>
      <c r="G243" s="3" t="s">
        <v>3089</v>
      </c>
      <c r="H243" s="2" t="s">
        <v>5817</v>
      </c>
      <c r="I243" s="3" t="s">
        <v>97</v>
      </c>
      <c r="J243" s="6">
        <v>31809</v>
      </c>
      <c r="K243" s="3" t="s">
        <v>4048</v>
      </c>
      <c r="L243" s="3" t="s">
        <v>3893</v>
      </c>
      <c r="M243" s="3" t="s">
        <v>959</v>
      </c>
      <c r="N243" s="3" t="s">
        <v>324</v>
      </c>
      <c r="O243" s="5" t="s">
        <v>5389</v>
      </c>
      <c r="P243" s="2">
        <f>VLOOKUP(M243&amp;N243,Distancia!$C$2:$D$3438,2,0)</f>
        <v>173.51</v>
      </c>
      <c r="Q243" s="2" t="str">
        <f t="shared" si="3"/>
        <v>Aplica</v>
      </c>
      <c r="R243" s="36"/>
      <c r="S243" s="2"/>
    </row>
    <row r="244" spans="1:19" x14ac:dyDescent="0.25">
      <c r="A244" s="3" t="s">
        <v>323</v>
      </c>
      <c r="B244" s="6" t="s">
        <v>2222</v>
      </c>
      <c r="C244" s="2">
        <v>218970</v>
      </c>
      <c r="D244" s="4">
        <v>45866</v>
      </c>
      <c r="E244" s="4">
        <v>45866</v>
      </c>
      <c r="F244" s="2" t="s">
        <v>977</v>
      </c>
      <c r="G244" s="3" t="s">
        <v>978</v>
      </c>
      <c r="H244" s="2" t="s">
        <v>5868</v>
      </c>
      <c r="I244" s="3" t="s">
        <v>97</v>
      </c>
      <c r="J244" s="6">
        <v>0</v>
      </c>
      <c r="K244" s="3" t="s">
        <v>4054</v>
      </c>
      <c r="L244" s="3" t="s">
        <v>3893</v>
      </c>
      <c r="M244" s="3" t="s">
        <v>972</v>
      </c>
      <c r="N244" s="3" t="s">
        <v>959</v>
      </c>
      <c r="O244" s="5" t="s">
        <v>5382</v>
      </c>
      <c r="P244" s="2">
        <f>VLOOKUP(M244&amp;N244,Distancia!$C$2:$D$3438,2,0)</f>
        <v>55.86</v>
      </c>
      <c r="Q244" s="2" t="str">
        <f t="shared" si="3"/>
        <v>No Aplica</v>
      </c>
      <c r="R244" s="36"/>
      <c r="S244" s="2"/>
    </row>
    <row r="245" spans="1:19" x14ac:dyDescent="0.25">
      <c r="A245" s="3" t="s">
        <v>323</v>
      </c>
      <c r="B245" s="6" t="s">
        <v>2222</v>
      </c>
      <c r="C245" s="2">
        <v>219057</v>
      </c>
      <c r="D245" s="4">
        <v>45867</v>
      </c>
      <c r="E245" s="4">
        <v>45867</v>
      </c>
      <c r="F245" s="2" t="s">
        <v>88</v>
      </c>
      <c r="G245" s="3" t="s">
        <v>990</v>
      </c>
      <c r="H245" s="2" t="s">
        <v>5776</v>
      </c>
      <c r="I245" s="3" t="s">
        <v>97</v>
      </c>
      <c r="J245" s="6">
        <v>31809</v>
      </c>
      <c r="K245" s="3" t="s">
        <v>4097</v>
      </c>
      <c r="L245" s="3" t="s">
        <v>4098</v>
      </c>
      <c r="M245" s="3" t="s">
        <v>915</v>
      </c>
      <c r="N245" s="3" t="s">
        <v>324</v>
      </c>
      <c r="O245" s="5" t="s">
        <v>5402</v>
      </c>
      <c r="P245" s="2">
        <f>VLOOKUP(M245&amp;N245,Distancia!$C$2:$D$3438,2,0)</f>
        <v>148.59</v>
      </c>
      <c r="Q245" s="2" t="str">
        <f t="shared" si="3"/>
        <v>Aplica</v>
      </c>
      <c r="R245" s="36"/>
      <c r="S245" s="2"/>
    </row>
    <row r="246" spans="1:19" x14ac:dyDescent="0.25">
      <c r="A246" s="3" t="s">
        <v>323</v>
      </c>
      <c r="B246" s="6" t="s">
        <v>2222</v>
      </c>
      <c r="C246" s="2">
        <v>219061</v>
      </c>
      <c r="D246" s="4">
        <v>45868</v>
      </c>
      <c r="E246" s="4">
        <v>45868</v>
      </c>
      <c r="F246" s="2" t="s">
        <v>4101</v>
      </c>
      <c r="G246" s="3" t="s">
        <v>4102</v>
      </c>
      <c r="H246" s="2" t="s">
        <v>5899</v>
      </c>
      <c r="I246" s="3" t="s">
        <v>97</v>
      </c>
      <c r="J246" s="6">
        <v>25815</v>
      </c>
      <c r="K246" s="3" t="s">
        <v>4103</v>
      </c>
      <c r="L246" s="3" t="s">
        <v>3981</v>
      </c>
      <c r="M246" s="3" t="s">
        <v>915</v>
      </c>
      <c r="N246" s="3" t="s">
        <v>324</v>
      </c>
      <c r="O246" s="5" t="s">
        <v>5382</v>
      </c>
      <c r="P246" s="2">
        <f>VLOOKUP(M246&amp;N246,Distancia!$C$2:$D$3438,2,0)</f>
        <v>148.59</v>
      </c>
      <c r="Q246" s="2" t="str">
        <f t="shared" si="3"/>
        <v>Aplica</v>
      </c>
      <c r="R246" s="36"/>
      <c r="S246" s="2"/>
    </row>
    <row r="247" spans="1:19" x14ac:dyDescent="0.25">
      <c r="A247" s="3" t="s">
        <v>323</v>
      </c>
      <c r="B247" s="6" t="s">
        <v>2222</v>
      </c>
      <c r="C247" s="2">
        <v>219088</v>
      </c>
      <c r="D247" s="4">
        <v>45870</v>
      </c>
      <c r="E247" s="4">
        <v>45870</v>
      </c>
      <c r="F247" s="2" t="s">
        <v>973</v>
      </c>
      <c r="G247" s="3" t="s">
        <v>974</v>
      </c>
      <c r="H247" s="2" t="s">
        <v>5753</v>
      </c>
      <c r="I247" s="3" t="s">
        <v>97</v>
      </c>
      <c r="J247" s="6">
        <v>31809</v>
      </c>
      <c r="K247" s="3" t="s">
        <v>4112</v>
      </c>
      <c r="L247" s="3" t="s">
        <v>4113</v>
      </c>
      <c r="M247" s="3" t="s">
        <v>972</v>
      </c>
      <c r="N247" s="3" t="s">
        <v>324</v>
      </c>
      <c r="O247" s="5" t="s">
        <v>5394</v>
      </c>
      <c r="P247" s="2">
        <f>VLOOKUP(M247&amp;N247,Distancia!$C$2:$D$3438,2,0)</f>
        <v>148.11000000000001</v>
      </c>
      <c r="Q247" s="2" t="str">
        <f t="shared" si="3"/>
        <v>Aplica</v>
      </c>
      <c r="R247" s="36"/>
      <c r="S247" s="2"/>
    </row>
    <row r="248" spans="1:19" x14ac:dyDescent="0.25">
      <c r="A248" s="3" t="s">
        <v>323</v>
      </c>
      <c r="B248" s="6" t="s">
        <v>2222</v>
      </c>
      <c r="C248" s="2">
        <v>219117</v>
      </c>
      <c r="D248" s="4">
        <v>45869</v>
      </c>
      <c r="E248" s="4">
        <v>45869</v>
      </c>
      <c r="F248" s="2" t="s">
        <v>2229</v>
      </c>
      <c r="G248" s="3" t="s">
        <v>2230</v>
      </c>
      <c r="H248" s="2" t="s">
        <v>5778</v>
      </c>
      <c r="I248" s="3" t="s">
        <v>97</v>
      </c>
      <c r="J248" s="6">
        <v>0</v>
      </c>
      <c r="K248" s="3" t="s">
        <v>4124</v>
      </c>
      <c r="L248" s="3" t="s">
        <v>4098</v>
      </c>
      <c r="M248" s="3" t="s">
        <v>915</v>
      </c>
      <c r="N248" s="3" t="s">
        <v>324</v>
      </c>
      <c r="O248" s="5" t="s">
        <v>5394</v>
      </c>
      <c r="P248" s="2">
        <f>VLOOKUP(M248&amp;N248,Distancia!$C$2:$D$3438,2,0)</f>
        <v>148.59</v>
      </c>
      <c r="Q248" s="2" t="str">
        <f t="shared" si="3"/>
        <v>Aplica</v>
      </c>
      <c r="R248" s="36"/>
      <c r="S248" s="41" t="s">
        <v>6734</v>
      </c>
    </row>
    <row r="249" spans="1:19" x14ac:dyDescent="0.25">
      <c r="A249" s="3" t="s">
        <v>323</v>
      </c>
      <c r="B249" s="6" t="s">
        <v>2222</v>
      </c>
      <c r="C249" s="2">
        <v>219133</v>
      </c>
      <c r="D249" s="4">
        <v>45870</v>
      </c>
      <c r="E249" s="4">
        <v>45870</v>
      </c>
      <c r="F249" s="2" t="s">
        <v>2895</v>
      </c>
      <c r="G249" s="3" t="s">
        <v>2894</v>
      </c>
      <c r="H249" s="2" t="s">
        <v>5922</v>
      </c>
      <c r="I249" s="3" t="s">
        <v>97</v>
      </c>
      <c r="J249" s="6">
        <v>0</v>
      </c>
      <c r="K249" s="3" t="s">
        <v>4132</v>
      </c>
      <c r="L249" s="3" t="s">
        <v>4098</v>
      </c>
      <c r="M249" s="3" t="s">
        <v>74</v>
      </c>
      <c r="N249" s="3" t="s">
        <v>74</v>
      </c>
      <c r="O249" s="5" t="s">
        <v>5402</v>
      </c>
      <c r="P249" s="2">
        <f>VLOOKUP(M249&amp;N249,Distancia!$C$2:$D$3438,2,0)</f>
        <v>0</v>
      </c>
      <c r="Q249" s="2" t="str">
        <f t="shared" si="3"/>
        <v>No Aplica</v>
      </c>
      <c r="R249" s="36"/>
      <c r="S249" s="2"/>
    </row>
    <row r="250" spans="1:19" x14ac:dyDescent="0.25">
      <c r="A250" s="3" t="s">
        <v>323</v>
      </c>
      <c r="B250" s="6" t="s">
        <v>2222</v>
      </c>
      <c r="C250" s="2">
        <v>219142</v>
      </c>
      <c r="D250" s="4">
        <v>45870</v>
      </c>
      <c r="E250" s="4">
        <v>45870</v>
      </c>
      <c r="F250" s="2" t="s">
        <v>29</v>
      </c>
      <c r="G250" s="3" t="s">
        <v>971</v>
      </c>
      <c r="H250" s="2" t="s">
        <v>5927</v>
      </c>
      <c r="I250" s="3" t="s">
        <v>97</v>
      </c>
      <c r="J250" s="6">
        <v>0</v>
      </c>
      <c r="K250" s="3" t="s">
        <v>4138</v>
      </c>
      <c r="L250" s="3" t="s">
        <v>3981</v>
      </c>
      <c r="M250" s="3" t="s">
        <v>324</v>
      </c>
      <c r="N250" s="3" t="s">
        <v>74</v>
      </c>
      <c r="O250" s="5" t="s">
        <v>5382</v>
      </c>
      <c r="P250" s="2">
        <f>VLOOKUP(M250&amp;N250,Distancia!$C$2:$D$3438,2,0)</f>
        <v>75.62</v>
      </c>
      <c r="Q250" s="2" t="str">
        <f t="shared" si="3"/>
        <v>No Aplica</v>
      </c>
      <c r="R250" s="36"/>
      <c r="S250" s="2"/>
    </row>
    <row r="251" spans="1:19" x14ac:dyDescent="0.25">
      <c r="A251" s="3" t="s">
        <v>323</v>
      </c>
      <c r="B251" s="6" t="s">
        <v>2222</v>
      </c>
      <c r="C251" s="2">
        <v>219152</v>
      </c>
      <c r="D251" s="4">
        <v>45870</v>
      </c>
      <c r="E251" s="4">
        <v>45870</v>
      </c>
      <c r="F251" s="2" t="s">
        <v>83</v>
      </c>
      <c r="G251" s="3" t="s">
        <v>983</v>
      </c>
      <c r="H251" s="2" t="s">
        <v>5931</v>
      </c>
      <c r="I251" s="3" t="s">
        <v>97</v>
      </c>
      <c r="J251" s="6">
        <v>31809</v>
      </c>
      <c r="K251" s="3" t="s">
        <v>4143</v>
      </c>
      <c r="L251" s="3" t="s">
        <v>4098</v>
      </c>
      <c r="M251" s="3" t="s">
        <v>915</v>
      </c>
      <c r="N251" s="3" t="s">
        <v>74</v>
      </c>
      <c r="O251" s="5" t="s">
        <v>5382</v>
      </c>
      <c r="P251" s="2">
        <f>VLOOKUP(M251&amp;N251,Distancia!$C$2:$D$3438,2,0)</f>
        <v>214.27</v>
      </c>
      <c r="Q251" s="2" t="str">
        <f t="shared" si="3"/>
        <v>Aplica</v>
      </c>
      <c r="R251" s="36"/>
      <c r="S251" s="2"/>
    </row>
    <row r="252" spans="1:19" x14ac:dyDescent="0.25">
      <c r="A252" s="3" t="s">
        <v>323</v>
      </c>
      <c r="B252" s="6" t="s">
        <v>2222</v>
      </c>
      <c r="C252" s="2">
        <v>219154</v>
      </c>
      <c r="D252" s="4">
        <v>45870</v>
      </c>
      <c r="E252" s="4">
        <v>45870</v>
      </c>
      <c r="F252" s="2" t="s">
        <v>87</v>
      </c>
      <c r="G252" s="3" t="s">
        <v>960</v>
      </c>
      <c r="H252" s="2" t="s">
        <v>5932</v>
      </c>
      <c r="I252" s="3" t="s">
        <v>351</v>
      </c>
      <c r="J252" s="6">
        <v>0</v>
      </c>
      <c r="K252" s="3" t="s">
        <v>4144</v>
      </c>
      <c r="L252" s="3" t="s">
        <v>3981</v>
      </c>
      <c r="M252" s="3" t="s">
        <v>324</v>
      </c>
      <c r="N252" s="3" t="s">
        <v>74</v>
      </c>
      <c r="O252" s="5" t="s">
        <v>5394</v>
      </c>
      <c r="P252" s="2">
        <f>VLOOKUP(M252&amp;N252,Distancia!$C$2:$D$3438,2,0)</f>
        <v>75.62</v>
      </c>
      <c r="Q252" s="2" t="str">
        <f t="shared" si="3"/>
        <v>No Aplica</v>
      </c>
      <c r="R252" s="36"/>
      <c r="S252" s="2"/>
    </row>
    <row r="253" spans="1:19" x14ac:dyDescent="0.25">
      <c r="A253" s="3" t="s">
        <v>323</v>
      </c>
      <c r="B253" s="6" t="s">
        <v>2222</v>
      </c>
      <c r="C253" s="2">
        <v>219156</v>
      </c>
      <c r="D253" s="4">
        <v>45870</v>
      </c>
      <c r="E253" s="4">
        <v>45870</v>
      </c>
      <c r="F253" s="2" t="s">
        <v>981</v>
      </c>
      <c r="G253" s="3" t="s">
        <v>982</v>
      </c>
      <c r="H253" s="2" t="s">
        <v>5933</v>
      </c>
      <c r="I253" s="3" t="s">
        <v>97</v>
      </c>
      <c r="J253" s="6">
        <v>0</v>
      </c>
      <c r="K253" s="3" t="s">
        <v>4144</v>
      </c>
      <c r="L253" s="3" t="s">
        <v>3981</v>
      </c>
      <c r="M253" s="3" t="s">
        <v>324</v>
      </c>
      <c r="N253" s="3" t="s">
        <v>74</v>
      </c>
      <c r="O253" s="5" t="s">
        <v>5382</v>
      </c>
      <c r="P253" s="2">
        <f>VLOOKUP(M253&amp;N253,Distancia!$C$2:$D$3438,2,0)</f>
        <v>75.62</v>
      </c>
      <c r="Q253" s="2" t="str">
        <f t="shared" si="3"/>
        <v>No Aplica</v>
      </c>
      <c r="R253" s="36"/>
      <c r="S253" s="2"/>
    </row>
    <row r="254" spans="1:19" x14ac:dyDescent="0.25">
      <c r="A254" s="3" t="s">
        <v>323</v>
      </c>
      <c r="B254" s="6" t="s">
        <v>2222</v>
      </c>
      <c r="C254" s="2">
        <v>219158</v>
      </c>
      <c r="D254" s="4">
        <v>45870</v>
      </c>
      <c r="E254" s="4">
        <v>45870</v>
      </c>
      <c r="F254" s="2" t="s">
        <v>969</v>
      </c>
      <c r="G254" s="3" t="s">
        <v>970</v>
      </c>
      <c r="H254" s="2" t="s">
        <v>5532</v>
      </c>
      <c r="I254" s="3" t="s">
        <v>351</v>
      </c>
      <c r="J254" s="6">
        <v>0</v>
      </c>
      <c r="K254" s="3" t="s">
        <v>4145</v>
      </c>
      <c r="L254" s="3" t="s">
        <v>4098</v>
      </c>
      <c r="M254" s="3" t="s">
        <v>324</v>
      </c>
      <c r="N254" s="3" t="s">
        <v>74</v>
      </c>
      <c r="O254" s="5" t="s">
        <v>5382</v>
      </c>
      <c r="P254" s="2">
        <f>VLOOKUP(M254&amp;N254,Distancia!$C$2:$D$3438,2,0)</f>
        <v>75.62</v>
      </c>
      <c r="Q254" s="2" t="str">
        <f t="shared" si="3"/>
        <v>No Aplica</v>
      </c>
      <c r="R254" s="36"/>
      <c r="S254" s="2"/>
    </row>
    <row r="255" spans="1:19" x14ac:dyDescent="0.25">
      <c r="A255" s="3" t="s">
        <v>323</v>
      </c>
      <c r="B255" s="6" t="s">
        <v>2222</v>
      </c>
      <c r="C255" s="2">
        <v>219159</v>
      </c>
      <c r="D255" s="4">
        <v>45870</v>
      </c>
      <c r="E255" s="4">
        <v>45870</v>
      </c>
      <c r="F255" s="2" t="s">
        <v>4146</v>
      </c>
      <c r="G255" s="3" t="s">
        <v>4147</v>
      </c>
      <c r="H255" s="2" t="s">
        <v>5935</v>
      </c>
      <c r="I255" s="3" t="s">
        <v>351</v>
      </c>
      <c r="J255" s="6">
        <v>0</v>
      </c>
      <c r="K255" s="3" t="s">
        <v>4148</v>
      </c>
      <c r="L255" s="3" t="s">
        <v>4098</v>
      </c>
      <c r="M255" s="3" t="s">
        <v>324</v>
      </c>
      <c r="N255" s="3" t="s">
        <v>74</v>
      </c>
      <c r="O255" s="5" t="s">
        <v>5382</v>
      </c>
      <c r="P255" s="2">
        <f>VLOOKUP(M255&amp;N255,Distancia!$C$2:$D$3438,2,0)</f>
        <v>75.62</v>
      </c>
      <c r="Q255" s="2" t="str">
        <f t="shared" si="3"/>
        <v>No Aplica</v>
      </c>
      <c r="R255" s="36"/>
      <c r="S255" s="2"/>
    </row>
    <row r="256" spans="1:19" x14ac:dyDescent="0.25">
      <c r="A256" s="3" t="s">
        <v>323</v>
      </c>
      <c r="B256" s="6" t="s">
        <v>2222</v>
      </c>
      <c r="C256" s="2">
        <v>219161</v>
      </c>
      <c r="D256" s="4">
        <v>45870</v>
      </c>
      <c r="E256" s="4">
        <v>45870</v>
      </c>
      <c r="F256" s="2" t="s">
        <v>81</v>
      </c>
      <c r="G256" s="3" t="s">
        <v>993</v>
      </c>
      <c r="H256" s="2" t="s">
        <v>5936</v>
      </c>
      <c r="I256" s="3" t="s">
        <v>351</v>
      </c>
      <c r="J256" s="6">
        <v>0</v>
      </c>
      <c r="K256" s="3" t="s">
        <v>4149</v>
      </c>
      <c r="L256" s="3" t="s">
        <v>4098</v>
      </c>
      <c r="M256" s="3" t="s">
        <v>324</v>
      </c>
      <c r="N256" s="3" t="s">
        <v>74</v>
      </c>
      <c r="O256" s="5" t="s">
        <v>5382</v>
      </c>
      <c r="P256" s="2">
        <f>VLOOKUP(M256&amp;N256,Distancia!$C$2:$D$3438,2,0)</f>
        <v>75.62</v>
      </c>
      <c r="Q256" s="2" t="str">
        <f t="shared" si="3"/>
        <v>No Aplica</v>
      </c>
      <c r="R256" s="36"/>
      <c r="S256" s="2"/>
    </row>
    <row r="257" spans="1:19" x14ac:dyDescent="0.25">
      <c r="A257" s="3" t="s">
        <v>323</v>
      </c>
      <c r="B257" s="6" t="s">
        <v>2222</v>
      </c>
      <c r="C257" s="2">
        <v>219167</v>
      </c>
      <c r="D257" s="4">
        <v>45870</v>
      </c>
      <c r="E257" s="4">
        <v>45870</v>
      </c>
      <c r="F257" s="2" t="s">
        <v>955</v>
      </c>
      <c r="G257" s="3" t="s">
        <v>956</v>
      </c>
      <c r="H257" s="2" t="s">
        <v>5938</v>
      </c>
      <c r="I257" s="3" t="s">
        <v>97</v>
      </c>
      <c r="J257" s="6">
        <v>31809</v>
      </c>
      <c r="K257" s="3" t="s">
        <v>4152</v>
      </c>
      <c r="L257" s="3" t="s">
        <v>3981</v>
      </c>
      <c r="M257" s="3" t="s">
        <v>966</v>
      </c>
      <c r="N257" s="3" t="s">
        <v>324</v>
      </c>
      <c r="O257" s="5" t="s">
        <v>5382</v>
      </c>
      <c r="P257" s="2">
        <f>VLOOKUP(M257&amp;N257,Distancia!$C$2:$D$3438,2,0)</f>
        <v>170.18</v>
      </c>
      <c r="Q257" s="2" t="str">
        <f t="shared" si="3"/>
        <v>Aplica</v>
      </c>
      <c r="R257" s="36"/>
      <c r="S257" s="2"/>
    </row>
    <row r="258" spans="1:19" x14ac:dyDescent="0.25">
      <c r="A258" s="3" t="s">
        <v>323</v>
      </c>
      <c r="B258" s="6" t="s">
        <v>2222</v>
      </c>
      <c r="C258" s="2">
        <v>219168</v>
      </c>
      <c r="D258" s="4">
        <v>45870</v>
      </c>
      <c r="E258" s="4">
        <v>45870</v>
      </c>
      <c r="F258" s="2" t="s">
        <v>967</v>
      </c>
      <c r="G258" s="3" t="s">
        <v>968</v>
      </c>
      <c r="H258" s="2" t="s">
        <v>5939</v>
      </c>
      <c r="I258" s="3" t="s">
        <v>97</v>
      </c>
      <c r="J258" s="6">
        <v>0</v>
      </c>
      <c r="K258" s="3" t="s">
        <v>4153</v>
      </c>
      <c r="L258" s="3" t="s">
        <v>4113</v>
      </c>
      <c r="M258" s="3" t="s">
        <v>324</v>
      </c>
      <c r="N258" s="3" t="s">
        <v>74</v>
      </c>
      <c r="O258" s="5" t="s">
        <v>5402</v>
      </c>
      <c r="P258" s="2">
        <f>VLOOKUP(M258&amp;N258,Distancia!$C$2:$D$3438,2,0)</f>
        <v>75.62</v>
      </c>
      <c r="Q258" s="2" t="str">
        <f t="shared" si="3"/>
        <v>No Aplica</v>
      </c>
      <c r="R258" s="36"/>
      <c r="S258" s="2"/>
    </row>
    <row r="259" spans="1:19" x14ac:dyDescent="0.25">
      <c r="A259" s="3" t="s">
        <v>323</v>
      </c>
      <c r="B259" s="6" t="s">
        <v>2222</v>
      </c>
      <c r="C259" s="2">
        <v>219172</v>
      </c>
      <c r="D259" s="4">
        <v>45870</v>
      </c>
      <c r="E259" s="4">
        <v>45870</v>
      </c>
      <c r="F259" s="2" t="s">
        <v>980</v>
      </c>
      <c r="G259" s="3" t="s">
        <v>4155</v>
      </c>
      <c r="H259" s="2" t="s">
        <v>5941</v>
      </c>
      <c r="I259" s="3" t="s">
        <v>97</v>
      </c>
      <c r="J259" s="6">
        <v>31809</v>
      </c>
      <c r="K259" s="3" t="s">
        <v>4156</v>
      </c>
      <c r="L259" s="3" t="s">
        <v>4098</v>
      </c>
      <c r="M259" s="3" t="s">
        <v>915</v>
      </c>
      <c r="N259" s="3" t="s">
        <v>324</v>
      </c>
      <c r="O259" s="5" t="s">
        <v>5382</v>
      </c>
      <c r="P259" s="2">
        <f>VLOOKUP(M259&amp;N259,Distancia!$C$2:$D$3438,2,0)</f>
        <v>148.59</v>
      </c>
      <c r="Q259" s="2" t="str">
        <f t="shared" ref="Q259:Q322" si="4">IF(P259&gt;=80,"Aplica","No Aplica")</f>
        <v>Aplica</v>
      </c>
      <c r="R259" s="36"/>
      <c r="S259" s="2"/>
    </row>
    <row r="260" spans="1:19" x14ac:dyDescent="0.25">
      <c r="A260" s="3" t="s">
        <v>323</v>
      </c>
      <c r="B260" s="6" t="s">
        <v>2222</v>
      </c>
      <c r="C260" s="2">
        <v>219186</v>
      </c>
      <c r="D260" s="4">
        <v>45870</v>
      </c>
      <c r="E260" s="4">
        <v>45870</v>
      </c>
      <c r="F260" s="2" t="s">
        <v>3133</v>
      </c>
      <c r="G260" s="3" t="s">
        <v>3187</v>
      </c>
      <c r="H260" s="2" t="s">
        <v>5492</v>
      </c>
      <c r="I260" s="3" t="s">
        <v>97</v>
      </c>
      <c r="J260" s="6">
        <v>0</v>
      </c>
      <c r="K260" s="3" t="s">
        <v>4160</v>
      </c>
      <c r="L260" s="3" t="s">
        <v>4098</v>
      </c>
      <c r="M260" s="3" t="s">
        <v>74</v>
      </c>
      <c r="N260" s="3" t="s">
        <v>324</v>
      </c>
      <c r="O260" s="5" t="s">
        <v>5394</v>
      </c>
      <c r="P260" s="2">
        <f>VLOOKUP(M260&amp;N260,Distancia!$C$2:$D$3438,2,0)</f>
        <v>75.62</v>
      </c>
      <c r="Q260" s="2" t="str">
        <f t="shared" si="4"/>
        <v>No Aplica</v>
      </c>
      <c r="R260" s="36"/>
      <c r="S260" s="2"/>
    </row>
    <row r="261" spans="1:19" x14ac:dyDescent="0.25">
      <c r="A261" s="3" t="s">
        <v>323</v>
      </c>
      <c r="B261" s="6" t="s">
        <v>2222</v>
      </c>
      <c r="C261" s="2">
        <v>219242</v>
      </c>
      <c r="D261" s="4">
        <v>45873</v>
      </c>
      <c r="E261" s="4">
        <v>45873</v>
      </c>
      <c r="F261" s="2" t="s">
        <v>88</v>
      </c>
      <c r="G261" s="3" t="s">
        <v>990</v>
      </c>
      <c r="H261" s="2" t="s">
        <v>5776</v>
      </c>
      <c r="I261" s="3" t="s">
        <v>97</v>
      </c>
      <c r="J261" s="6">
        <v>31809</v>
      </c>
      <c r="K261" s="3" t="s">
        <v>4183</v>
      </c>
      <c r="L261" s="3" t="s">
        <v>4098</v>
      </c>
      <c r="M261" s="3" t="s">
        <v>915</v>
      </c>
      <c r="N261" s="3" t="s">
        <v>324</v>
      </c>
      <c r="O261" s="5" t="s">
        <v>5382</v>
      </c>
      <c r="P261" s="2">
        <f>VLOOKUP(M261&amp;N261,Distancia!$C$2:$D$3438,2,0)</f>
        <v>148.59</v>
      </c>
      <c r="Q261" s="2" t="str">
        <f t="shared" si="4"/>
        <v>Aplica</v>
      </c>
      <c r="R261" s="36"/>
      <c r="S261" s="2"/>
    </row>
    <row r="262" spans="1:19" x14ac:dyDescent="0.25">
      <c r="A262" s="3" t="s">
        <v>323</v>
      </c>
      <c r="B262" s="6" t="s">
        <v>2222</v>
      </c>
      <c r="C262" s="2">
        <v>219296</v>
      </c>
      <c r="D262" s="4">
        <v>45887</v>
      </c>
      <c r="E262" s="4">
        <v>45891</v>
      </c>
      <c r="F262" s="2" t="s">
        <v>2229</v>
      </c>
      <c r="G262" s="3" t="s">
        <v>2230</v>
      </c>
      <c r="H262" s="2" t="s">
        <v>5778</v>
      </c>
      <c r="I262" s="3" t="s">
        <v>351</v>
      </c>
      <c r="J262" s="6">
        <v>345812</v>
      </c>
      <c r="K262" s="3" t="s">
        <v>4210</v>
      </c>
      <c r="L262" s="3" t="s">
        <v>4113</v>
      </c>
      <c r="M262" s="3" t="s">
        <v>915</v>
      </c>
      <c r="N262" s="3" t="s">
        <v>270</v>
      </c>
      <c r="O262" s="5" t="s">
        <v>5392</v>
      </c>
      <c r="P262" s="2">
        <f>VLOOKUP(M262&amp;N262,Distancia!$C$2:$D$3438,2,0)</f>
        <v>662.53</v>
      </c>
      <c r="Q262" s="2" t="str">
        <f t="shared" si="4"/>
        <v>Aplica</v>
      </c>
      <c r="R262" s="49">
        <v>137506</v>
      </c>
      <c r="S262" s="2"/>
    </row>
    <row r="263" spans="1:19" x14ac:dyDescent="0.25">
      <c r="A263" s="3" t="s">
        <v>323</v>
      </c>
      <c r="B263" s="6" t="s">
        <v>2222</v>
      </c>
      <c r="C263" s="2">
        <v>219318</v>
      </c>
      <c r="D263" s="4">
        <v>45874</v>
      </c>
      <c r="E263" s="4">
        <v>45874</v>
      </c>
      <c r="F263" s="2" t="s">
        <v>87</v>
      </c>
      <c r="G263" s="3" t="s">
        <v>960</v>
      </c>
      <c r="H263" s="2" t="s">
        <v>5932</v>
      </c>
      <c r="I263" s="3" t="s">
        <v>97</v>
      </c>
      <c r="J263" s="6">
        <v>34581</v>
      </c>
      <c r="K263" s="3" t="s">
        <v>4225</v>
      </c>
      <c r="L263" s="3" t="s">
        <v>4226</v>
      </c>
      <c r="M263" s="3" t="s">
        <v>324</v>
      </c>
      <c r="N263" s="3" t="s">
        <v>972</v>
      </c>
      <c r="O263" s="5" t="s">
        <v>5382</v>
      </c>
      <c r="P263" s="2">
        <f>VLOOKUP(M263&amp;N263,Distancia!$C$2:$D$3438,2,0)</f>
        <v>148.11000000000001</v>
      </c>
      <c r="Q263" s="2" t="str">
        <f t="shared" si="4"/>
        <v>Aplica</v>
      </c>
      <c r="R263" s="36"/>
      <c r="S263" s="2"/>
    </row>
    <row r="264" spans="1:19" x14ac:dyDescent="0.25">
      <c r="A264" s="3" t="s">
        <v>323</v>
      </c>
      <c r="B264" s="6" t="s">
        <v>2222</v>
      </c>
      <c r="C264" s="2">
        <v>219320</v>
      </c>
      <c r="D264" s="4">
        <v>45874</v>
      </c>
      <c r="E264" s="4">
        <v>45874</v>
      </c>
      <c r="F264" s="2" t="s">
        <v>4227</v>
      </c>
      <c r="G264" s="3" t="s">
        <v>4228</v>
      </c>
      <c r="H264" s="2" t="s">
        <v>5987</v>
      </c>
      <c r="I264" s="3" t="s">
        <v>351</v>
      </c>
      <c r="J264" s="6">
        <v>31809</v>
      </c>
      <c r="K264" s="3" t="s">
        <v>4229</v>
      </c>
      <c r="L264" s="3" t="s">
        <v>4113</v>
      </c>
      <c r="M264" s="3" t="s">
        <v>324</v>
      </c>
      <c r="N264" s="3" t="s">
        <v>972</v>
      </c>
      <c r="O264" s="5" t="s">
        <v>5382</v>
      </c>
      <c r="P264" s="2">
        <f>VLOOKUP(M264&amp;N264,Distancia!$C$2:$D$3438,2,0)</f>
        <v>148.11000000000001</v>
      </c>
      <c r="Q264" s="2" t="str">
        <f t="shared" si="4"/>
        <v>Aplica</v>
      </c>
      <c r="R264" s="36"/>
      <c r="S264" s="2"/>
    </row>
    <row r="265" spans="1:19" x14ac:dyDescent="0.25">
      <c r="A265" s="3" t="s">
        <v>323</v>
      </c>
      <c r="B265" s="6" t="s">
        <v>2222</v>
      </c>
      <c r="C265" s="2">
        <v>219334</v>
      </c>
      <c r="D265" s="4">
        <v>45875</v>
      </c>
      <c r="E265" s="4">
        <v>45875</v>
      </c>
      <c r="F265" s="2" t="s">
        <v>2224</v>
      </c>
      <c r="G265" s="3" t="s">
        <v>2223</v>
      </c>
      <c r="H265" s="2" t="s">
        <v>5992</v>
      </c>
      <c r="I265" s="3" t="s">
        <v>351</v>
      </c>
      <c r="J265" s="6">
        <v>25815</v>
      </c>
      <c r="K265" s="3" t="s">
        <v>4236</v>
      </c>
      <c r="L265" s="3" t="s">
        <v>4237</v>
      </c>
      <c r="M265" s="3" t="s">
        <v>324</v>
      </c>
      <c r="N265" s="3" t="s">
        <v>915</v>
      </c>
      <c r="O265" s="5" t="s">
        <v>5382</v>
      </c>
      <c r="P265" s="2">
        <f>VLOOKUP(M265&amp;N265,Distancia!$C$2:$D$3438,2,0)</f>
        <v>148.59</v>
      </c>
      <c r="Q265" s="2" t="str">
        <f t="shared" si="4"/>
        <v>Aplica</v>
      </c>
      <c r="R265" s="36"/>
      <c r="S265" s="2"/>
    </row>
    <row r="266" spans="1:19" x14ac:dyDescent="0.25">
      <c r="A266" s="3" t="s">
        <v>323</v>
      </c>
      <c r="B266" s="6" t="s">
        <v>2222</v>
      </c>
      <c r="C266" s="2">
        <v>219336</v>
      </c>
      <c r="D266" s="4">
        <v>45874</v>
      </c>
      <c r="E266" s="4">
        <v>45876</v>
      </c>
      <c r="F266" s="2" t="s">
        <v>4238</v>
      </c>
      <c r="G266" s="3" t="s">
        <v>4239</v>
      </c>
      <c r="H266" s="2" t="s">
        <v>5993</v>
      </c>
      <c r="I266" s="3" t="s">
        <v>351</v>
      </c>
      <c r="J266" s="6">
        <v>190855</v>
      </c>
      <c r="K266" s="3" t="s">
        <v>4240</v>
      </c>
      <c r="L266" s="3" t="s">
        <v>3996</v>
      </c>
      <c r="M266" s="3" t="s">
        <v>324</v>
      </c>
      <c r="N266" s="3" t="s">
        <v>270</v>
      </c>
      <c r="O266" s="5" t="s">
        <v>5494</v>
      </c>
      <c r="P266" s="2">
        <f>VLOOKUP(M266&amp;N266,Distancia!$C$2:$D$3438,2,0)</f>
        <v>803.72</v>
      </c>
      <c r="Q266" s="2" t="str">
        <f t="shared" si="4"/>
        <v>Aplica</v>
      </c>
      <c r="R266" s="49">
        <v>72210</v>
      </c>
      <c r="S266" s="2"/>
    </row>
    <row r="267" spans="1:19" x14ac:dyDescent="0.25">
      <c r="A267" s="3" t="s">
        <v>323</v>
      </c>
      <c r="B267" s="6" t="s">
        <v>2222</v>
      </c>
      <c r="C267" s="2">
        <v>219351</v>
      </c>
      <c r="D267" s="4">
        <v>45880</v>
      </c>
      <c r="E267" s="4">
        <v>45882</v>
      </c>
      <c r="F267" s="2" t="s">
        <v>951</v>
      </c>
      <c r="G267" s="3" t="s">
        <v>952</v>
      </c>
      <c r="H267" s="2" t="s">
        <v>5998</v>
      </c>
      <c r="I267" s="3" t="s">
        <v>97</v>
      </c>
      <c r="J267" s="6">
        <v>190855</v>
      </c>
      <c r="K267" s="3" t="s">
        <v>4250</v>
      </c>
      <c r="L267" s="3" t="s">
        <v>4226</v>
      </c>
      <c r="M267" s="3" t="s">
        <v>324</v>
      </c>
      <c r="N267" s="3" t="s">
        <v>270</v>
      </c>
      <c r="O267" s="5" t="s">
        <v>5392</v>
      </c>
      <c r="P267" s="2">
        <f>VLOOKUP(M267&amp;N267,Distancia!$C$2:$D$3438,2,0)</f>
        <v>803.72</v>
      </c>
      <c r="Q267" s="2" t="str">
        <f t="shared" si="4"/>
        <v>Aplica</v>
      </c>
      <c r="R267" s="49">
        <v>137904</v>
      </c>
      <c r="S267" s="2"/>
    </row>
    <row r="268" spans="1:19" x14ac:dyDescent="0.25">
      <c r="A268" s="3" t="s">
        <v>323</v>
      </c>
      <c r="B268" s="6" t="s">
        <v>2222</v>
      </c>
      <c r="C268" s="2">
        <v>219389</v>
      </c>
      <c r="D268" s="4">
        <v>45875</v>
      </c>
      <c r="E268" s="4">
        <v>45875</v>
      </c>
      <c r="F268" s="2" t="s">
        <v>987</v>
      </c>
      <c r="G268" s="3" t="s">
        <v>988</v>
      </c>
      <c r="H268" s="2" t="s">
        <v>5702</v>
      </c>
      <c r="I268" s="3" t="s">
        <v>3170</v>
      </c>
      <c r="J268" s="6">
        <v>0</v>
      </c>
      <c r="K268" s="3" t="s">
        <v>4269</v>
      </c>
      <c r="L268" s="3" t="s">
        <v>4113</v>
      </c>
      <c r="M268" s="3" t="s">
        <v>966</v>
      </c>
      <c r="N268" s="3" t="s">
        <v>915</v>
      </c>
      <c r="O268" s="5" t="s">
        <v>5382</v>
      </c>
      <c r="P268" s="2">
        <f>VLOOKUP(M268&amp;N268,Distancia!$C$2:$D$3438,2,0)</f>
        <v>28.99</v>
      </c>
      <c r="Q268" s="2" t="str">
        <f t="shared" si="4"/>
        <v>No Aplica</v>
      </c>
      <c r="R268" s="36"/>
      <c r="S268" s="2"/>
    </row>
    <row r="269" spans="1:19" x14ac:dyDescent="0.25">
      <c r="A269" s="3" t="s">
        <v>323</v>
      </c>
      <c r="B269" s="6" t="s">
        <v>2222</v>
      </c>
      <c r="C269" s="2">
        <v>219564</v>
      </c>
      <c r="D269" s="4">
        <v>45908</v>
      </c>
      <c r="E269" s="4">
        <v>45910</v>
      </c>
      <c r="F269" s="2" t="s">
        <v>3134</v>
      </c>
      <c r="G269" s="3" t="s">
        <v>4351</v>
      </c>
      <c r="H269" s="2" t="s">
        <v>6072</v>
      </c>
      <c r="I269" s="3" t="s">
        <v>351</v>
      </c>
      <c r="J269" s="6">
        <v>207487</v>
      </c>
      <c r="K269" s="3" t="s">
        <v>4352</v>
      </c>
      <c r="L269" s="3" t="s">
        <v>4353</v>
      </c>
      <c r="M269" s="3" t="s">
        <v>74</v>
      </c>
      <c r="N269" s="3" t="s">
        <v>270</v>
      </c>
      <c r="O269" s="5" t="s">
        <v>5392</v>
      </c>
      <c r="P269" s="2">
        <f>VLOOKUP(M269&amp;N269,Distancia!$C$2:$D$3438,2,0)</f>
        <v>869.41</v>
      </c>
      <c r="Q269" s="2" t="str">
        <f t="shared" si="4"/>
        <v>Aplica</v>
      </c>
      <c r="R269" s="49">
        <v>0</v>
      </c>
      <c r="S269" s="2" t="s">
        <v>6735</v>
      </c>
    </row>
    <row r="270" spans="1:19" x14ac:dyDescent="0.25">
      <c r="A270" s="3" t="s">
        <v>323</v>
      </c>
      <c r="B270" s="6" t="s">
        <v>2222</v>
      </c>
      <c r="C270" s="2">
        <v>219569</v>
      </c>
      <c r="D270" s="4">
        <v>45883</v>
      </c>
      <c r="E270" s="4">
        <v>45883</v>
      </c>
      <c r="F270" s="2" t="s">
        <v>4357</v>
      </c>
      <c r="G270" s="3" t="s">
        <v>4358</v>
      </c>
      <c r="H270" s="2" t="s">
        <v>6073</v>
      </c>
      <c r="I270" s="3" t="s">
        <v>97</v>
      </c>
      <c r="J270" s="6">
        <v>0</v>
      </c>
      <c r="K270" s="3" t="s">
        <v>4359</v>
      </c>
      <c r="L270" s="3" t="s">
        <v>4113</v>
      </c>
      <c r="M270" s="3" t="s">
        <v>324</v>
      </c>
      <c r="N270" s="3" t="s">
        <v>74</v>
      </c>
      <c r="O270" s="5" t="s">
        <v>5382</v>
      </c>
      <c r="P270" s="2">
        <f>VLOOKUP(M270&amp;N270,Distancia!$C$2:$D$3438,2,0)</f>
        <v>75.62</v>
      </c>
      <c r="Q270" s="2" t="str">
        <f t="shared" si="4"/>
        <v>No Aplica</v>
      </c>
      <c r="R270" s="36"/>
      <c r="S270" s="2"/>
    </row>
    <row r="271" spans="1:19" x14ac:dyDescent="0.25">
      <c r="A271" s="3" t="s">
        <v>323</v>
      </c>
      <c r="B271" s="6" t="s">
        <v>2222</v>
      </c>
      <c r="C271" s="2">
        <v>219590</v>
      </c>
      <c r="D271" s="4">
        <v>45887</v>
      </c>
      <c r="E271" s="4">
        <v>45891</v>
      </c>
      <c r="F271" s="2" t="s">
        <v>955</v>
      </c>
      <c r="G271" s="3" t="s">
        <v>956</v>
      </c>
      <c r="H271" s="2" t="s">
        <v>5938</v>
      </c>
      <c r="I271" s="3" t="s">
        <v>97</v>
      </c>
      <c r="J271" s="6">
        <v>318092</v>
      </c>
      <c r="K271" s="3" t="s">
        <v>4363</v>
      </c>
      <c r="L271" s="3" t="s">
        <v>3996</v>
      </c>
      <c r="M271" s="3" t="s">
        <v>966</v>
      </c>
      <c r="N271" s="3" t="s">
        <v>270</v>
      </c>
      <c r="O271" s="5" t="s">
        <v>5392</v>
      </c>
      <c r="P271" s="2">
        <f>VLOOKUP(M271&amp;N271,Distancia!$C$2:$D$3438,2,0)</f>
        <v>684.13</v>
      </c>
      <c r="Q271" s="2" t="str">
        <f t="shared" si="4"/>
        <v>Aplica</v>
      </c>
      <c r="R271" s="49">
        <v>137506</v>
      </c>
      <c r="S271" s="2"/>
    </row>
    <row r="272" spans="1:19" x14ac:dyDescent="0.25">
      <c r="A272" s="3" t="s">
        <v>323</v>
      </c>
      <c r="B272" s="6" t="s">
        <v>2222</v>
      </c>
      <c r="C272" s="2">
        <v>219596</v>
      </c>
      <c r="D272" s="4">
        <v>45894</v>
      </c>
      <c r="E272" s="4">
        <v>45896</v>
      </c>
      <c r="F272" s="2" t="s">
        <v>954</v>
      </c>
      <c r="G272" s="3" t="s">
        <v>3038</v>
      </c>
      <c r="H272" s="2" t="s">
        <v>6082</v>
      </c>
      <c r="I272" s="3" t="s">
        <v>97</v>
      </c>
      <c r="J272" s="6">
        <v>207487</v>
      </c>
      <c r="K272" s="3" t="s">
        <v>4369</v>
      </c>
      <c r="L272" s="3" t="s">
        <v>4113</v>
      </c>
      <c r="M272" s="3" t="s">
        <v>915</v>
      </c>
      <c r="N272" s="3" t="s">
        <v>555</v>
      </c>
      <c r="O272" s="5" t="s">
        <v>5389</v>
      </c>
      <c r="P272" s="2">
        <f>VLOOKUP(M272&amp;N272,Distancia!$C$2:$D$3438,2,0)</f>
        <v>195.41</v>
      </c>
      <c r="Q272" s="2" t="str">
        <f t="shared" si="4"/>
        <v>Aplica</v>
      </c>
      <c r="R272" s="36"/>
      <c r="S272" s="2"/>
    </row>
    <row r="273" spans="1:19" x14ac:dyDescent="0.25">
      <c r="A273" s="3" t="s">
        <v>323</v>
      </c>
      <c r="B273" s="6" t="s">
        <v>2222</v>
      </c>
      <c r="C273" s="2">
        <v>219610</v>
      </c>
      <c r="D273" s="4">
        <v>45881</v>
      </c>
      <c r="E273" s="4">
        <v>45881</v>
      </c>
      <c r="F273" s="2" t="s">
        <v>967</v>
      </c>
      <c r="G273" s="3" t="s">
        <v>968</v>
      </c>
      <c r="H273" s="2" t="s">
        <v>5939</v>
      </c>
      <c r="I273" s="3" t="s">
        <v>97</v>
      </c>
      <c r="J273" s="6">
        <v>0</v>
      </c>
      <c r="K273" s="3" t="s">
        <v>4378</v>
      </c>
      <c r="L273" s="3" t="s">
        <v>4113</v>
      </c>
      <c r="M273" s="3" t="s">
        <v>324</v>
      </c>
      <c r="N273" s="3" t="s">
        <v>74</v>
      </c>
      <c r="O273" s="5" t="s">
        <v>5402</v>
      </c>
      <c r="P273" s="2">
        <f>VLOOKUP(M273&amp;N273,Distancia!$C$2:$D$3438,2,0)</f>
        <v>75.62</v>
      </c>
      <c r="Q273" s="2" t="str">
        <f t="shared" si="4"/>
        <v>No Aplica</v>
      </c>
      <c r="R273" s="36"/>
      <c r="S273" s="2"/>
    </row>
    <row r="274" spans="1:19" x14ac:dyDescent="0.25">
      <c r="A274" s="3" t="s">
        <v>323</v>
      </c>
      <c r="B274" s="6" t="s">
        <v>2222</v>
      </c>
      <c r="C274" s="2">
        <v>219633</v>
      </c>
      <c r="D274" s="4">
        <v>45881</v>
      </c>
      <c r="E274" s="4">
        <v>45881</v>
      </c>
      <c r="F274" s="2" t="s">
        <v>87</v>
      </c>
      <c r="G274" s="3" t="s">
        <v>960</v>
      </c>
      <c r="H274" s="2" t="s">
        <v>5932</v>
      </c>
      <c r="I274" s="3" t="s">
        <v>351</v>
      </c>
      <c r="J274" s="6">
        <v>0</v>
      </c>
      <c r="K274" s="3" t="s">
        <v>4397</v>
      </c>
      <c r="L274" s="3" t="s">
        <v>4113</v>
      </c>
      <c r="M274" s="3" t="s">
        <v>324</v>
      </c>
      <c r="N274" s="3" t="s">
        <v>74</v>
      </c>
      <c r="O274" s="5" t="s">
        <v>5382</v>
      </c>
      <c r="P274" s="2">
        <f>VLOOKUP(M274&amp;N274,Distancia!$C$2:$D$3438,2,0)</f>
        <v>75.62</v>
      </c>
      <c r="Q274" s="2" t="str">
        <f t="shared" si="4"/>
        <v>No Aplica</v>
      </c>
      <c r="R274" s="36"/>
      <c r="S274" s="2"/>
    </row>
    <row r="275" spans="1:19" x14ac:dyDescent="0.25">
      <c r="A275" s="3" t="s">
        <v>323</v>
      </c>
      <c r="B275" s="6" t="s">
        <v>2222</v>
      </c>
      <c r="C275" s="2">
        <v>219672</v>
      </c>
      <c r="D275" s="4">
        <v>45894</v>
      </c>
      <c r="E275" s="4">
        <v>45896</v>
      </c>
      <c r="F275" s="2" t="s">
        <v>2226</v>
      </c>
      <c r="G275" s="3" t="s">
        <v>2225</v>
      </c>
      <c r="H275" s="2" t="s">
        <v>6102</v>
      </c>
      <c r="I275" s="3" t="s">
        <v>351</v>
      </c>
      <c r="J275" s="6">
        <v>154891</v>
      </c>
      <c r="K275" s="3" t="s">
        <v>4428</v>
      </c>
      <c r="L275" s="3" t="s">
        <v>3996</v>
      </c>
      <c r="M275" s="3" t="s">
        <v>324</v>
      </c>
      <c r="N275" s="3" t="s">
        <v>555</v>
      </c>
      <c r="O275" s="5" t="s">
        <v>5382</v>
      </c>
      <c r="P275" s="2">
        <f>VLOOKUP(M275&amp;N275,Distancia!$C$2:$D$3438,2,0)</f>
        <v>336.62</v>
      </c>
      <c r="Q275" s="2" t="str">
        <f t="shared" si="4"/>
        <v>Aplica</v>
      </c>
      <c r="R275" s="36"/>
      <c r="S275" s="2"/>
    </row>
    <row r="276" spans="1:19" x14ac:dyDescent="0.25">
      <c r="A276" s="3" t="s">
        <v>323</v>
      </c>
      <c r="B276" s="6" t="s">
        <v>2222</v>
      </c>
      <c r="C276" s="2">
        <v>219683</v>
      </c>
      <c r="D276" s="4">
        <v>45894</v>
      </c>
      <c r="E276" s="4">
        <v>45896</v>
      </c>
      <c r="F276" s="2" t="s">
        <v>4431</v>
      </c>
      <c r="G276" s="3" t="s">
        <v>4432</v>
      </c>
      <c r="H276" s="2" t="s">
        <v>6105</v>
      </c>
      <c r="I276" s="3" t="s">
        <v>351</v>
      </c>
      <c r="J276" s="6">
        <v>190855</v>
      </c>
      <c r="K276" s="3" t="s">
        <v>4433</v>
      </c>
      <c r="L276" s="3" t="s">
        <v>3996</v>
      </c>
      <c r="M276" s="3" t="s">
        <v>324</v>
      </c>
      <c r="N276" s="3" t="s">
        <v>555</v>
      </c>
      <c r="O276" s="5" t="s">
        <v>5382</v>
      </c>
      <c r="P276" s="2">
        <f>VLOOKUP(M276&amp;N276,Distancia!$C$2:$D$3438,2,0)</f>
        <v>336.62</v>
      </c>
      <c r="Q276" s="2" t="str">
        <f t="shared" si="4"/>
        <v>Aplica</v>
      </c>
      <c r="R276" s="36"/>
      <c r="S276" s="2"/>
    </row>
    <row r="277" spans="1:19" x14ac:dyDescent="0.25">
      <c r="A277" s="3" t="s">
        <v>323</v>
      </c>
      <c r="B277" s="6" t="s">
        <v>2222</v>
      </c>
      <c r="C277" s="2">
        <v>219710</v>
      </c>
      <c r="D277" s="4">
        <v>45894</v>
      </c>
      <c r="E277" s="4">
        <v>45896</v>
      </c>
      <c r="F277" s="2" t="s">
        <v>4444</v>
      </c>
      <c r="G277" s="3" t="s">
        <v>4445</v>
      </c>
      <c r="H277" s="2" t="s">
        <v>6108</v>
      </c>
      <c r="I277" s="3" t="s">
        <v>351</v>
      </c>
      <c r="J277" s="6">
        <v>154891</v>
      </c>
      <c r="K277" s="3" t="s">
        <v>4446</v>
      </c>
      <c r="L277" s="3" t="s">
        <v>3996</v>
      </c>
      <c r="M277" s="3" t="s">
        <v>324</v>
      </c>
      <c r="N277" s="3" t="s">
        <v>555</v>
      </c>
      <c r="O277" s="5" t="s">
        <v>5382</v>
      </c>
      <c r="P277" s="2">
        <f>VLOOKUP(M277&amp;N277,Distancia!$C$2:$D$3438,2,0)</f>
        <v>336.62</v>
      </c>
      <c r="Q277" s="2" t="str">
        <f t="shared" si="4"/>
        <v>Aplica</v>
      </c>
      <c r="R277" s="36"/>
      <c r="S277" s="2"/>
    </row>
    <row r="278" spans="1:19" x14ac:dyDescent="0.25">
      <c r="A278" s="3" t="s">
        <v>323</v>
      </c>
      <c r="B278" s="6" t="s">
        <v>2222</v>
      </c>
      <c r="C278" s="2">
        <v>219720</v>
      </c>
      <c r="D278" s="4">
        <v>45883</v>
      </c>
      <c r="E278" s="4">
        <v>45883</v>
      </c>
      <c r="F278" s="2" t="s">
        <v>981</v>
      </c>
      <c r="G278" s="3" t="s">
        <v>982</v>
      </c>
      <c r="H278" s="2" t="s">
        <v>5933</v>
      </c>
      <c r="I278" s="3" t="s">
        <v>97</v>
      </c>
      <c r="J278" s="6">
        <v>31809</v>
      </c>
      <c r="K278" s="3" t="s">
        <v>4458</v>
      </c>
      <c r="L278" s="3" t="s">
        <v>3996</v>
      </c>
      <c r="M278" s="3" t="s">
        <v>324</v>
      </c>
      <c r="N278" s="3" t="s">
        <v>915</v>
      </c>
      <c r="O278" s="5" t="s">
        <v>5402</v>
      </c>
      <c r="P278" s="2">
        <f>VLOOKUP(M278&amp;N278,Distancia!$C$2:$D$3438,2,0)</f>
        <v>148.59</v>
      </c>
      <c r="Q278" s="2" t="str">
        <f t="shared" si="4"/>
        <v>Aplica</v>
      </c>
      <c r="R278" s="36"/>
      <c r="S278" s="2"/>
    </row>
    <row r="279" spans="1:19" x14ac:dyDescent="0.25">
      <c r="A279" s="3" t="s">
        <v>323</v>
      </c>
      <c r="B279" s="6" t="s">
        <v>2222</v>
      </c>
      <c r="C279" s="2">
        <v>219722</v>
      </c>
      <c r="D279" s="4">
        <v>45883</v>
      </c>
      <c r="E279" s="4">
        <v>45883</v>
      </c>
      <c r="F279" s="2" t="s">
        <v>967</v>
      </c>
      <c r="G279" s="3" t="s">
        <v>968</v>
      </c>
      <c r="H279" s="2" t="s">
        <v>5939</v>
      </c>
      <c r="I279" s="3" t="s">
        <v>97</v>
      </c>
      <c r="J279" s="6">
        <v>0</v>
      </c>
      <c r="K279" s="3" t="s">
        <v>4460</v>
      </c>
      <c r="L279" s="3" t="s">
        <v>3996</v>
      </c>
      <c r="M279" s="3" t="s">
        <v>324</v>
      </c>
      <c r="N279" s="3" t="s">
        <v>74</v>
      </c>
      <c r="O279" s="5" t="s">
        <v>5382</v>
      </c>
      <c r="P279" s="2">
        <f>VLOOKUP(M279&amp;N279,Distancia!$C$2:$D$3438,2,0)</f>
        <v>75.62</v>
      </c>
      <c r="Q279" s="2" t="str">
        <f t="shared" si="4"/>
        <v>No Aplica</v>
      </c>
      <c r="R279" s="36"/>
      <c r="S279" s="2"/>
    </row>
    <row r="280" spans="1:19" x14ac:dyDescent="0.25">
      <c r="A280" s="3" t="s">
        <v>323</v>
      </c>
      <c r="B280" s="6" t="s">
        <v>2222</v>
      </c>
      <c r="C280" s="2">
        <v>219724</v>
      </c>
      <c r="D280" s="4">
        <v>45894</v>
      </c>
      <c r="E280" s="4">
        <v>45897</v>
      </c>
      <c r="F280" s="2" t="s">
        <v>951</v>
      </c>
      <c r="G280" s="3" t="s">
        <v>952</v>
      </c>
      <c r="H280" s="2" t="s">
        <v>5998</v>
      </c>
      <c r="I280" s="3" t="s">
        <v>97</v>
      </c>
      <c r="J280" s="6">
        <v>270378</v>
      </c>
      <c r="K280" s="3" t="s">
        <v>4462</v>
      </c>
      <c r="L280" s="3" t="s">
        <v>3996</v>
      </c>
      <c r="M280" s="3" t="s">
        <v>324</v>
      </c>
      <c r="N280" s="3" t="s">
        <v>261</v>
      </c>
      <c r="O280" s="5" t="s">
        <v>5392</v>
      </c>
      <c r="P280" s="2">
        <f>VLOOKUP(M280&amp;N280,Distancia!$C$2:$D$3438,2,0)</f>
        <v>1272</v>
      </c>
      <c r="Q280" s="2" t="str">
        <f t="shared" si="4"/>
        <v>Aplica</v>
      </c>
      <c r="R280" s="49">
        <v>311222</v>
      </c>
      <c r="S280" s="2"/>
    </row>
    <row r="281" spans="1:19" x14ac:dyDescent="0.25">
      <c r="A281" s="3" t="s">
        <v>323</v>
      </c>
      <c r="B281" s="6" t="s">
        <v>2222</v>
      </c>
      <c r="C281" s="2">
        <v>219748</v>
      </c>
      <c r="D281" s="4">
        <v>45887</v>
      </c>
      <c r="E281" s="4">
        <v>45890</v>
      </c>
      <c r="F281" s="2" t="s">
        <v>980</v>
      </c>
      <c r="G281" s="3" t="s">
        <v>4155</v>
      </c>
      <c r="H281" s="2" t="s">
        <v>5941</v>
      </c>
      <c r="I281" s="3" t="s">
        <v>97</v>
      </c>
      <c r="J281" s="6">
        <v>270378</v>
      </c>
      <c r="K281" s="3" t="s">
        <v>4476</v>
      </c>
      <c r="L281" s="3" t="s">
        <v>3996</v>
      </c>
      <c r="M281" s="3" t="s">
        <v>915</v>
      </c>
      <c r="N281" s="3" t="s">
        <v>270</v>
      </c>
      <c r="O281" s="5" t="s">
        <v>5392</v>
      </c>
      <c r="P281" s="2">
        <f>VLOOKUP(M281&amp;N281,Distancia!$C$2:$D$3438,2,0)</f>
        <v>662.53</v>
      </c>
      <c r="Q281" s="2" t="str">
        <f t="shared" si="4"/>
        <v>Aplica</v>
      </c>
      <c r="R281" s="49">
        <v>125550</v>
      </c>
      <c r="S281" s="2"/>
    </row>
    <row r="282" spans="1:19" x14ac:dyDescent="0.25">
      <c r="A282" s="3" t="s">
        <v>323</v>
      </c>
      <c r="B282" s="6" t="s">
        <v>2222</v>
      </c>
      <c r="C282" s="2">
        <v>219779</v>
      </c>
      <c r="D282" s="4">
        <v>45894</v>
      </c>
      <c r="E282" s="4">
        <v>45896</v>
      </c>
      <c r="F282" s="2" t="s">
        <v>4494</v>
      </c>
      <c r="G282" s="3" t="s">
        <v>4495</v>
      </c>
      <c r="H282" s="2" t="s">
        <v>6125</v>
      </c>
      <c r="I282" s="3" t="s">
        <v>351</v>
      </c>
      <c r="J282" s="6">
        <v>190855</v>
      </c>
      <c r="K282" s="3" t="s">
        <v>4496</v>
      </c>
      <c r="L282" s="3" t="s">
        <v>4353</v>
      </c>
      <c r="M282" s="3" t="s">
        <v>915</v>
      </c>
      <c r="N282" s="3" t="s">
        <v>555</v>
      </c>
      <c r="O282" s="5" t="s">
        <v>5394</v>
      </c>
      <c r="P282" s="2">
        <f>VLOOKUP(M282&amp;N282,Distancia!$C$2:$D$3438,2,0)</f>
        <v>195.41</v>
      </c>
      <c r="Q282" s="2" t="str">
        <f t="shared" si="4"/>
        <v>Aplica</v>
      </c>
      <c r="R282" s="36"/>
      <c r="S282" s="2"/>
    </row>
    <row r="283" spans="1:19" x14ac:dyDescent="0.25">
      <c r="A283" s="3" t="s">
        <v>323</v>
      </c>
      <c r="B283" s="6" t="s">
        <v>2222</v>
      </c>
      <c r="C283" s="2">
        <v>219780</v>
      </c>
      <c r="D283" s="4">
        <v>45887</v>
      </c>
      <c r="E283" s="4">
        <v>45891</v>
      </c>
      <c r="F283" s="2" t="s">
        <v>948</v>
      </c>
      <c r="G283" s="3" t="s">
        <v>949</v>
      </c>
      <c r="H283" s="2" t="s">
        <v>6126</v>
      </c>
      <c r="I283" s="3" t="s">
        <v>351</v>
      </c>
      <c r="J283" s="6">
        <v>345812</v>
      </c>
      <c r="K283" s="3" t="s">
        <v>4497</v>
      </c>
      <c r="L283" s="3" t="s">
        <v>3996</v>
      </c>
      <c r="M283" s="3" t="s">
        <v>324</v>
      </c>
      <c r="N283" s="3" t="s">
        <v>270</v>
      </c>
      <c r="O283" s="5" t="s">
        <v>5392</v>
      </c>
      <c r="P283" s="2">
        <f>VLOOKUP(M283&amp;N283,Distancia!$C$2:$D$3438,2,0)</f>
        <v>803.72</v>
      </c>
      <c r="Q283" s="2" t="str">
        <f t="shared" si="4"/>
        <v>Aplica</v>
      </c>
      <c r="R283" s="49">
        <v>137506</v>
      </c>
      <c r="S283" s="2"/>
    </row>
    <row r="284" spans="1:19" x14ac:dyDescent="0.25">
      <c r="A284" s="3" t="s">
        <v>323</v>
      </c>
      <c r="B284" s="6" t="s">
        <v>2222</v>
      </c>
      <c r="C284" s="2">
        <v>219795</v>
      </c>
      <c r="D284" s="4">
        <v>45894</v>
      </c>
      <c r="E284" s="4">
        <v>45897</v>
      </c>
      <c r="F284" s="2" t="s">
        <v>59</v>
      </c>
      <c r="G284" s="3" t="s">
        <v>3147</v>
      </c>
      <c r="H284" s="2" t="s">
        <v>5727</v>
      </c>
      <c r="I284" s="3" t="s">
        <v>97</v>
      </c>
      <c r="J284" s="6">
        <v>293940</v>
      </c>
      <c r="K284" s="3" t="s">
        <v>4503</v>
      </c>
      <c r="L284" s="3" t="s">
        <v>3996</v>
      </c>
      <c r="M284" s="3" t="s">
        <v>324</v>
      </c>
      <c r="N284" s="3" t="s">
        <v>261</v>
      </c>
      <c r="O284" s="5" t="s">
        <v>5392</v>
      </c>
      <c r="P284" s="2">
        <f>VLOOKUP(M284&amp;N284,Distancia!$C$2:$D$3438,2,0)</f>
        <v>1272</v>
      </c>
      <c r="Q284" s="2" t="str">
        <f t="shared" si="4"/>
        <v>Aplica</v>
      </c>
      <c r="R284" s="49">
        <v>367202</v>
      </c>
      <c r="S284" s="2"/>
    </row>
    <row r="285" spans="1:19" x14ac:dyDescent="0.25">
      <c r="A285" s="3" t="s">
        <v>323</v>
      </c>
      <c r="B285" s="6" t="s">
        <v>2222</v>
      </c>
      <c r="C285" s="2">
        <v>219885</v>
      </c>
      <c r="D285" s="4">
        <v>45888</v>
      </c>
      <c r="E285" s="4">
        <v>45888</v>
      </c>
      <c r="F285" s="2" t="s">
        <v>2893</v>
      </c>
      <c r="G285" s="3" t="s">
        <v>2892</v>
      </c>
      <c r="H285" s="2" t="s">
        <v>5416</v>
      </c>
      <c r="I285" s="3" t="s">
        <v>97</v>
      </c>
      <c r="J285" s="6">
        <v>0</v>
      </c>
      <c r="K285" s="3" t="s">
        <v>4557</v>
      </c>
      <c r="L285" s="3" t="s">
        <v>4558</v>
      </c>
      <c r="M285" s="3" t="s">
        <v>966</v>
      </c>
      <c r="N285" s="3" t="s">
        <v>914</v>
      </c>
      <c r="O285" s="5" t="s">
        <v>5382</v>
      </c>
      <c r="P285" s="2">
        <f>VLOOKUP(M285&amp;N285,Distancia!$C$2:$D$3438,2,0)</f>
        <v>19.93</v>
      </c>
      <c r="Q285" s="2" t="str">
        <f t="shared" si="4"/>
        <v>No Aplica</v>
      </c>
      <c r="R285" s="36"/>
      <c r="S285" s="2"/>
    </row>
    <row r="286" spans="1:19" x14ac:dyDescent="0.25">
      <c r="A286" s="3" t="s">
        <v>323</v>
      </c>
      <c r="B286" s="6" t="s">
        <v>2222</v>
      </c>
      <c r="C286" s="2">
        <v>219911</v>
      </c>
      <c r="D286" s="4">
        <v>45895</v>
      </c>
      <c r="E286" s="4">
        <v>45898</v>
      </c>
      <c r="F286" s="2" t="s">
        <v>953</v>
      </c>
      <c r="G286" s="3" t="s">
        <v>965</v>
      </c>
      <c r="H286" s="2" t="s">
        <v>5498</v>
      </c>
      <c r="I286" s="3" t="s">
        <v>97</v>
      </c>
      <c r="J286" s="6">
        <v>293940</v>
      </c>
      <c r="K286" s="3" t="s">
        <v>4572</v>
      </c>
      <c r="L286" s="3" t="s">
        <v>4573</v>
      </c>
      <c r="M286" s="3" t="s">
        <v>324</v>
      </c>
      <c r="N286" s="3" t="s">
        <v>270</v>
      </c>
      <c r="O286" s="5" t="s">
        <v>5392</v>
      </c>
      <c r="P286" s="2">
        <f>VLOOKUP(M286&amp;N286,Distancia!$C$2:$D$3438,2,0)</f>
        <v>803.72</v>
      </c>
      <c r="Q286" s="2" t="str">
        <f t="shared" si="4"/>
        <v>Aplica</v>
      </c>
      <c r="R286" s="49">
        <v>182300</v>
      </c>
      <c r="S286" s="2"/>
    </row>
    <row r="287" spans="1:19" x14ac:dyDescent="0.25">
      <c r="A287" s="3" t="s">
        <v>323</v>
      </c>
      <c r="B287" s="6" t="s">
        <v>2222</v>
      </c>
      <c r="C287" s="2">
        <v>219946</v>
      </c>
      <c r="D287" s="4">
        <v>45902</v>
      </c>
      <c r="E287" s="4">
        <v>45902</v>
      </c>
      <c r="F287" s="2" t="s">
        <v>991</v>
      </c>
      <c r="G287" s="3" t="s">
        <v>992</v>
      </c>
      <c r="H287" s="2" t="s">
        <v>5544</v>
      </c>
      <c r="I287" s="3" t="s">
        <v>97</v>
      </c>
      <c r="J287" s="6">
        <v>31809</v>
      </c>
      <c r="K287" s="3" t="s">
        <v>4588</v>
      </c>
      <c r="L287" s="3" t="s">
        <v>4573</v>
      </c>
      <c r="M287" s="3" t="s">
        <v>959</v>
      </c>
      <c r="N287" s="3" t="s">
        <v>324</v>
      </c>
      <c r="O287" s="5" t="s">
        <v>5394</v>
      </c>
      <c r="P287" s="2">
        <f>VLOOKUP(M287&amp;N287,Distancia!$C$2:$D$3438,2,0)</f>
        <v>173.51</v>
      </c>
      <c r="Q287" s="2" t="str">
        <f t="shared" si="4"/>
        <v>Aplica</v>
      </c>
      <c r="R287" s="36"/>
      <c r="S287" s="2"/>
    </row>
    <row r="288" spans="1:19" x14ac:dyDescent="0.25">
      <c r="A288" s="3" t="s">
        <v>323</v>
      </c>
      <c r="B288" s="6" t="s">
        <v>2222</v>
      </c>
      <c r="C288" s="2">
        <v>219985</v>
      </c>
      <c r="D288" s="4">
        <v>45894</v>
      </c>
      <c r="E288" s="4">
        <v>45898</v>
      </c>
      <c r="F288" s="2" t="s">
        <v>957</v>
      </c>
      <c r="G288" s="3" t="s">
        <v>958</v>
      </c>
      <c r="H288" s="2" t="s">
        <v>6179</v>
      </c>
      <c r="I288" s="3" t="s">
        <v>97</v>
      </c>
      <c r="J288" s="6">
        <v>349901</v>
      </c>
      <c r="K288" s="3" t="s">
        <v>4605</v>
      </c>
      <c r="L288" s="3" t="s">
        <v>4573</v>
      </c>
      <c r="M288" s="3" t="s">
        <v>324</v>
      </c>
      <c r="N288" s="3" t="s">
        <v>261</v>
      </c>
      <c r="O288" s="5" t="s">
        <v>5392</v>
      </c>
      <c r="P288" s="2">
        <f>VLOOKUP(M288&amp;N288,Distancia!$C$2:$D$3438,2,0)</f>
        <v>1272</v>
      </c>
      <c r="Q288" s="2" t="str">
        <f t="shared" si="4"/>
        <v>Aplica</v>
      </c>
      <c r="R288" s="49">
        <v>195816</v>
      </c>
      <c r="S288" s="2"/>
    </row>
    <row r="289" spans="1:19" x14ac:dyDescent="0.25">
      <c r="A289" s="3" t="s">
        <v>323</v>
      </c>
      <c r="B289" s="6" t="s">
        <v>2222</v>
      </c>
      <c r="C289" s="2">
        <v>219998</v>
      </c>
      <c r="D289" s="4">
        <v>45890</v>
      </c>
      <c r="E289" s="4">
        <v>45890</v>
      </c>
      <c r="F289" s="2" t="s">
        <v>984</v>
      </c>
      <c r="G289" s="3" t="s">
        <v>985</v>
      </c>
      <c r="H289" s="2" t="s">
        <v>6182</v>
      </c>
      <c r="I289" s="3" t="s">
        <v>97</v>
      </c>
      <c r="J289" s="6">
        <v>0</v>
      </c>
      <c r="K289" s="3" t="s">
        <v>4607</v>
      </c>
      <c r="L289" s="3" t="s">
        <v>4573</v>
      </c>
      <c r="M289" s="3" t="s">
        <v>324</v>
      </c>
      <c r="N289" s="3" t="s">
        <v>74</v>
      </c>
      <c r="O289" s="5" t="s">
        <v>5382</v>
      </c>
      <c r="P289" s="2">
        <f>VLOOKUP(M289&amp;N289,Distancia!$C$2:$D$3438,2,0)</f>
        <v>75.62</v>
      </c>
      <c r="Q289" s="2" t="str">
        <f t="shared" si="4"/>
        <v>No Aplica</v>
      </c>
      <c r="R289" s="36"/>
      <c r="S289" s="2"/>
    </row>
    <row r="290" spans="1:19" x14ac:dyDescent="0.25">
      <c r="A290" s="3" t="s">
        <v>323</v>
      </c>
      <c r="B290" s="6" t="s">
        <v>2222</v>
      </c>
      <c r="C290" s="2">
        <v>220098</v>
      </c>
      <c r="D290" s="4">
        <v>45894</v>
      </c>
      <c r="E290" s="4">
        <v>45894</v>
      </c>
      <c r="F290" s="2" t="s">
        <v>3133</v>
      </c>
      <c r="G290" s="3" t="s">
        <v>3187</v>
      </c>
      <c r="H290" s="2" t="s">
        <v>5492</v>
      </c>
      <c r="I290" s="3" t="s">
        <v>97</v>
      </c>
      <c r="J290" s="6">
        <v>0</v>
      </c>
      <c r="K290" s="3" t="s">
        <v>4654</v>
      </c>
      <c r="L290" s="3" t="s">
        <v>4655</v>
      </c>
      <c r="M290" s="3" t="s">
        <v>74</v>
      </c>
      <c r="N290" s="3" t="s">
        <v>324</v>
      </c>
      <c r="O290" s="5" t="s">
        <v>5402</v>
      </c>
      <c r="P290" s="2">
        <f>VLOOKUP(M290&amp;N290,Distancia!$C$2:$D$3438,2,0)</f>
        <v>75.62</v>
      </c>
      <c r="Q290" s="2" t="str">
        <f t="shared" si="4"/>
        <v>No Aplica</v>
      </c>
      <c r="R290" s="36"/>
      <c r="S290" s="2"/>
    </row>
    <row r="291" spans="1:19" x14ac:dyDescent="0.25">
      <c r="A291" s="3" t="s">
        <v>323</v>
      </c>
      <c r="B291" s="6" t="s">
        <v>2222</v>
      </c>
      <c r="C291" s="2">
        <v>220270</v>
      </c>
      <c r="D291" s="4">
        <v>45897</v>
      </c>
      <c r="E291" s="4">
        <v>45897</v>
      </c>
      <c r="F291" s="2" t="s">
        <v>981</v>
      </c>
      <c r="G291" s="3" t="s">
        <v>982</v>
      </c>
      <c r="H291" s="2" t="s">
        <v>5933</v>
      </c>
      <c r="I291" s="3" t="s">
        <v>97</v>
      </c>
      <c r="J291" s="6">
        <v>0</v>
      </c>
      <c r="K291" s="3">
        <v>0</v>
      </c>
      <c r="L291" s="3">
        <v>0</v>
      </c>
      <c r="M291" s="3" t="s">
        <v>324</v>
      </c>
      <c r="N291" s="3" t="s">
        <v>915</v>
      </c>
      <c r="O291" s="5" t="s">
        <v>5382</v>
      </c>
      <c r="P291" s="2">
        <f>VLOOKUP(M291&amp;N291,Distancia!$C$2:$D$3438,2,0)</f>
        <v>148.59</v>
      </c>
      <c r="Q291" s="2" t="str">
        <f t="shared" si="4"/>
        <v>Aplica</v>
      </c>
      <c r="R291" s="36"/>
      <c r="S291" s="42" t="s">
        <v>6736</v>
      </c>
    </row>
    <row r="292" spans="1:19" x14ac:dyDescent="0.25">
      <c r="A292" s="3" t="s">
        <v>323</v>
      </c>
      <c r="B292" s="6" t="s">
        <v>2222</v>
      </c>
      <c r="C292" s="2">
        <v>220285</v>
      </c>
      <c r="D292" s="4">
        <v>45897</v>
      </c>
      <c r="E292" s="4">
        <v>45897</v>
      </c>
      <c r="F292" s="2" t="s">
        <v>88</v>
      </c>
      <c r="G292" s="3" t="s">
        <v>990</v>
      </c>
      <c r="H292" s="2" t="s">
        <v>5776</v>
      </c>
      <c r="I292" s="3" t="s">
        <v>97</v>
      </c>
      <c r="J292" s="6">
        <v>0</v>
      </c>
      <c r="K292" s="3" t="s">
        <v>4743</v>
      </c>
      <c r="L292" s="3" t="s">
        <v>4744</v>
      </c>
      <c r="M292" s="3" t="s">
        <v>915</v>
      </c>
      <c r="N292" s="3" t="s">
        <v>324</v>
      </c>
      <c r="O292" s="5" t="s">
        <v>5382</v>
      </c>
      <c r="P292" s="2">
        <f>VLOOKUP(M292&amp;N292,Distancia!$C$2:$D$3438,2,0)</f>
        <v>148.59</v>
      </c>
      <c r="Q292" s="2" t="str">
        <f t="shared" si="4"/>
        <v>Aplica</v>
      </c>
      <c r="R292" s="36"/>
      <c r="S292" s="41" t="s">
        <v>6734</v>
      </c>
    </row>
    <row r="293" spans="1:19" x14ac:dyDescent="0.25">
      <c r="A293" s="3" t="s">
        <v>323</v>
      </c>
      <c r="B293" s="6" t="s">
        <v>2222</v>
      </c>
      <c r="C293" s="2">
        <v>220319</v>
      </c>
      <c r="D293" s="4">
        <v>45899</v>
      </c>
      <c r="E293" s="4">
        <v>45899</v>
      </c>
      <c r="F293" s="2" t="s">
        <v>3085</v>
      </c>
      <c r="G293" s="3" t="s">
        <v>3086</v>
      </c>
      <c r="H293" s="2" t="s">
        <v>5829</v>
      </c>
      <c r="I293" s="3" t="s">
        <v>97</v>
      </c>
      <c r="J293" s="6">
        <v>0</v>
      </c>
      <c r="K293" s="3" t="s">
        <v>4766</v>
      </c>
      <c r="L293" s="3" t="s">
        <v>4558</v>
      </c>
      <c r="M293" s="3" t="s">
        <v>959</v>
      </c>
      <c r="N293" s="3" t="s">
        <v>74</v>
      </c>
      <c r="O293" s="5" t="s">
        <v>5382</v>
      </c>
      <c r="P293" s="2">
        <f>VLOOKUP(M293&amp;N293,Distancia!$C$2:$D$3438,2,0)</f>
        <v>97.89</v>
      </c>
      <c r="Q293" s="2" t="str">
        <f t="shared" si="4"/>
        <v>Aplica</v>
      </c>
      <c r="R293" s="36"/>
      <c r="S293" s="41" t="s">
        <v>6734</v>
      </c>
    </row>
    <row r="294" spans="1:19" x14ac:dyDescent="0.25">
      <c r="A294" s="3" t="s">
        <v>323</v>
      </c>
      <c r="B294" s="6" t="s">
        <v>2222</v>
      </c>
      <c r="C294" s="2">
        <v>220344</v>
      </c>
      <c r="D294" s="4">
        <v>45896</v>
      </c>
      <c r="E294" s="4">
        <v>45896</v>
      </c>
      <c r="F294" s="2" t="s">
        <v>2229</v>
      </c>
      <c r="G294" s="3" t="s">
        <v>2230</v>
      </c>
      <c r="H294" s="2" t="s">
        <v>5778</v>
      </c>
      <c r="I294" s="3" t="s">
        <v>97</v>
      </c>
      <c r="J294" s="6">
        <v>0</v>
      </c>
      <c r="K294" s="3" t="s">
        <v>4773</v>
      </c>
      <c r="L294" s="3" t="s">
        <v>4655</v>
      </c>
      <c r="M294" s="3" t="s">
        <v>915</v>
      </c>
      <c r="N294" s="3" t="s">
        <v>4772</v>
      </c>
      <c r="O294" s="5" t="s">
        <v>5382</v>
      </c>
      <c r="P294" s="2">
        <f>VLOOKUP(M294&amp;N294,Distancia!$C$2:$D$3438,2,0)</f>
        <v>150</v>
      </c>
      <c r="Q294" s="2" t="str">
        <f t="shared" si="4"/>
        <v>Aplica</v>
      </c>
      <c r="R294" s="36"/>
      <c r="S294" s="41" t="s">
        <v>6734</v>
      </c>
    </row>
    <row r="295" spans="1:19" x14ac:dyDescent="0.25">
      <c r="A295" s="3" t="s">
        <v>323</v>
      </c>
      <c r="B295" s="6" t="s">
        <v>2222</v>
      </c>
      <c r="C295" s="2">
        <v>220345</v>
      </c>
      <c r="D295" s="4">
        <v>45898</v>
      </c>
      <c r="E295" s="4">
        <v>45898</v>
      </c>
      <c r="F295" s="2" t="s">
        <v>2229</v>
      </c>
      <c r="G295" s="3" t="s">
        <v>2230</v>
      </c>
      <c r="H295" s="2" t="s">
        <v>5778</v>
      </c>
      <c r="I295" s="3" t="s">
        <v>97</v>
      </c>
      <c r="J295" s="6">
        <v>0</v>
      </c>
      <c r="K295" s="3" t="s">
        <v>4774</v>
      </c>
      <c r="L295" s="3" t="s">
        <v>4655</v>
      </c>
      <c r="M295" s="3" t="s">
        <v>915</v>
      </c>
      <c r="N295" s="3" t="s">
        <v>324</v>
      </c>
      <c r="O295" s="5" t="s">
        <v>5382</v>
      </c>
      <c r="P295" s="2">
        <f>VLOOKUP(M295&amp;N295,Distancia!$C$2:$D$3438,2,0)</f>
        <v>148.59</v>
      </c>
      <c r="Q295" s="2" t="str">
        <f t="shared" si="4"/>
        <v>Aplica</v>
      </c>
      <c r="R295" s="36"/>
      <c r="S295" s="41" t="s">
        <v>6734</v>
      </c>
    </row>
    <row r="296" spans="1:19" x14ac:dyDescent="0.25">
      <c r="A296" s="3" t="s">
        <v>323</v>
      </c>
      <c r="B296" s="6" t="s">
        <v>2222</v>
      </c>
      <c r="C296" s="2">
        <v>220354</v>
      </c>
      <c r="D296" s="4">
        <v>45898</v>
      </c>
      <c r="E296" s="4">
        <v>45898</v>
      </c>
      <c r="F296" s="2" t="s">
        <v>4778</v>
      </c>
      <c r="G296" s="3" t="s">
        <v>4779</v>
      </c>
      <c r="H296" s="2" t="s">
        <v>6265</v>
      </c>
      <c r="I296" s="3" t="s">
        <v>97</v>
      </c>
      <c r="J296" s="6">
        <v>31809</v>
      </c>
      <c r="K296" s="3" t="s">
        <v>4780</v>
      </c>
      <c r="L296" s="3" t="s">
        <v>4744</v>
      </c>
      <c r="M296" s="3" t="s">
        <v>324</v>
      </c>
      <c r="N296" s="3" t="s">
        <v>915</v>
      </c>
      <c r="O296" s="5" t="s">
        <v>5382</v>
      </c>
      <c r="P296" s="2">
        <f>VLOOKUP(M296&amp;N296,Distancia!$C$2:$D$3438,2,0)</f>
        <v>148.59</v>
      </c>
      <c r="Q296" s="2" t="str">
        <f t="shared" si="4"/>
        <v>Aplica</v>
      </c>
      <c r="R296" s="36"/>
      <c r="S296" s="2"/>
    </row>
    <row r="297" spans="1:19" x14ac:dyDescent="0.25">
      <c r="A297" s="3" t="s">
        <v>323</v>
      </c>
      <c r="B297" s="6" t="s">
        <v>2222</v>
      </c>
      <c r="C297" s="2">
        <v>220356</v>
      </c>
      <c r="D297" s="4">
        <v>45898</v>
      </c>
      <c r="E297" s="4">
        <v>45898</v>
      </c>
      <c r="F297" s="2" t="s">
        <v>3482</v>
      </c>
      <c r="G297" s="3" t="s">
        <v>3483</v>
      </c>
      <c r="H297" s="2" t="s">
        <v>5390</v>
      </c>
      <c r="I297" s="3" t="s">
        <v>97</v>
      </c>
      <c r="J297" s="6">
        <v>0</v>
      </c>
      <c r="K297" s="3" t="s">
        <v>4782</v>
      </c>
      <c r="L297" s="3" t="s">
        <v>4655</v>
      </c>
      <c r="M297" s="3" t="s">
        <v>324</v>
      </c>
      <c r="N297" s="3" t="s">
        <v>915</v>
      </c>
      <c r="O297" s="5" t="s">
        <v>5382</v>
      </c>
      <c r="P297" s="2">
        <f>VLOOKUP(M297&amp;N297,Distancia!$C$2:$D$3438,2,0)</f>
        <v>148.59</v>
      </c>
      <c r="Q297" s="2" t="str">
        <f t="shared" si="4"/>
        <v>Aplica</v>
      </c>
      <c r="R297" s="36"/>
      <c r="S297" s="41" t="s">
        <v>6734</v>
      </c>
    </row>
    <row r="298" spans="1:19" x14ac:dyDescent="0.25">
      <c r="A298" s="3" t="s">
        <v>323</v>
      </c>
      <c r="B298" s="6" t="s">
        <v>2222</v>
      </c>
      <c r="C298" s="2">
        <v>220376</v>
      </c>
      <c r="D298" s="4">
        <v>45901</v>
      </c>
      <c r="E298" s="4">
        <v>45905</v>
      </c>
      <c r="F298" s="2" t="s">
        <v>3133</v>
      </c>
      <c r="G298" s="3" t="s">
        <v>3187</v>
      </c>
      <c r="H298" s="2" t="s">
        <v>5492</v>
      </c>
      <c r="I298" s="3" t="s">
        <v>351</v>
      </c>
      <c r="J298" s="6">
        <v>318092</v>
      </c>
      <c r="K298" s="3" t="s">
        <v>4794</v>
      </c>
      <c r="L298" s="3" t="s">
        <v>4655</v>
      </c>
      <c r="M298" s="3" t="s">
        <v>74</v>
      </c>
      <c r="N298" s="3" t="s">
        <v>270</v>
      </c>
      <c r="O298" s="5" t="s">
        <v>5392</v>
      </c>
      <c r="P298" s="2">
        <f>VLOOKUP(M298&amp;N298,Distancia!$C$2:$D$3438,2,0)</f>
        <v>869.41</v>
      </c>
      <c r="Q298" s="2" t="str">
        <f t="shared" si="4"/>
        <v>Aplica</v>
      </c>
      <c r="R298" s="49">
        <v>137364</v>
      </c>
      <c r="S298" s="2"/>
    </row>
    <row r="299" spans="1:19" x14ac:dyDescent="0.25">
      <c r="A299" s="3" t="s">
        <v>323</v>
      </c>
      <c r="B299" s="6" t="s">
        <v>2222</v>
      </c>
      <c r="C299" s="2">
        <v>220469</v>
      </c>
      <c r="D299" s="4">
        <v>45902</v>
      </c>
      <c r="E299" s="4">
        <v>45902</v>
      </c>
      <c r="F299" s="2" t="s">
        <v>3060</v>
      </c>
      <c r="G299" s="3" t="s">
        <v>3124</v>
      </c>
      <c r="H299" s="2" t="s">
        <v>6288</v>
      </c>
      <c r="I299" s="3" t="s">
        <v>3170</v>
      </c>
      <c r="J299" s="6">
        <v>0</v>
      </c>
      <c r="K299" s="3" t="s">
        <v>4848</v>
      </c>
      <c r="L299" s="3" t="s">
        <v>4744</v>
      </c>
      <c r="M299" s="3" t="s">
        <v>324</v>
      </c>
      <c r="N299" s="3" t="s">
        <v>74</v>
      </c>
      <c r="O299" s="5" t="s">
        <v>5382</v>
      </c>
      <c r="P299" s="2">
        <f>VLOOKUP(M299&amp;N299,Distancia!$C$2:$D$3438,2,0)</f>
        <v>75.62</v>
      </c>
      <c r="Q299" s="2" t="str">
        <f t="shared" si="4"/>
        <v>No Aplica</v>
      </c>
      <c r="R299" s="36"/>
      <c r="S299" s="2"/>
    </row>
    <row r="300" spans="1:19" x14ac:dyDescent="0.25">
      <c r="A300" s="3" t="s">
        <v>323</v>
      </c>
      <c r="B300" s="6" t="s">
        <v>2222</v>
      </c>
      <c r="C300" s="2">
        <v>220480</v>
      </c>
      <c r="D300" s="4">
        <v>45902</v>
      </c>
      <c r="E300" s="4">
        <v>45902</v>
      </c>
      <c r="F300" s="2" t="s">
        <v>987</v>
      </c>
      <c r="G300" s="3" t="s">
        <v>988</v>
      </c>
      <c r="H300" s="2" t="s">
        <v>5702</v>
      </c>
      <c r="I300" s="3" t="s">
        <v>3170</v>
      </c>
      <c r="J300" s="6">
        <v>0</v>
      </c>
      <c r="K300" s="3" t="s">
        <v>4855</v>
      </c>
      <c r="L300" s="3" t="s">
        <v>4655</v>
      </c>
      <c r="M300" s="3" t="s">
        <v>966</v>
      </c>
      <c r="N300" s="3" t="s">
        <v>915</v>
      </c>
      <c r="O300" s="5" t="s">
        <v>5382</v>
      </c>
      <c r="P300" s="2">
        <f>VLOOKUP(M300&amp;N300,Distancia!$C$2:$D$3438,2,0)</f>
        <v>28.99</v>
      </c>
      <c r="Q300" s="2" t="str">
        <f t="shared" si="4"/>
        <v>No Aplica</v>
      </c>
      <c r="R300" s="36"/>
      <c r="S300" s="2"/>
    </row>
    <row r="301" spans="1:19" x14ac:dyDescent="0.25">
      <c r="A301" s="3" t="s">
        <v>323</v>
      </c>
      <c r="B301" s="6" t="s">
        <v>2222</v>
      </c>
      <c r="C301" s="2">
        <v>220484</v>
      </c>
      <c r="D301" s="4">
        <v>45909</v>
      </c>
      <c r="E301" s="4">
        <v>45912</v>
      </c>
      <c r="F301" s="2" t="s">
        <v>957</v>
      </c>
      <c r="G301" s="3" t="s">
        <v>958</v>
      </c>
      <c r="H301" s="2" t="s">
        <v>6179</v>
      </c>
      <c r="I301" s="3" t="s">
        <v>97</v>
      </c>
      <c r="J301" s="6">
        <v>270378</v>
      </c>
      <c r="K301" s="3" t="s">
        <v>4857</v>
      </c>
      <c r="L301" s="3" t="s">
        <v>4744</v>
      </c>
      <c r="M301" s="3" t="s">
        <v>324</v>
      </c>
      <c r="N301" s="3" t="s">
        <v>901</v>
      </c>
      <c r="O301" s="5" t="s">
        <v>5392</v>
      </c>
      <c r="P301" s="2">
        <f>VLOOKUP(M301&amp;N301,Distancia!$C$2:$D$3438,2,0)</f>
        <v>174.38</v>
      </c>
      <c r="Q301" s="2" t="str">
        <f t="shared" si="4"/>
        <v>Aplica</v>
      </c>
      <c r="R301" s="49">
        <v>193076</v>
      </c>
      <c r="S301" s="2"/>
    </row>
    <row r="302" spans="1:19" x14ac:dyDescent="0.25">
      <c r="A302" s="3" t="s">
        <v>323</v>
      </c>
      <c r="B302" s="6" t="s">
        <v>2222</v>
      </c>
      <c r="C302" s="2">
        <v>220487</v>
      </c>
      <c r="D302" s="4">
        <v>45902</v>
      </c>
      <c r="E302" s="4">
        <v>45902</v>
      </c>
      <c r="F302" s="2" t="s">
        <v>981</v>
      </c>
      <c r="G302" s="3" t="s">
        <v>982</v>
      </c>
      <c r="H302" s="2" t="s">
        <v>5933</v>
      </c>
      <c r="I302" s="3" t="s">
        <v>97</v>
      </c>
      <c r="J302" s="6">
        <v>0</v>
      </c>
      <c r="K302" s="3">
        <v>0</v>
      </c>
      <c r="L302" s="3">
        <v>0</v>
      </c>
      <c r="M302" s="3" t="s">
        <v>324</v>
      </c>
      <c r="N302" s="3" t="s">
        <v>959</v>
      </c>
      <c r="O302" s="5" t="s">
        <v>5382</v>
      </c>
      <c r="P302" s="2">
        <f>VLOOKUP(M302&amp;N302,Distancia!$C$2:$D$3438,2,0)</f>
        <v>173.51</v>
      </c>
      <c r="Q302" s="2" t="str">
        <f t="shared" si="4"/>
        <v>Aplica</v>
      </c>
      <c r="R302" s="36"/>
      <c r="S302" s="41" t="s">
        <v>6736</v>
      </c>
    </row>
    <row r="303" spans="1:19" x14ac:dyDescent="0.25">
      <c r="A303" s="3" t="s">
        <v>323</v>
      </c>
      <c r="B303" s="6" t="s">
        <v>2222</v>
      </c>
      <c r="C303" s="2">
        <v>220496</v>
      </c>
      <c r="D303" s="4">
        <v>45901</v>
      </c>
      <c r="E303" s="4">
        <v>45901</v>
      </c>
      <c r="F303" s="2" t="s">
        <v>2229</v>
      </c>
      <c r="G303" s="3" t="s">
        <v>2230</v>
      </c>
      <c r="H303" s="2" t="s">
        <v>5778</v>
      </c>
      <c r="I303" s="3" t="s">
        <v>97</v>
      </c>
      <c r="J303" s="6">
        <v>0</v>
      </c>
      <c r="K303" s="3" t="s">
        <v>4862</v>
      </c>
      <c r="L303" s="3" t="s">
        <v>4744</v>
      </c>
      <c r="M303" s="3" t="s">
        <v>915</v>
      </c>
      <c r="N303" s="3" t="s">
        <v>324</v>
      </c>
      <c r="O303" s="5" t="s">
        <v>5382</v>
      </c>
      <c r="P303" s="2">
        <f>VLOOKUP(M303&amp;N303,Distancia!$C$2:$D$3438,2,0)</f>
        <v>148.59</v>
      </c>
      <c r="Q303" s="2" t="str">
        <f t="shared" si="4"/>
        <v>Aplica</v>
      </c>
      <c r="R303" s="36"/>
      <c r="S303" s="41" t="s">
        <v>6734</v>
      </c>
    </row>
    <row r="304" spans="1:19" x14ac:dyDescent="0.25">
      <c r="A304" s="3" t="s">
        <v>323</v>
      </c>
      <c r="B304" s="6" t="s">
        <v>2222</v>
      </c>
      <c r="C304" s="2">
        <v>220511</v>
      </c>
      <c r="D304" s="4">
        <v>45909</v>
      </c>
      <c r="E304" s="4">
        <v>45912</v>
      </c>
      <c r="F304" s="2" t="s">
        <v>59</v>
      </c>
      <c r="G304" s="3" t="s">
        <v>3147</v>
      </c>
      <c r="H304" s="2" t="s">
        <v>5727</v>
      </c>
      <c r="I304" s="3" t="s">
        <v>97</v>
      </c>
      <c r="J304" s="6">
        <v>293940</v>
      </c>
      <c r="K304" s="3" t="s">
        <v>4867</v>
      </c>
      <c r="L304" s="3" t="s">
        <v>4744</v>
      </c>
      <c r="M304" s="3" t="s">
        <v>324</v>
      </c>
      <c r="N304" s="3" t="s">
        <v>901</v>
      </c>
      <c r="O304" s="5" t="s">
        <v>5392</v>
      </c>
      <c r="P304" s="2">
        <f>VLOOKUP(M304&amp;N304,Distancia!$C$2:$D$3438,2,0)</f>
        <v>174.38</v>
      </c>
      <c r="Q304" s="2" t="str">
        <f t="shared" si="4"/>
        <v>Aplica</v>
      </c>
      <c r="R304" s="49">
        <v>517780</v>
      </c>
      <c r="S304" s="2"/>
    </row>
    <row r="305" spans="1:19" x14ac:dyDescent="0.25">
      <c r="A305" s="3" t="s">
        <v>323</v>
      </c>
      <c r="B305" s="6" t="s">
        <v>2222</v>
      </c>
      <c r="C305" s="2">
        <v>220573</v>
      </c>
      <c r="D305" s="4">
        <v>45904</v>
      </c>
      <c r="E305" s="4">
        <v>45904</v>
      </c>
      <c r="F305" s="2" t="s">
        <v>4778</v>
      </c>
      <c r="G305" s="3" t="s">
        <v>4779</v>
      </c>
      <c r="H305" s="2" t="s">
        <v>6265</v>
      </c>
      <c r="I305" s="3" t="s">
        <v>3170</v>
      </c>
      <c r="J305" s="6">
        <v>31809</v>
      </c>
      <c r="K305" s="3" t="s">
        <v>4893</v>
      </c>
      <c r="L305" s="3" t="s">
        <v>4744</v>
      </c>
      <c r="M305" s="3" t="s">
        <v>324</v>
      </c>
      <c r="N305" s="3" t="s">
        <v>915</v>
      </c>
      <c r="O305" s="5" t="s">
        <v>5382</v>
      </c>
      <c r="P305" s="2">
        <f>VLOOKUP(M305&amp;N305,Distancia!$C$2:$D$3438,2,0)</f>
        <v>148.59</v>
      </c>
      <c r="Q305" s="2" t="str">
        <f t="shared" si="4"/>
        <v>Aplica</v>
      </c>
      <c r="R305" s="36"/>
      <c r="S305" s="2"/>
    </row>
    <row r="306" spans="1:19" x14ac:dyDescent="0.25">
      <c r="A306" s="3" t="s">
        <v>323</v>
      </c>
      <c r="B306" s="6" t="s">
        <v>2222</v>
      </c>
      <c r="C306" s="2">
        <v>220626</v>
      </c>
      <c r="D306" s="4">
        <v>45909</v>
      </c>
      <c r="E306" s="4">
        <v>45912</v>
      </c>
      <c r="F306" s="2" t="s">
        <v>951</v>
      </c>
      <c r="G306" s="3" t="s">
        <v>952</v>
      </c>
      <c r="H306" s="2" t="s">
        <v>5998</v>
      </c>
      <c r="I306" s="3" t="s">
        <v>97</v>
      </c>
      <c r="J306" s="6">
        <v>270378</v>
      </c>
      <c r="K306" s="3" t="s">
        <v>4931</v>
      </c>
      <c r="L306" s="3" t="s">
        <v>4744</v>
      </c>
      <c r="M306" s="3" t="s">
        <v>324</v>
      </c>
      <c r="N306" s="3" t="s">
        <v>901</v>
      </c>
      <c r="O306" s="5" t="s">
        <v>5392</v>
      </c>
      <c r="P306" s="2">
        <f>VLOOKUP(M306&amp;N306,Distancia!$C$2:$D$3438,2,0)</f>
        <v>174.38</v>
      </c>
      <c r="Q306" s="2" t="str">
        <f t="shared" si="4"/>
        <v>Aplica</v>
      </c>
      <c r="R306" s="49">
        <v>137904</v>
      </c>
      <c r="S306" s="2"/>
    </row>
    <row r="307" spans="1:19" x14ac:dyDescent="0.25">
      <c r="A307" s="3" t="s">
        <v>323</v>
      </c>
      <c r="B307" s="6" t="s">
        <v>2222</v>
      </c>
      <c r="C307" s="2">
        <v>220631</v>
      </c>
      <c r="D307" s="4">
        <v>45904</v>
      </c>
      <c r="E307" s="4">
        <v>45904</v>
      </c>
      <c r="F307" s="2" t="s">
        <v>987</v>
      </c>
      <c r="G307" s="3" t="s">
        <v>988</v>
      </c>
      <c r="H307" s="2" t="s">
        <v>5702</v>
      </c>
      <c r="I307" s="3" t="s">
        <v>3170</v>
      </c>
      <c r="J307" s="6">
        <v>0</v>
      </c>
      <c r="K307" s="3" t="s">
        <v>4933</v>
      </c>
      <c r="L307" s="3" t="s">
        <v>4744</v>
      </c>
      <c r="M307" s="3" t="s">
        <v>966</v>
      </c>
      <c r="N307" s="3" t="s">
        <v>915</v>
      </c>
      <c r="O307" s="5" t="s">
        <v>5382</v>
      </c>
      <c r="P307" s="2">
        <f>VLOOKUP(M307&amp;N307,Distancia!$C$2:$D$3438,2,0)</f>
        <v>28.99</v>
      </c>
      <c r="Q307" s="2" t="str">
        <f t="shared" si="4"/>
        <v>No Aplica</v>
      </c>
      <c r="R307" s="36"/>
      <c r="S307" s="2"/>
    </row>
    <row r="308" spans="1:19" x14ac:dyDescent="0.25">
      <c r="A308" s="3" t="s">
        <v>323</v>
      </c>
      <c r="B308" s="6" t="s">
        <v>2222</v>
      </c>
      <c r="C308" s="2">
        <v>220639</v>
      </c>
      <c r="D308" s="4">
        <v>45905</v>
      </c>
      <c r="E308" s="4">
        <v>45905</v>
      </c>
      <c r="F308" s="2" t="s">
        <v>3279</v>
      </c>
      <c r="G308" s="3" t="s">
        <v>3280</v>
      </c>
      <c r="H308" s="2" t="s">
        <v>6311</v>
      </c>
      <c r="I308" s="3" t="s">
        <v>97</v>
      </c>
      <c r="J308" s="6">
        <v>25815</v>
      </c>
      <c r="K308" s="3" t="s">
        <v>4940</v>
      </c>
      <c r="L308" s="3" t="s">
        <v>4744</v>
      </c>
      <c r="M308" s="3" t="s">
        <v>74</v>
      </c>
      <c r="N308" s="3" t="s">
        <v>959</v>
      </c>
      <c r="O308" s="5" t="s">
        <v>5382</v>
      </c>
      <c r="P308" s="2">
        <f>VLOOKUP(M308&amp;N308,Distancia!$C$2:$D$3438,2,0)</f>
        <v>97.89</v>
      </c>
      <c r="Q308" s="2" t="str">
        <f t="shared" si="4"/>
        <v>Aplica</v>
      </c>
      <c r="R308" s="36"/>
      <c r="S308" s="2"/>
    </row>
    <row r="309" spans="1:19" x14ac:dyDescent="0.25">
      <c r="A309" s="3" t="s">
        <v>323</v>
      </c>
      <c r="B309" s="6" t="s">
        <v>2222</v>
      </c>
      <c r="C309" s="2">
        <v>220644</v>
      </c>
      <c r="D309" s="4">
        <v>45907</v>
      </c>
      <c r="E309" s="4">
        <v>45911</v>
      </c>
      <c r="F309" s="2" t="s">
        <v>2227</v>
      </c>
      <c r="G309" s="3" t="s">
        <v>4944</v>
      </c>
      <c r="H309" s="2" t="s">
        <v>6313</v>
      </c>
      <c r="I309" s="3" t="s">
        <v>351</v>
      </c>
      <c r="J309" s="6">
        <v>318092</v>
      </c>
      <c r="K309" s="3" t="s">
        <v>4945</v>
      </c>
      <c r="L309" s="3" t="s">
        <v>4744</v>
      </c>
      <c r="M309" s="3" t="s">
        <v>324</v>
      </c>
      <c r="N309" s="3" t="s">
        <v>270</v>
      </c>
      <c r="O309" s="5" t="s">
        <v>5392</v>
      </c>
      <c r="P309" s="2">
        <f>VLOOKUP(M309&amp;N309,Distancia!$C$2:$D$3438,2,0)</f>
        <v>803.72</v>
      </c>
      <c r="Q309" s="2" t="str">
        <f t="shared" si="4"/>
        <v>Aplica</v>
      </c>
      <c r="R309" s="49">
        <v>151506</v>
      </c>
      <c r="S309" s="2"/>
    </row>
    <row r="310" spans="1:19" x14ac:dyDescent="0.25">
      <c r="A310" s="3" t="s">
        <v>323</v>
      </c>
      <c r="B310" s="6" t="s">
        <v>2222</v>
      </c>
      <c r="C310" s="2">
        <v>220648</v>
      </c>
      <c r="D310" s="4">
        <v>45905</v>
      </c>
      <c r="E310" s="4">
        <v>45905</v>
      </c>
      <c r="F310" s="2" t="s">
        <v>977</v>
      </c>
      <c r="G310" s="3" t="s">
        <v>978</v>
      </c>
      <c r="H310" s="2" t="s">
        <v>5868</v>
      </c>
      <c r="I310" s="3" t="s">
        <v>97</v>
      </c>
      <c r="J310" s="6">
        <v>25815</v>
      </c>
      <c r="K310" s="3" t="s">
        <v>4947</v>
      </c>
      <c r="L310" s="3" t="s">
        <v>4744</v>
      </c>
      <c r="M310" s="3" t="s">
        <v>972</v>
      </c>
      <c r="N310" s="3" t="s">
        <v>324</v>
      </c>
      <c r="O310" s="5" t="s">
        <v>5382</v>
      </c>
      <c r="P310" s="2">
        <f>VLOOKUP(M310&amp;N310,Distancia!$C$2:$D$3438,2,0)</f>
        <v>148.11000000000001</v>
      </c>
      <c r="Q310" s="2" t="str">
        <f t="shared" si="4"/>
        <v>Aplica</v>
      </c>
      <c r="R310" s="36"/>
      <c r="S310" s="2"/>
    </row>
    <row r="311" spans="1:19" x14ac:dyDescent="0.25">
      <c r="A311" s="3" t="s">
        <v>323</v>
      </c>
      <c r="B311" s="6" t="s">
        <v>2222</v>
      </c>
      <c r="C311" s="2">
        <v>220699</v>
      </c>
      <c r="D311" s="4">
        <v>45907</v>
      </c>
      <c r="E311" s="4">
        <v>45911</v>
      </c>
      <c r="F311" s="2" t="s">
        <v>986</v>
      </c>
      <c r="G311" s="3" t="s">
        <v>989</v>
      </c>
      <c r="H311" s="2" t="s">
        <v>5850</v>
      </c>
      <c r="I311" s="3" t="s">
        <v>351</v>
      </c>
      <c r="J311" s="6">
        <v>380393</v>
      </c>
      <c r="K311" s="3" t="s">
        <v>4973</v>
      </c>
      <c r="L311" s="3" t="s">
        <v>4974</v>
      </c>
      <c r="M311" s="3" t="s">
        <v>966</v>
      </c>
      <c r="N311" s="3" t="s">
        <v>270</v>
      </c>
      <c r="O311" s="5" t="s">
        <v>5494</v>
      </c>
      <c r="P311" s="2">
        <f>VLOOKUP(M311&amp;N311,Distancia!$C$2:$D$3438,2,0)</f>
        <v>684.13</v>
      </c>
      <c r="Q311" s="2" t="str">
        <f t="shared" si="4"/>
        <v>Aplica</v>
      </c>
      <c r="R311" s="49">
        <v>138960</v>
      </c>
      <c r="S311" s="2"/>
    </row>
    <row r="312" spans="1:19" x14ac:dyDescent="0.25">
      <c r="A312" s="3" t="s">
        <v>323</v>
      </c>
      <c r="B312" s="6" t="s">
        <v>2222</v>
      </c>
      <c r="C312" s="2">
        <v>220812</v>
      </c>
      <c r="D312" s="4">
        <v>45911</v>
      </c>
      <c r="E312" s="4">
        <v>45911</v>
      </c>
      <c r="F312" s="2" t="s">
        <v>987</v>
      </c>
      <c r="G312" s="3" t="s">
        <v>988</v>
      </c>
      <c r="H312" s="2" t="s">
        <v>5702</v>
      </c>
      <c r="I312" s="3" t="s">
        <v>3170</v>
      </c>
      <c r="J312" s="6">
        <v>0</v>
      </c>
      <c r="K312" s="3" t="s">
        <v>5033</v>
      </c>
      <c r="L312" s="3" t="s">
        <v>4974</v>
      </c>
      <c r="M312" s="3" t="s">
        <v>966</v>
      </c>
      <c r="N312" s="3" t="s">
        <v>915</v>
      </c>
      <c r="O312" s="5" t="s">
        <v>5382</v>
      </c>
      <c r="P312" s="2">
        <f>VLOOKUP(M312&amp;N312,Distancia!$C$2:$D$3438,2,0)</f>
        <v>28.99</v>
      </c>
      <c r="Q312" s="2" t="str">
        <f t="shared" si="4"/>
        <v>No Aplica</v>
      </c>
      <c r="R312" s="36"/>
      <c r="S312" s="2"/>
    </row>
    <row r="313" spans="1:19" x14ac:dyDescent="0.25">
      <c r="A313" s="3" t="s">
        <v>323</v>
      </c>
      <c r="B313" s="6" t="s">
        <v>2222</v>
      </c>
      <c r="C313" s="2">
        <v>220933</v>
      </c>
      <c r="D313" s="4">
        <v>45915</v>
      </c>
      <c r="E313" s="4">
        <v>45915</v>
      </c>
      <c r="F313" s="2" t="s">
        <v>4227</v>
      </c>
      <c r="G313" s="3" t="s">
        <v>4228</v>
      </c>
      <c r="H313" s="2" t="s">
        <v>5987</v>
      </c>
      <c r="I313" s="3" t="s">
        <v>351</v>
      </c>
      <c r="J313" s="6">
        <v>0</v>
      </c>
      <c r="K313" s="3" t="s">
        <v>5104</v>
      </c>
      <c r="L313" s="3" t="s">
        <v>5105</v>
      </c>
      <c r="M313" s="3" t="s">
        <v>324</v>
      </c>
      <c r="N313" s="3" t="s">
        <v>74</v>
      </c>
      <c r="O313" s="5" t="s">
        <v>5382</v>
      </c>
      <c r="P313" s="2">
        <f>VLOOKUP(M313&amp;N313,Distancia!$C$2:$D$3438,2,0)</f>
        <v>75.62</v>
      </c>
      <c r="Q313" s="2" t="str">
        <f t="shared" si="4"/>
        <v>No Aplica</v>
      </c>
      <c r="R313" s="36"/>
      <c r="S313" s="2"/>
    </row>
    <row r="314" spans="1:19" x14ac:dyDescent="0.25">
      <c r="A314" s="3" t="s">
        <v>323</v>
      </c>
      <c r="B314" s="6" t="s">
        <v>2222</v>
      </c>
      <c r="C314" s="2">
        <v>220936</v>
      </c>
      <c r="D314" s="4">
        <v>45915</v>
      </c>
      <c r="E314" s="4">
        <v>45915</v>
      </c>
      <c r="F314" s="2" t="s">
        <v>4732</v>
      </c>
      <c r="G314" s="3" t="s">
        <v>5108</v>
      </c>
      <c r="H314" s="2" t="s">
        <v>6353</v>
      </c>
      <c r="I314" s="3" t="s">
        <v>351</v>
      </c>
      <c r="J314" s="6">
        <v>0</v>
      </c>
      <c r="K314" s="3" t="s">
        <v>5109</v>
      </c>
      <c r="L314" s="3" t="s">
        <v>5110</v>
      </c>
      <c r="M314" s="3" t="s">
        <v>324</v>
      </c>
      <c r="N314" s="3" t="s">
        <v>74</v>
      </c>
      <c r="O314" s="5" t="s">
        <v>5382</v>
      </c>
      <c r="P314" s="2">
        <f>VLOOKUP(M314&amp;N314,Distancia!$C$2:$D$3438,2,0)</f>
        <v>75.62</v>
      </c>
      <c r="Q314" s="2" t="str">
        <f t="shared" si="4"/>
        <v>No Aplica</v>
      </c>
      <c r="R314" s="36"/>
      <c r="S314" s="2"/>
    </row>
    <row r="315" spans="1:19" x14ac:dyDescent="0.25">
      <c r="A315" s="3" t="s">
        <v>323</v>
      </c>
      <c r="B315" s="6" t="s">
        <v>2222</v>
      </c>
      <c r="C315" s="2">
        <v>220937</v>
      </c>
      <c r="D315" s="4">
        <v>45923</v>
      </c>
      <c r="E315" s="4">
        <v>45923</v>
      </c>
      <c r="F315" s="2" t="s">
        <v>991</v>
      </c>
      <c r="G315" s="3" t="s">
        <v>992</v>
      </c>
      <c r="H315" s="2" t="s">
        <v>5544</v>
      </c>
      <c r="I315" s="3" t="s">
        <v>97</v>
      </c>
      <c r="J315" s="6">
        <v>31809</v>
      </c>
      <c r="K315" s="3" t="s">
        <v>5111</v>
      </c>
      <c r="L315" s="3" t="s">
        <v>5105</v>
      </c>
      <c r="M315" s="3" t="s">
        <v>959</v>
      </c>
      <c r="N315" s="3" t="s">
        <v>324</v>
      </c>
      <c r="O315" s="5" t="s">
        <v>5394</v>
      </c>
      <c r="P315" s="2">
        <f>VLOOKUP(M315&amp;N315,Distancia!$C$2:$D$3438,2,0)</f>
        <v>173.51</v>
      </c>
      <c r="Q315" s="2" t="str">
        <f t="shared" si="4"/>
        <v>Aplica</v>
      </c>
      <c r="R315" s="36"/>
      <c r="S315" s="2"/>
    </row>
    <row r="316" spans="1:19" x14ac:dyDescent="0.25">
      <c r="A316" s="3" t="s">
        <v>323</v>
      </c>
      <c r="B316" s="6" t="s">
        <v>2222</v>
      </c>
      <c r="C316" s="2">
        <v>220938</v>
      </c>
      <c r="D316" s="4">
        <v>45924</v>
      </c>
      <c r="E316" s="4">
        <v>45924</v>
      </c>
      <c r="F316" s="2" t="s">
        <v>991</v>
      </c>
      <c r="G316" s="3" t="s">
        <v>992</v>
      </c>
      <c r="H316" s="2" t="s">
        <v>5544</v>
      </c>
      <c r="I316" s="3" t="s">
        <v>97</v>
      </c>
      <c r="J316" s="6">
        <v>31809</v>
      </c>
      <c r="K316" s="3" t="s">
        <v>5112</v>
      </c>
      <c r="L316" s="3" t="s">
        <v>5105</v>
      </c>
      <c r="M316" s="3" t="s">
        <v>959</v>
      </c>
      <c r="N316" s="3" t="s">
        <v>324</v>
      </c>
      <c r="O316" s="5" t="s">
        <v>5394</v>
      </c>
      <c r="P316" s="2">
        <f>VLOOKUP(M316&amp;N316,Distancia!$C$2:$D$3438,2,0)</f>
        <v>173.51</v>
      </c>
      <c r="Q316" s="2" t="str">
        <f t="shared" si="4"/>
        <v>Aplica</v>
      </c>
      <c r="R316" s="36"/>
      <c r="S316" s="2"/>
    </row>
    <row r="317" spans="1:19" x14ac:dyDescent="0.25">
      <c r="A317" s="3" t="s">
        <v>323</v>
      </c>
      <c r="B317" s="6" t="s">
        <v>2222</v>
      </c>
      <c r="C317" s="2">
        <v>220939</v>
      </c>
      <c r="D317" s="4">
        <v>45927</v>
      </c>
      <c r="E317" s="4">
        <v>45927</v>
      </c>
      <c r="F317" s="2" t="s">
        <v>991</v>
      </c>
      <c r="G317" s="3" t="s">
        <v>992</v>
      </c>
      <c r="H317" s="2" t="s">
        <v>5544</v>
      </c>
      <c r="I317" s="3" t="s">
        <v>97</v>
      </c>
      <c r="J317" s="6">
        <v>0</v>
      </c>
      <c r="K317" s="3" t="s">
        <v>5113</v>
      </c>
      <c r="L317" s="3" t="s">
        <v>5105</v>
      </c>
      <c r="M317" s="3" t="s">
        <v>959</v>
      </c>
      <c r="N317" s="3" t="s">
        <v>324</v>
      </c>
      <c r="O317" s="5" t="s">
        <v>5402</v>
      </c>
      <c r="P317" s="2">
        <f>VLOOKUP(M317&amp;N317,Distancia!$C$2:$D$3438,2,0)</f>
        <v>173.51</v>
      </c>
      <c r="Q317" s="2" t="str">
        <f t="shared" si="4"/>
        <v>Aplica</v>
      </c>
      <c r="R317" s="36"/>
      <c r="S317" s="41" t="s">
        <v>6734</v>
      </c>
    </row>
    <row r="318" spans="1:19" x14ac:dyDescent="0.25">
      <c r="A318" s="3" t="s">
        <v>323</v>
      </c>
      <c r="B318" s="6" t="s">
        <v>2222</v>
      </c>
      <c r="C318" s="2">
        <v>220953</v>
      </c>
      <c r="D318" s="4">
        <v>45914</v>
      </c>
      <c r="E318" s="4">
        <v>45914</v>
      </c>
      <c r="F318" s="2" t="s">
        <v>5122</v>
      </c>
      <c r="G318" s="3" t="s">
        <v>5123</v>
      </c>
      <c r="H318" s="2" t="s">
        <v>6354</v>
      </c>
      <c r="I318" s="3" t="s">
        <v>97</v>
      </c>
      <c r="J318" s="6">
        <v>0</v>
      </c>
      <c r="K318" s="3" t="s">
        <v>5124</v>
      </c>
      <c r="L318" s="3" t="s">
        <v>4558</v>
      </c>
      <c r="M318" s="3" t="s">
        <v>324</v>
      </c>
      <c r="N318" s="3" t="s">
        <v>915</v>
      </c>
      <c r="O318" s="5" t="s">
        <v>5382</v>
      </c>
      <c r="P318" s="2">
        <f>VLOOKUP(M318&amp;N318,Distancia!$C$2:$D$3438,2,0)</f>
        <v>148.59</v>
      </c>
      <c r="Q318" s="2" t="str">
        <f t="shared" si="4"/>
        <v>Aplica</v>
      </c>
      <c r="R318" s="36"/>
      <c r="S318" s="41" t="s">
        <v>6734</v>
      </c>
    </row>
    <row r="319" spans="1:19" x14ac:dyDescent="0.25">
      <c r="A319" s="3" t="s">
        <v>323</v>
      </c>
      <c r="B319" s="6" t="s">
        <v>2222</v>
      </c>
      <c r="C319" s="2">
        <v>220958</v>
      </c>
      <c r="D319" s="4">
        <v>45916</v>
      </c>
      <c r="E319" s="4">
        <v>45916</v>
      </c>
      <c r="F319" s="2" t="s">
        <v>4778</v>
      </c>
      <c r="G319" s="3" t="s">
        <v>4779</v>
      </c>
      <c r="H319" s="2" t="s">
        <v>6265</v>
      </c>
      <c r="I319" s="3" t="s">
        <v>3170</v>
      </c>
      <c r="J319" s="6">
        <v>31809</v>
      </c>
      <c r="K319" s="3" t="s">
        <v>5127</v>
      </c>
      <c r="L319" s="3" t="s">
        <v>5105</v>
      </c>
      <c r="M319" s="3" t="s">
        <v>324</v>
      </c>
      <c r="N319" s="3" t="s">
        <v>915</v>
      </c>
      <c r="O319" s="5" t="s">
        <v>5382</v>
      </c>
      <c r="P319" s="2">
        <f>VLOOKUP(M319&amp;N319,Distancia!$C$2:$D$3438,2,0)</f>
        <v>148.59</v>
      </c>
      <c r="Q319" s="2" t="str">
        <f t="shared" si="4"/>
        <v>Aplica</v>
      </c>
      <c r="R319" s="36"/>
      <c r="S319" s="2"/>
    </row>
    <row r="320" spans="1:19" x14ac:dyDescent="0.25">
      <c r="A320" s="3" t="s">
        <v>323</v>
      </c>
      <c r="B320" s="6" t="s">
        <v>2222</v>
      </c>
      <c r="C320" s="2">
        <v>221042</v>
      </c>
      <c r="D320" s="4">
        <v>45929</v>
      </c>
      <c r="E320" s="4">
        <v>45931</v>
      </c>
      <c r="F320" s="2" t="s">
        <v>957</v>
      </c>
      <c r="G320" s="3" t="s">
        <v>958</v>
      </c>
      <c r="H320" s="2" t="s">
        <v>6179</v>
      </c>
      <c r="I320" s="3" t="s">
        <v>351</v>
      </c>
      <c r="J320" s="6">
        <v>159046</v>
      </c>
      <c r="K320" s="3" t="s">
        <v>5166</v>
      </c>
      <c r="L320" s="3" t="s">
        <v>4558</v>
      </c>
      <c r="M320" s="3" t="s">
        <v>324</v>
      </c>
      <c r="N320" s="3" t="s">
        <v>270</v>
      </c>
      <c r="O320" s="5" t="s">
        <v>5392</v>
      </c>
      <c r="P320" s="2">
        <f>VLOOKUP(M320&amp;N320,Distancia!$C$2:$D$3438,2,0)</f>
        <v>803.72</v>
      </c>
      <c r="Q320" s="2" t="str">
        <f t="shared" si="4"/>
        <v>Aplica</v>
      </c>
      <c r="R320" s="49">
        <v>192592</v>
      </c>
      <c r="S320" s="2"/>
    </row>
    <row r="321" spans="1:19" x14ac:dyDescent="0.25">
      <c r="A321" s="3" t="s">
        <v>323</v>
      </c>
      <c r="B321" s="6" t="s">
        <v>2222</v>
      </c>
      <c r="C321" s="2">
        <v>221048</v>
      </c>
      <c r="D321" s="4">
        <v>45922</v>
      </c>
      <c r="E321" s="4">
        <v>45926</v>
      </c>
      <c r="F321" s="2" t="s">
        <v>59</v>
      </c>
      <c r="G321" s="3" t="s">
        <v>3147</v>
      </c>
      <c r="H321" s="2" t="s">
        <v>5727</v>
      </c>
      <c r="I321" s="3" t="s">
        <v>97</v>
      </c>
      <c r="J321" s="6">
        <v>345812</v>
      </c>
      <c r="K321" s="3" t="s">
        <v>5167</v>
      </c>
      <c r="L321" s="3" t="s">
        <v>5168</v>
      </c>
      <c r="M321" s="3" t="s">
        <v>324</v>
      </c>
      <c r="N321" s="3" t="s">
        <v>270</v>
      </c>
      <c r="O321" s="5" t="s">
        <v>5392</v>
      </c>
      <c r="P321" s="2">
        <f>VLOOKUP(M321&amp;N321,Distancia!$C$2:$D$3438,2,0)</f>
        <v>803.72</v>
      </c>
      <c r="Q321" s="2" t="str">
        <f t="shared" si="4"/>
        <v>Aplica</v>
      </c>
      <c r="R321" s="49">
        <v>182548</v>
      </c>
      <c r="S321" s="2"/>
    </row>
    <row r="322" spans="1:19" x14ac:dyDescent="0.25">
      <c r="A322" s="3" t="s">
        <v>323</v>
      </c>
      <c r="B322" s="6" t="s">
        <v>2222</v>
      </c>
      <c r="C322" s="2">
        <v>221049</v>
      </c>
      <c r="D322" s="4">
        <v>45929</v>
      </c>
      <c r="E322" s="4">
        <v>45934</v>
      </c>
      <c r="F322" s="2" t="s">
        <v>59</v>
      </c>
      <c r="G322" s="3" t="s">
        <v>3147</v>
      </c>
      <c r="H322" s="2" t="s">
        <v>5727</v>
      </c>
      <c r="I322" s="3" t="s">
        <v>97</v>
      </c>
      <c r="J322" s="6">
        <v>432265</v>
      </c>
      <c r="K322" s="3" t="s">
        <v>5169</v>
      </c>
      <c r="L322" s="3" t="s">
        <v>5168</v>
      </c>
      <c r="M322" s="3" t="s">
        <v>324</v>
      </c>
      <c r="N322" s="3" t="s">
        <v>270</v>
      </c>
      <c r="O322" s="5" t="s">
        <v>5392</v>
      </c>
      <c r="P322" s="2">
        <f>VLOOKUP(M322&amp;N322,Distancia!$C$2:$D$3438,2,0)</f>
        <v>803.72</v>
      </c>
      <c r="Q322" s="2" t="str">
        <f t="shared" si="4"/>
        <v>Aplica</v>
      </c>
      <c r="R322" s="49">
        <v>166082</v>
      </c>
      <c r="S322" s="2"/>
    </row>
    <row r="323" spans="1:19" x14ac:dyDescent="0.25">
      <c r="A323" s="3" t="s">
        <v>323</v>
      </c>
      <c r="B323" s="6" t="s">
        <v>2222</v>
      </c>
      <c r="C323" s="2">
        <v>221190</v>
      </c>
      <c r="D323" s="4">
        <v>45924</v>
      </c>
      <c r="E323" s="4">
        <v>45924</v>
      </c>
      <c r="F323" s="2" t="s">
        <v>963</v>
      </c>
      <c r="G323" s="3" t="s">
        <v>964</v>
      </c>
      <c r="H323" s="2" t="s">
        <v>5772</v>
      </c>
      <c r="I323" s="3" t="s">
        <v>3170</v>
      </c>
      <c r="J323" s="6">
        <v>25815</v>
      </c>
      <c r="K323" s="3" t="s">
        <v>5269</v>
      </c>
      <c r="L323" s="3" t="s">
        <v>4558</v>
      </c>
      <c r="M323" s="3" t="s">
        <v>324</v>
      </c>
      <c r="N323" s="3" t="s">
        <v>972</v>
      </c>
      <c r="O323" s="5" t="s">
        <v>5382</v>
      </c>
      <c r="P323" s="2">
        <f>VLOOKUP(M323&amp;N323,Distancia!$C$2:$D$3438,2,0)</f>
        <v>148.11000000000001</v>
      </c>
      <c r="Q323" s="2" t="str">
        <f t="shared" ref="Q323:Q386" si="5">IF(P323&gt;=80,"Aplica","No Aplica")</f>
        <v>Aplica</v>
      </c>
      <c r="R323" s="36"/>
      <c r="S323" s="2"/>
    </row>
    <row r="324" spans="1:19" x14ac:dyDescent="0.25">
      <c r="A324" s="3" t="s">
        <v>323</v>
      </c>
      <c r="B324" s="6" t="s">
        <v>2222</v>
      </c>
      <c r="C324" s="2">
        <v>221217</v>
      </c>
      <c r="D324" s="4">
        <v>45922</v>
      </c>
      <c r="E324" s="4">
        <v>45923</v>
      </c>
      <c r="F324" s="2" t="s">
        <v>88</v>
      </c>
      <c r="G324" s="3" t="s">
        <v>990</v>
      </c>
      <c r="H324" s="2" t="s">
        <v>5776</v>
      </c>
      <c r="I324" s="3" t="s">
        <v>97</v>
      </c>
      <c r="J324" s="6">
        <v>31809</v>
      </c>
      <c r="K324" s="3" t="s">
        <v>5285</v>
      </c>
      <c r="L324" s="3" t="s">
        <v>5286</v>
      </c>
      <c r="M324" s="3" t="s">
        <v>915</v>
      </c>
      <c r="N324" s="3" t="s">
        <v>324</v>
      </c>
      <c r="O324" s="5" t="s">
        <v>5382</v>
      </c>
      <c r="P324" s="2">
        <f>VLOOKUP(M324&amp;N324,Distancia!$C$2:$D$3438,2,0)</f>
        <v>148.59</v>
      </c>
      <c r="Q324" s="2" t="str">
        <f t="shared" si="5"/>
        <v>Aplica</v>
      </c>
      <c r="R324" s="36"/>
      <c r="S324" s="2"/>
    </row>
    <row r="325" spans="1:19" x14ac:dyDescent="0.25">
      <c r="A325" s="3" t="s">
        <v>323</v>
      </c>
      <c r="B325" s="6" t="s">
        <v>2222</v>
      </c>
      <c r="C325" s="2">
        <v>221233</v>
      </c>
      <c r="D325" s="4">
        <v>45925</v>
      </c>
      <c r="E325" s="4">
        <v>45925</v>
      </c>
      <c r="F325" s="2" t="s">
        <v>963</v>
      </c>
      <c r="G325" s="3" t="s">
        <v>964</v>
      </c>
      <c r="H325" s="2" t="s">
        <v>5772</v>
      </c>
      <c r="I325" s="3" t="s">
        <v>3170</v>
      </c>
      <c r="J325" s="6">
        <v>0</v>
      </c>
      <c r="K325" s="3" t="s">
        <v>5294</v>
      </c>
      <c r="L325" s="3" t="s">
        <v>4558</v>
      </c>
      <c r="M325" s="3" t="s">
        <v>324</v>
      </c>
      <c r="N325" s="3" t="s">
        <v>74</v>
      </c>
      <c r="O325" s="5" t="s">
        <v>5382</v>
      </c>
      <c r="P325" s="2">
        <f>VLOOKUP(M325&amp;N325,Distancia!$C$2:$D$3438,2,0)</f>
        <v>75.62</v>
      </c>
      <c r="Q325" s="2" t="str">
        <f t="shared" si="5"/>
        <v>No Aplica</v>
      </c>
      <c r="R325" s="36"/>
      <c r="S325" s="2"/>
    </row>
    <row r="326" spans="1:19" x14ac:dyDescent="0.25">
      <c r="A326" s="3" t="s">
        <v>323</v>
      </c>
      <c r="B326" s="6" t="s">
        <v>2222</v>
      </c>
      <c r="C326" s="2">
        <v>221335</v>
      </c>
      <c r="D326" s="4">
        <v>45929</v>
      </c>
      <c r="E326" s="4">
        <v>45929</v>
      </c>
      <c r="F326" s="2" t="s">
        <v>4101</v>
      </c>
      <c r="G326" s="3" t="s">
        <v>4102</v>
      </c>
      <c r="H326" s="2" t="s">
        <v>5899</v>
      </c>
      <c r="I326" s="3" t="s">
        <v>3170</v>
      </c>
      <c r="J326" s="38">
        <v>0</v>
      </c>
      <c r="K326" s="37" t="s">
        <v>5112</v>
      </c>
      <c r="L326" s="37" t="s">
        <v>6731</v>
      </c>
      <c r="M326" s="3" t="s">
        <v>915</v>
      </c>
      <c r="N326" s="3" t="s">
        <v>324</v>
      </c>
      <c r="O326" s="5" t="s">
        <v>5382</v>
      </c>
      <c r="P326" s="2">
        <f>VLOOKUP(M326&amp;N326,Distancia!$C$2:$D$3438,2,0)</f>
        <v>148.59</v>
      </c>
      <c r="Q326" s="2" t="str">
        <f t="shared" si="5"/>
        <v>Aplica</v>
      </c>
      <c r="R326" s="36"/>
      <c r="S326" s="41" t="s">
        <v>6737</v>
      </c>
    </row>
    <row r="327" spans="1:19" x14ac:dyDescent="0.25">
      <c r="A327" s="3" t="s">
        <v>323</v>
      </c>
      <c r="B327" s="6" t="s">
        <v>2222</v>
      </c>
      <c r="C327" s="2">
        <v>221474</v>
      </c>
      <c r="D327" s="4">
        <v>45930</v>
      </c>
      <c r="E327" s="4">
        <v>45930</v>
      </c>
      <c r="F327" s="2" t="s">
        <v>2229</v>
      </c>
      <c r="G327" s="3" t="s">
        <v>2230</v>
      </c>
      <c r="H327" s="2" t="s">
        <v>5778</v>
      </c>
      <c r="I327" s="3" t="s">
        <v>97</v>
      </c>
      <c r="J327" s="38">
        <v>0</v>
      </c>
      <c r="K327" s="37" t="s">
        <v>6732</v>
      </c>
      <c r="L327" s="37" t="s">
        <v>6731</v>
      </c>
      <c r="M327" s="3" t="s">
        <v>915</v>
      </c>
      <c r="N327" s="3" t="s">
        <v>947</v>
      </c>
      <c r="O327" s="5" t="s">
        <v>5382</v>
      </c>
      <c r="P327" s="2">
        <f>VLOOKUP(M327&amp;N327,Distancia!$C$2:$D$3438,2,0)</f>
        <v>41.35</v>
      </c>
      <c r="Q327" s="2" t="str">
        <f t="shared" si="5"/>
        <v>No Aplica</v>
      </c>
      <c r="R327" s="36"/>
      <c r="S327" s="2"/>
    </row>
    <row r="328" spans="1:19" x14ac:dyDescent="0.25">
      <c r="A328" s="3" t="s">
        <v>380</v>
      </c>
      <c r="B328" s="6" t="s">
        <v>1940</v>
      </c>
      <c r="C328" s="2">
        <v>217974</v>
      </c>
      <c r="D328" s="4">
        <v>45895</v>
      </c>
      <c r="E328" s="4">
        <v>45895</v>
      </c>
      <c r="F328" s="2" t="s">
        <v>2872</v>
      </c>
      <c r="G328" s="3" t="s">
        <v>2871</v>
      </c>
      <c r="H328" s="2" t="s">
        <v>5388</v>
      </c>
      <c r="I328" s="3" t="s">
        <v>97</v>
      </c>
      <c r="J328" s="6">
        <v>25815</v>
      </c>
      <c r="K328" s="3" t="s">
        <v>3481</v>
      </c>
      <c r="L328" s="3" t="s">
        <v>3434</v>
      </c>
      <c r="M328" s="3" t="s">
        <v>562</v>
      </c>
      <c r="N328" s="3" t="s">
        <v>555</v>
      </c>
      <c r="O328" s="5" t="s">
        <v>5389</v>
      </c>
      <c r="P328" s="2">
        <f>VLOOKUP(M328&amp;N328,Distancia!$C$2:$D$3438,2,0)</f>
        <v>277.26</v>
      </c>
      <c r="Q328" s="2" t="str">
        <f t="shared" si="5"/>
        <v>Aplica</v>
      </c>
      <c r="R328" s="50">
        <v>26000</v>
      </c>
      <c r="S328" s="2"/>
    </row>
    <row r="329" spans="1:19" x14ac:dyDescent="0.25">
      <c r="A329" s="3" t="s">
        <v>380</v>
      </c>
      <c r="B329" s="6" t="s">
        <v>1940</v>
      </c>
      <c r="C329" s="2">
        <v>217976</v>
      </c>
      <c r="D329" s="4">
        <v>45845</v>
      </c>
      <c r="E329" s="4">
        <v>45847</v>
      </c>
      <c r="F329" s="2" t="s">
        <v>2194</v>
      </c>
      <c r="G329" s="3" t="s">
        <v>2193</v>
      </c>
      <c r="H329" s="2" t="s">
        <v>5391</v>
      </c>
      <c r="I329" s="3" t="s">
        <v>3170</v>
      </c>
      <c r="J329" s="6">
        <v>190855</v>
      </c>
      <c r="K329" s="3" t="s">
        <v>3485</v>
      </c>
      <c r="L329" s="3" t="s">
        <v>3461</v>
      </c>
      <c r="M329" s="3" t="s">
        <v>555</v>
      </c>
      <c r="N329" s="3" t="s">
        <v>270</v>
      </c>
      <c r="O329" s="5" t="s">
        <v>5392</v>
      </c>
      <c r="P329" s="2">
        <f>VLOOKUP(M329&amp;N329,Distancia!$C$2:$D$3438,2,0)</f>
        <v>470.34</v>
      </c>
      <c r="Q329" s="2" t="str">
        <f t="shared" si="5"/>
        <v>Aplica</v>
      </c>
      <c r="R329" s="50">
        <v>211080</v>
      </c>
      <c r="S329" s="2"/>
    </row>
    <row r="330" spans="1:19" x14ac:dyDescent="0.25">
      <c r="A330" s="3" t="s">
        <v>380</v>
      </c>
      <c r="B330" s="6" t="s">
        <v>1940</v>
      </c>
      <c r="C330" s="2">
        <v>217982</v>
      </c>
      <c r="D330" s="4">
        <v>45839</v>
      </c>
      <c r="E330" s="4">
        <v>45839</v>
      </c>
      <c r="F330" s="2" t="s">
        <v>1122</v>
      </c>
      <c r="G330" s="3" t="s">
        <v>1123</v>
      </c>
      <c r="H330" s="2" t="s">
        <v>5399</v>
      </c>
      <c r="I330" s="3" t="s">
        <v>3170</v>
      </c>
      <c r="J330" s="6">
        <v>0</v>
      </c>
      <c r="K330" s="3" t="s">
        <v>3489</v>
      </c>
      <c r="L330" s="3" t="s">
        <v>3490</v>
      </c>
      <c r="M330" s="3" t="s">
        <v>20</v>
      </c>
      <c r="N330" s="3" t="s">
        <v>555</v>
      </c>
      <c r="O330" s="5" t="s">
        <v>5382</v>
      </c>
      <c r="P330" s="2">
        <f>VLOOKUP(M330&amp;N330,Distancia!$C$2:$D$3438,2,0)</f>
        <v>61.43</v>
      </c>
      <c r="Q330" s="2" t="str">
        <f t="shared" si="5"/>
        <v>No Aplica</v>
      </c>
      <c r="R330" s="36"/>
      <c r="S330" s="2"/>
    </row>
    <row r="331" spans="1:19" x14ac:dyDescent="0.25">
      <c r="A331" s="3" t="s">
        <v>380</v>
      </c>
      <c r="B331" s="6" t="s">
        <v>1940</v>
      </c>
      <c r="C331" s="2">
        <v>218060</v>
      </c>
      <c r="D331" s="4">
        <v>45841</v>
      </c>
      <c r="E331" s="4">
        <v>45841</v>
      </c>
      <c r="F331" s="2" t="s">
        <v>1013</v>
      </c>
      <c r="G331" s="3" t="s">
        <v>1022</v>
      </c>
      <c r="H331" s="2" t="s">
        <v>5453</v>
      </c>
      <c r="I331" s="3" t="s">
        <v>3170</v>
      </c>
      <c r="J331" s="6">
        <v>34581</v>
      </c>
      <c r="K331" s="3" t="s">
        <v>3529</v>
      </c>
      <c r="L331" s="3" t="s">
        <v>3521</v>
      </c>
      <c r="M331" s="3" t="s">
        <v>555</v>
      </c>
      <c r="N331" s="3" t="s">
        <v>548</v>
      </c>
      <c r="O331" s="5" t="s">
        <v>5382</v>
      </c>
      <c r="P331" s="2">
        <f>VLOOKUP(M331&amp;N331,Distancia!$C$2:$D$3438,2,0)</f>
        <v>250.75</v>
      </c>
      <c r="Q331" s="2" t="str">
        <f t="shared" si="5"/>
        <v>Aplica</v>
      </c>
      <c r="R331" s="36"/>
      <c r="S331" s="2"/>
    </row>
    <row r="332" spans="1:19" x14ac:dyDescent="0.25">
      <c r="A332" s="3" t="s">
        <v>380</v>
      </c>
      <c r="B332" s="6" t="s">
        <v>1940</v>
      </c>
      <c r="C332" s="2">
        <v>218078</v>
      </c>
      <c r="D332" s="4">
        <v>45841</v>
      </c>
      <c r="E332" s="4">
        <v>45841</v>
      </c>
      <c r="F332" s="2" t="s">
        <v>1003</v>
      </c>
      <c r="G332" s="3" t="s">
        <v>1004</v>
      </c>
      <c r="H332" s="2" t="s">
        <v>5467</v>
      </c>
      <c r="I332" s="3" t="s">
        <v>97</v>
      </c>
      <c r="J332" s="6">
        <v>25815</v>
      </c>
      <c r="K332" s="3" t="s">
        <v>3539</v>
      </c>
      <c r="L332" s="3" t="s">
        <v>3477</v>
      </c>
      <c r="M332" s="3" t="s">
        <v>555</v>
      </c>
      <c r="N332" s="3" t="s">
        <v>24</v>
      </c>
      <c r="O332" s="5" t="s">
        <v>5382</v>
      </c>
      <c r="P332" s="2">
        <f>VLOOKUP(M332&amp;N332,Distancia!$C$2:$D$3438,2,0)</f>
        <v>90.67</v>
      </c>
      <c r="Q332" s="2" t="str">
        <f t="shared" si="5"/>
        <v>Aplica</v>
      </c>
      <c r="R332" s="36"/>
      <c r="S332" s="2"/>
    </row>
    <row r="333" spans="1:19" x14ac:dyDescent="0.25">
      <c r="A333" s="3" t="s">
        <v>380</v>
      </c>
      <c r="B333" s="6" t="s">
        <v>1940</v>
      </c>
      <c r="C333" s="2">
        <v>218079</v>
      </c>
      <c r="D333" s="4">
        <v>45841</v>
      </c>
      <c r="E333" s="4">
        <v>45841</v>
      </c>
      <c r="F333" s="2" t="s">
        <v>994</v>
      </c>
      <c r="G333" s="3" t="s">
        <v>995</v>
      </c>
      <c r="H333" s="2" t="s">
        <v>5468</v>
      </c>
      <c r="I333" s="3" t="s">
        <v>3170</v>
      </c>
      <c r="J333" s="6">
        <v>31809</v>
      </c>
      <c r="K333" s="3" t="s">
        <v>3540</v>
      </c>
      <c r="L333" s="3" t="s">
        <v>3541</v>
      </c>
      <c r="M333" s="3" t="s">
        <v>555</v>
      </c>
      <c r="N333" s="3" t="s">
        <v>24</v>
      </c>
      <c r="O333" s="5" t="s">
        <v>5382</v>
      </c>
      <c r="P333" s="2">
        <f>VLOOKUP(M333&amp;N333,Distancia!$C$2:$D$3438,2,0)</f>
        <v>90.67</v>
      </c>
      <c r="Q333" s="2" t="str">
        <f t="shared" si="5"/>
        <v>Aplica</v>
      </c>
      <c r="R333" s="36"/>
      <c r="S333" s="2"/>
    </row>
    <row r="334" spans="1:19" x14ac:dyDescent="0.25">
      <c r="A334" s="3" t="s">
        <v>380</v>
      </c>
      <c r="B334" s="6" t="s">
        <v>1940</v>
      </c>
      <c r="C334" s="2">
        <v>218080</v>
      </c>
      <c r="D334" s="4">
        <v>45841</v>
      </c>
      <c r="E334" s="4">
        <v>45841</v>
      </c>
      <c r="F334" s="2" t="s">
        <v>2180</v>
      </c>
      <c r="G334" s="3" t="s">
        <v>2200</v>
      </c>
      <c r="H334" s="2" t="s">
        <v>5469</v>
      </c>
      <c r="I334" s="3" t="s">
        <v>97</v>
      </c>
      <c r="J334" s="6">
        <v>34581</v>
      </c>
      <c r="K334" s="3" t="s">
        <v>3542</v>
      </c>
      <c r="L334" s="3" t="s">
        <v>3521</v>
      </c>
      <c r="M334" s="3" t="s">
        <v>555</v>
      </c>
      <c r="N334" s="3" t="s">
        <v>24</v>
      </c>
      <c r="O334" s="5" t="s">
        <v>5382</v>
      </c>
      <c r="P334" s="2">
        <f>VLOOKUP(M334&amp;N334,Distancia!$C$2:$D$3438,2,0)</f>
        <v>90.67</v>
      </c>
      <c r="Q334" s="2" t="str">
        <f t="shared" si="5"/>
        <v>Aplica</v>
      </c>
      <c r="R334" s="36"/>
      <c r="S334" s="2"/>
    </row>
    <row r="335" spans="1:19" x14ac:dyDescent="0.25">
      <c r="A335" s="3" t="s">
        <v>380</v>
      </c>
      <c r="B335" s="6" t="s">
        <v>1940</v>
      </c>
      <c r="C335" s="2">
        <v>218146</v>
      </c>
      <c r="D335" s="4">
        <v>45845</v>
      </c>
      <c r="E335" s="4">
        <v>45845</v>
      </c>
      <c r="F335" s="2" t="s">
        <v>1013</v>
      </c>
      <c r="G335" s="3" t="s">
        <v>1022</v>
      </c>
      <c r="H335" s="2" t="s">
        <v>5453</v>
      </c>
      <c r="I335" s="3" t="s">
        <v>3170</v>
      </c>
      <c r="J335" s="6">
        <v>34581</v>
      </c>
      <c r="K335" s="3" t="s">
        <v>3567</v>
      </c>
      <c r="L335" s="3" t="s">
        <v>3457</v>
      </c>
      <c r="M335" s="3" t="s">
        <v>555</v>
      </c>
      <c r="N335" s="3" t="s">
        <v>270</v>
      </c>
      <c r="O335" s="5" t="s">
        <v>5382</v>
      </c>
      <c r="P335" s="2">
        <f>VLOOKUP(M335&amp;N335,Distancia!$C$2:$D$3438,2,0)</f>
        <v>470.34</v>
      </c>
      <c r="Q335" s="2" t="str">
        <f t="shared" si="5"/>
        <v>Aplica</v>
      </c>
      <c r="R335" s="36"/>
      <c r="S335" s="2"/>
    </row>
    <row r="336" spans="1:19" x14ac:dyDescent="0.25">
      <c r="A336" s="3" t="s">
        <v>380</v>
      </c>
      <c r="B336" s="6" t="s">
        <v>1940</v>
      </c>
      <c r="C336" s="2">
        <v>218155</v>
      </c>
      <c r="D336" s="4">
        <v>45839</v>
      </c>
      <c r="E336" s="4">
        <v>45841</v>
      </c>
      <c r="F336" s="2" t="s">
        <v>2189</v>
      </c>
      <c r="G336" s="3" t="s">
        <v>2202</v>
      </c>
      <c r="H336" s="2" t="s">
        <v>5519</v>
      </c>
      <c r="I336" s="3" t="s">
        <v>97</v>
      </c>
      <c r="J336" s="6">
        <v>207487</v>
      </c>
      <c r="K336" s="3" t="s">
        <v>3576</v>
      </c>
      <c r="L336" s="3" t="s">
        <v>3506</v>
      </c>
      <c r="M336" s="3" t="s">
        <v>555</v>
      </c>
      <c r="N336" s="3" t="s">
        <v>270</v>
      </c>
      <c r="O336" s="5" t="s">
        <v>5392</v>
      </c>
      <c r="P336" s="2">
        <f>VLOOKUP(M336&amp;N336,Distancia!$C$2:$D$3438,2,0)</f>
        <v>470.34</v>
      </c>
      <c r="Q336" s="2" t="str">
        <f t="shared" si="5"/>
        <v>Aplica</v>
      </c>
      <c r="R336" s="50">
        <v>83688</v>
      </c>
      <c r="S336" s="2"/>
    </row>
    <row r="337" spans="1:19" x14ac:dyDescent="0.25">
      <c r="A337" s="3" t="s">
        <v>380</v>
      </c>
      <c r="B337" s="6" t="s">
        <v>1940</v>
      </c>
      <c r="C337" s="2">
        <v>218198</v>
      </c>
      <c r="D337" s="4">
        <v>45846</v>
      </c>
      <c r="E337" s="4">
        <v>45846</v>
      </c>
      <c r="F337" s="2" t="s">
        <v>1087</v>
      </c>
      <c r="G337" s="3" t="s">
        <v>2888</v>
      </c>
      <c r="H337" s="2" t="s">
        <v>5551</v>
      </c>
      <c r="I337" s="3" t="s">
        <v>97</v>
      </c>
      <c r="J337" s="6">
        <v>0</v>
      </c>
      <c r="K337" s="3" t="s">
        <v>3608</v>
      </c>
      <c r="L337" s="3" t="s">
        <v>3434</v>
      </c>
      <c r="M337" s="3" t="s">
        <v>578</v>
      </c>
      <c r="N337" s="3" t="s">
        <v>1040</v>
      </c>
      <c r="O337" s="5" t="s">
        <v>5382</v>
      </c>
      <c r="P337" s="2">
        <f>VLOOKUP(M337&amp;N337,Distancia!$C$2:$D$3438,2,0)</f>
        <v>53.33</v>
      </c>
      <c r="Q337" s="2" t="str">
        <f t="shared" si="5"/>
        <v>No Aplica</v>
      </c>
      <c r="R337" s="36"/>
      <c r="S337" s="2"/>
    </row>
    <row r="338" spans="1:19" x14ac:dyDescent="0.25">
      <c r="A338" s="3" t="s">
        <v>380</v>
      </c>
      <c r="B338" s="6" t="s">
        <v>1940</v>
      </c>
      <c r="C338" s="2">
        <v>218250</v>
      </c>
      <c r="D338" s="4">
        <v>45847</v>
      </c>
      <c r="E338" s="4">
        <v>45847</v>
      </c>
      <c r="F338" s="2" t="s">
        <v>51</v>
      </c>
      <c r="G338" s="3" t="s">
        <v>1103</v>
      </c>
      <c r="H338" s="2" t="s">
        <v>5581</v>
      </c>
      <c r="I338" s="3" t="s">
        <v>97</v>
      </c>
      <c r="J338" s="6">
        <v>31809</v>
      </c>
      <c r="K338" s="3" t="s">
        <v>3629</v>
      </c>
      <c r="L338" s="3" t="s">
        <v>3490</v>
      </c>
      <c r="M338" s="3" t="s">
        <v>24</v>
      </c>
      <c r="N338" s="3" t="s">
        <v>562</v>
      </c>
      <c r="O338" s="5" t="s">
        <v>5394</v>
      </c>
      <c r="P338" s="2">
        <f>VLOOKUP(M338&amp;N338,Distancia!$C$2:$D$3438,2,0)</f>
        <v>211.99</v>
      </c>
      <c r="Q338" s="2" t="str">
        <f t="shared" si="5"/>
        <v>Aplica</v>
      </c>
      <c r="R338" s="36"/>
      <c r="S338" s="2"/>
    </row>
    <row r="339" spans="1:19" x14ac:dyDescent="0.25">
      <c r="A339" s="3" t="s">
        <v>380</v>
      </c>
      <c r="B339" s="6" t="s">
        <v>1940</v>
      </c>
      <c r="C339" s="2">
        <v>218255</v>
      </c>
      <c r="D339" s="4">
        <v>45840</v>
      </c>
      <c r="E339" s="4">
        <v>45840</v>
      </c>
      <c r="F339" s="2" t="s">
        <v>1095</v>
      </c>
      <c r="G339" s="3" t="s">
        <v>1096</v>
      </c>
      <c r="H339" s="2" t="s">
        <v>5583</v>
      </c>
      <c r="I339" s="3" t="s">
        <v>97</v>
      </c>
      <c r="J339" s="6">
        <v>31809</v>
      </c>
      <c r="K339" s="3" t="s">
        <v>3630</v>
      </c>
      <c r="L339" s="3" t="s">
        <v>3506</v>
      </c>
      <c r="M339" s="3" t="s">
        <v>24</v>
      </c>
      <c r="N339" s="3" t="s">
        <v>555</v>
      </c>
      <c r="O339" s="5" t="s">
        <v>5382</v>
      </c>
      <c r="P339" s="2">
        <f>VLOOKUP(M339&amp;N339,Distancia!$C$2:$D$3438,2,0)</f>
        <v>90.67</v>
      </c>
      <c r="Q339" s="2" t="str">
        <f t="shared" si="5"/>
        <v>Aplica</v>
      </c>
      <c r="R339" s="36"/>
      <c r="S339" s="2"/>
    </row>
    <row r="340" spans="1:19" x14ac:dyDescent="0.25">
      <c r="A340" s="3" t="s">
        <v>380</v>
      </c>
      <c r="B340" s="6" t="s">
        <v>1940</v>
      </c>
      <c r="C340" s="2">
        <v>218256</v>
      </c>
      <c r="D340" s="4">
        <v>45842</v>
      </c>
      <c r="E340" s="4">
        <v>45842</v>
      </c>
      <c r="F340" s="2" t="s">
        <v>1095</v>
      </c>
      <c r="G340" s="3" t="s">
        <v>1096</v>
      </c>
      <c r="H340" s="2" t="s">
        <v>5583</v>
      </c>
      <c r="I340" s="3" t="s">
        <v>97</v>
      </c>
      <c r="J340" s="6">
        <v>31809</v>
      </c>
      <c r="K340" s="3" t="s">
        <v>3631</v>
      </c>
      <c r="L340" s="3" t="s">
        <v>3506</v>
      </c>
      <c r="M340" s="3" t="s">
        <v>24</v>
      </c>
      <c r="N340" s="3" t="s">
        <v>555</v>
      </c>
      <c r="O340" s="5" t="s">
        <v>5394</v>
      </c>
      <c r="P340" s="2">
        <f>VLOOKUP(M340&amp;N340,Distancia!$C$2:$D$3438,2,0)</f>
        <v>90.67</v>
      </c>
      <c r="Q340" s="2" t="str">
        <f t="shared" si="5"/>
        <v>Aplica</v>
      </c>
      <c r="R340" s="36"/>
      <c r="S340" s="2"/>
    </row>
    <row r="341" spans="1:19" x14ac:dyDescent="0.25">
      <c r="A341" s="3" t="s">
        <v>380</v>
      </c>
      <c r="B341" s="6" t="s">
        <v>1940</v>
      </c>
      <c r="C341" s="2">
        <v>218257</v>
      </c>
      <c r="D341" s="4">
        <v>45847</v>
      </c>
      <c r="E341" s="4">
        <v>45847</v>
      </c>
      <c r="F341" s="2" t="s">
        <v>1095</v>
      </c>
      <c r="G341" s="3" t="s">
        <v>1096</v>
      </c>
      <c r="H341" s="2" t="s">
        <v>5583</v>
      </c>
      <c r="I341" s="3" t="s">
        <v>97</v>
      </c>
      <c r="J341" s="6">
        <v>31809</v>
      </c>
      <c r="K341" s="3" t="s">
        <v>3632</v>
      </c>
      <c r="L341" s="3" t="s">
        <v>3506</v>
      </c>
      <c r="M341" s="3" t="s">
        <v>24</v>
      </c>
      <c r="N341" s="3" t="s">
        <v>1030</v>
      </c>
      <c r="O341" s="5" t="s">
        <v>5382</v>
      </c>
      <c r="P341" s="2">
        <f>VLOOKUP(M341&amp;N341,Distancia!$C$2:$D$3438,2,0)</f>
        <v>89.27</v>
      </c>
      <c r="Q341" s="2" t="str">
        <f t="shared" si="5"/>
        <v>Aplica</v>
      </c>
      <c r="R341" s="36"/>
      <c r="S341" s="2"/>
    </row>
    <row r="342" spans="1:19" x14ac:dyDescent="0.25">
      <c r="A342" s="3" t="s">
        <v>380</v>
      </c>
      <c r="B342" s="6" t="s">
        <v>1940</v>
      </c>
      <c r="C342" s="2">
        <v>218262</v>
      </c>
      <c r="D342" s="4">
        <v>45847</v>
      </c>
      <c r="E342" s="4">
        <v>45847</v>
      </c>
      <c r="F342" s="2" t="s">
        <v>1003</v>
      </c>
      <c r="G342" s="3" t="s">
        <v>1004</v>
      </c>
      <c r="H342" s="2" t="s">
        <v>5467</v>
      </c>
      <c r="I342" s="3" t="s">
        <v>97</v>
      </c>
      <c r="J342" s="6">
        <v>25815</v>
      </c>
      <c r="K342" s="3" t="s">
        <v>3634</v>
      </c>
      <c r="L342" s="3" t="s">
        <v>3477</v>
      </c>
      <c r="M342" s="3" t="s">
        <v>555</v>
      </c>
      <c r="N342" s="3" t="s">
        <v>24</v>
      </c>
      <c r="O342" s="5" t="s">
        <v>5382</v>
      </c>
      <c r="P342" s="2">
        <f>VLOOKUP(M342&amp;N342,Distancia!$C$2:$D$3438,2,0)</f>
        <v>90.67</v>
      </c>
      <c r="Q342" s="2" t="str">
        <f t="shared" si="5"/>
        <v>Aplica</v>
      </c>
      <c r="R342" s="36"/>
      <c r="S342" s="2"/>
    </row>
    <row r="343" spans="1:19" x14ac:dyDescent="0.25">
      <c r="A343" s="3" t="s">
        <v>380</v>
      </c>
      <c r="B343" s="6" t="s">
        <v>1940</v>
      </c>
      <c r="C343" s="2">
        <v>218266</v>
      </c>
      <c r="D343" s="4">
        <v>45847</v>
      </c>
      <c r="E343" s="4">
        <v>45847</v>
      </c>
      <c r="F343" s="2" t="s">
        <v>2180</v>
      </c>
      <c r="G343" s="3" t="s">
        <v>2200</v>
      </c>
      <c r="H343" s="2" t="s">
        <v>5469</v>
      </c>
      <c r="I343" s="3" t="s">
        <v>97</v>
      </c>
      <c r="J343" s="6">
        <v>34581</v>
      </c>
      <c r="K343" s="3" t="s">
        <v>3639</v>
      </c>
      <c r="L343" s="3" t="s">
        <v>3449</v>
      </c>
      <c r="M343" s="3" t="s">
        <v>555</v>
      </c>
      <c r="N343" s="3" t="s">
        <v>24</v>
      </c>
      <c r="O343" s="5" t="s">
        <v>5382</v>
      </c>
      <c r="P343" s="2">
        <f>VLOOKUP(M343&amp;N343,Distancia!$C$2:$D$3438,2,0)</f>
        <v>90.67</v>
      </c>
      <c r="Q343" s="2" t="str">
        <f t="shared" si="5"/>
        <v>Aplica</v>
      </c>
      <c r="R343" s="36"/>
      <c r="S343" s="2"/>
    </row>
    <row r="344" spans="1:19" x14ac:dyDescent="0.25">
      <c r="A344" s="3" t="s">
        <v>380</v>
      </c>
      <c r="B344" s="6" t="s">
        <v>1940</v>
      </c>
      <c r="C344" s="2">
        <v>218267</v>
      </c>
      <c r="D344" s="4">
        <v>45848</v>
      </c>
      <c r="E344" s="4">
        <v>45848</v>
      </c>
      <c r="F344" s="2" t="s">
        <v>1025</v>
      </c>
      <c r="G344" s="3" t="s">
        <v>3400</v>
      </c>
      <c r="H344" s="2" t="s">
        <v>5587</v>
      </c>
      <c r="I344" s="3" t="s">
        <v>97</v>
      </c>
      <c r="J344" s="6">
        <v>31809</v>
      </c>
      <c r="K344" s="3" t="s">
        <v>3640</v>
      </c>
      <c r="L344" s="3" t="s">
        <v>3477</v>
      </c>
      <c r="M344" s="3" t="s">
        <v>555</v>
      </c>
      <c r="N344" s="3" t="s">
        <v>548</v>
      </c>
      <c r="O344" s="5" t="s">
        <v>5382</v>
      </c>
      <c r="P344" s="2">
        <f>VLOOKUP(M344&amp;N344,Distancia!$C$2:$D$3438,2,0)</f>
        <v>250.75</v>
      </c>
      <c r="Q344" s="2" t="str">
        <f t="shared" si="5"/>
        <v>Aplica</v>
      </c>
      <c r="R344" s="36"/>
      <c r="S344" s="2"/>
    </row>
    <row r="345" spans="1:19" x14ac:dyDescent="0.25">
      <c r="A345" s="3" t="s">
        <v>380</v>
      </c>
      <c r="B345" s="6" t="s">
        <v>1940</v>
      </c>
      <c r="C345" s="2">
        <v>218278</v>
      </c>
      <c r="D345" s="4">
        <v>45848</v>
      </c>
      <c r="E345" s="4">
        <v>45848</v>
      </c>
      <c r="F345" s="2" t="s">
        <v>3646</v>
      </c>
      <c r="G345" s="3" t="s">
        <v>3647</v>
      </c>
      <c r="H345" s="2" t="s">
        <v>5594</v>
      </c>
      <c r="I345" s="3" t="s">
        <v>97</v>
      </c>
      <c r="J345" s="6">
        <v>25815</v>
      </c>
      <c r="K345" s="3" t="s">
        <v>3648</v>
      </c>
      <c r="L345" s="3" t="s">
        <v>3477</v>
      </c>
      <c r="M345" s="3" t="s">
        <v>555</v>
      </c>
      <c r="N345" s="3" t="s">
        <v>562</v>
      </c>
      <c r="O345" s="5" t="s">
        <v>5382</v>
      </c>
      <c r="P345" s="2">
        <f>VLOOKUP(M345&amp;N345,Distancia!$C$2:$D$3438,2,0)</f>
        <v>277.26</v>
      </c>
      <c r="Q345" s="2" t="str">
        <f t="shared" si="5"/>
        <v>Aplica</v>
      </c>
      <c r="R345" s="36"/>
      <c r="S345" s="2"/>
    </row>
    <row r="346" spans="1:19" x14ac:dyDescent="0.25">
      <c r="A346" s="3" t="s">
        <v>380</v>
      </c>
      <c r="B346" s="6" t="s">
        <v>1940</v>
      </c>
      <c r="C346" s="2">
        <v>218295</v>
      </c>
      <c r="D346" s="4">
        <v>45848</v>
      </c>
      <c r="E346" s="4">
        <v>45848</v>
      </c>
      <c r="F346" s="2" t="s">
        <v>1049</v>
      </c>
      <c r="G346" s="3" t="s">
        <v>1081</v>
      </c>
      <c r="H346" s="2" t="s">
        <v>5606</v>
      </c>
      <c r="I346" s="3" t="s">
        <v>351</v>
      </c>
      <c r="J346" s="6">
        <v>34581</v>
      </c>
      <c r="K346" s="3" t="s">
        <v>3662</v>
      </c>
      <c r="L346" s="3" t="s">
        <v>3490</v>
      </c>
      <c r="M346" s="3" t="s">
        <v>555</v>
      </c>
      <c r="N346" s="3" t="s">
        <v>548</v>
      </c>
      <c r="O346" s="5" t="s">
        <v>5382</v>
      </c>
      <c r="P346" s="2">
        <f>VLOOKUP(M346&amp;N346,Distancia!$C$2:$D$3438,2,0)</f>
        <v>250.75</v>
      </c>
      <c r="Q346" s="2" t="str">
        <f t="shared" si="5"/>
        <v>Aplica</v>
      </c>
      <c r="R346" s="36"/>
      <c r="S346" s="2"/>
    </row>
    <row r="347" spans="1:19" x14ac:dyDescent="0.25">
      <c r="A347" s="3" t="s">
        <v>380</v>
      </c>
      <c r="B347" s="6" t="s">
        <v>1940</v>
      </c>
      <c r="C347" s="2">
        <v>218298</v>
      </c>
      <c r="D347" s="4">
        <v>45848</v>
      </c>
      <c r="E347" s="4">
        <v>45848</v>
      </c>
      <c r="F347" s="2" t="s">
        <v>22</v>
      </c>
      <c r="G347" s="3" t="s">
        <v>1012</v>
      </c>
      <c r="H347" s="2" t="s">
        <v>5608</v>
      </c>
      <c r="I347" s="3" t="s">
        <v>351</v>
      </c>
      <c r="J347" s="6">
        <v>31809</v>
      </c>
      <c r="K347" s="3" t="s">
        <v>3664</v>
      </c>
      <c r="L347" s="3" t="s">
        <v>3490</v>
      </c>
      <c r="M347" s="3" t="s">
        <v>555</v>
      </c>
      <c r="N347" s="3" t="s">
        <v>548</v>
      </c>
      <c r="O347" s="5" t="s">
        <v>5382</v>
      </c>
      <c r="P347" s="2">
        <f>VLOOKUP(M347&amp;N347,Distancia!$C$2:$D$3438,2,0)</f>
        <v>250.75</v>
      </c>
      <c r="Q347" s="2" t="str">
        <f t="shared" si="5"/>
        <v>Aplica</v>
      </c>
      <c r="R347" s="36"/>
      <c r="S347" s="2"/>
    </row>
    <row r="348" spans="1:19" x14ac:dyDescent="0.25">
      <c r="A348" s="3" t="s">
        <v>380</v>
      </c>
      <c r="B348" s="6" t="s">
        <v>1940</v>
      </c>
      <c r="C348" s="2">
        <v>218305</v>
      </c>
      <c r="D348" s="4">
        <v>45848</v>
      </c>
      <c r="E348" s="4">
        <v>45848</v>
      </c>
      <c r="F348" s="2" t="s">
        <v>3065</v>
      </c>
      <c r="G348" s="3" t="s">
        <v>3066</v>
      </c>
      <c r="H348" s="2" t="s">
        <v>5610</v>
      </c>
      <c r="I348" s="3" t="s">
        <v>3170</v>
      </c>
      <c r="J348" s="6">
        <v>25815</v>
      </c>
      <c r="K348" s="3" t="s">
        <v>3667</v>
      </c>
      <c r="L348" s="3" t="s">
        <v>3477</v>
      </c>
      <c r="M348" s="3" t="s">
        <v>24</v>
      </c>
      <c r="N348" s="3" t="s">
        <v>562</v>
      </c>
      <c r="O348" s="5" t="s">
        <v>5394</v>
      </c>
      <c r="P348" s="2">
        <f>VLOOKUP(M348&amp;N348,Distancia!$C$2:$D$3438,2,0)</f>
        <v>211.99</v>
      </c>
      <c r="Q348" s="2" t="str">
        <f t="shared" si="5"/>
        <v>Aplica</v>
      </c>
      <c r="R348" s="36"/>
      <c r="S348" s="2"/>
    </row>
    <row r="349" spans="1:19" x14ac:dyDescent="0.25">
      <c r="A349" s="3" t="s">
        <v>380</v>
      </c>
      <c r="B349" s="6" t="s">
        <v>1940</v>
      </c>
      <c r="C349" s="2">
        <v>218318</v>
      </c>
      <c r="D349" s="4">
        <v>45849</v>
      </c>
      <c r="E349" s="4">
        <v>45849</v>
      </c>
      <c r="F349" s="2" t="s">
        <v>546</v>
      </c>
      <c r="G349" s="3" t="s">
        <v>547</v>
      </c>
      <c r="H349" s="2" t="s">
        <v>5615</v>
      </c>
      <c r="I349" s="3" t="s">
        <v>3170</v>
      </c>
      <c r="J349" s="6">
        <v>0</v>
      </c>
      <c r="K349" s="3" t="s">
        <v>3672</v>
      </c>
      <c r="L349" s="3" t="s">
        <v>3506</v>
      </c>
      <c r="M349" s="3" t="s">
        <v>24</v>
      </c>
      <c r="N349" s="3" t="s">
        <v>555</v>
      </c>
      <c r="O349" s="5" t="s">
        <v>5382</v>
      </c>
      <c r="P349" s="2">
        <f>VLOOKUP(M349&amp;N349,Distancia!$C$2:$D$3438,2,0)</f>
        <v>90.67</v>
      </c>
      <c r="Q349" s="2" t="str">
        <f t="shared" si="5"/>
        <v>Aplica</v>
      </c>
      <c r="R349" s="36"/>
      <c r="S349" s="2"/>
    </row>
    <row r="350" spans="1:19" x14ac:dyDescent="0.25">
      <c r="A350" s="3" t="s">
        <v>380</v>
      </c>
      <c r="B350" s="6" t="s">
        <v>1940</v>
      </c>
      <c r="C350" s="2">
        <v>218324</v>
      </c>
      <c r="D350" s="4">
        <v>45861</v>
      </c>
      <c r="E350" s="4">
        <v>45863</v>
      </c>
      <c r="F350" s="2" t="s">
        <v>2180</v>
      </c>
      <c r="G350" s="3" t="s">
        <v>2200</v>
      </c>
      <c r="H350" s="2" t="s">
        <v>5469</v>
      </c>
      <c r="I350" s="3" t="s">
        <v>97</v>
      </c>
      <c r="J350" s="6">
        <v>207487</v>
      </c>
      <c r="K350" s="3" t="s">
        <v>3676</v>
      </c>
      <c r="L350" s="3" t="s">
        <v>3541</v>
      </c>
      <c r="M350" s="3" t="s">
        <v>555</v>
      </c>
      <c r="N350" s="3" t="s">
        <v>270</v>
      </c>
      <c r="O350" s="5" t="s">
        <v>5392</v>
      </c>
      <c r="P350" s="2">
        <f>VLOOKUP(M350&amp;N350,Distancia!$C$2:$D$3438,2,0)</f>
        <v>470.34</v>
      </c>
      <c r="Q350" s="2" t="str">
        <f t="shared" si="5"/>
        <v>Aplica</v>
      </c>
      <c r="R350" s="50">
        <v>140522</v>
      </c>
      <c r="S350" s="2"/>
    </row>
    <row r="351" spans="1:19" x14ac:dyDescent="0.25">
      <c r="A351" s="3" t="s">
        <v>380</v>
      </c>
      <c r="B351" s="6" t="s">
        <v>1940</v>
      </c>
      <c r="C351" s="2">
        <v>218361</v>
      </c>
      <c r="D351" s="4">
        <v>45848</v>
      </c>
      <c r="E351" s="4">
        <v>45848</v>
      </c>
      <c r="F351" s="2" t="s">
        <v>2872</v>
      </c>
      <c r="G351" s="3" t="s">
        <v>2871</v>
      </c>
      <c r="H351" s="2" t="s">
        <v>5388</v>
      </c>
      <c r="I351" s="3" t="s">
        <v>351</v>
      </c>
      <c r="J351" s="6">
        <v>0</v>
      </c>
      <c r="K351" s="3" t="s">
        <v>3699</v>
      </c>
      <c r="L351" s="3" t="s">
        <v>3506</v>
      </c>
      <c r="M351" s="3" t="s">
        <v>562</v>
      </c>
      <c r="N351" s="3" t="s">
        <v>548</v>
      </c>
      <c r="O351" s="5" t="s">
        <v>5382</v>
      </c>
      <c r="P351" s="2">
        <f>VLOOKUP(M351&amp;N351,Distancia!$C$2:$D$3438,2,0)</f>
        <v>61.34</v>
      </c>
      <c r="Q351" s="2" t="str">
        <f t="shared" si="5"/>
        <v>No Aplica</v>
      </c>
      <c r="R351" s="36"/>
      <c r="S351" s="2"/>
    </row>
    <row r="352" spans="1:19" x14ac:dyDescent="0.25">
      <c r="A352" s="3" t="s">
        <v>380</v>
      </c>
      <c r="B352" s="6" t="s">
        <v>1940</v>
      </c>
      <c r="C352" s="2">
        <v>218364</v>
      </c>
      <c r="D352" s="4">
        <v>45848</v>
      </c>
      <c r="E352" s="4">
        <v>45848</v>
      </c>
      <c r="F352" s="2" t="s">
        <v>2874</v>
      </c>
      <c r="G352" s="3" t="s">
        <v>2873</v>
      </c>
      <c r="H352" s="2" t="s">
        <v>5634</v>
      </c>
      <c r="I352" s="3" t="s">
        <v>351</v>
      </c>
      <c r="J352" s="6">
        <v>0</v>
      </c>
      <c r="K352" s="3" t="s">
        <v>3702</v>
      </c>
      <c r="L352" s="3" t="s">
        <v>3506</v>
      </c>
      <c r="M352" s="3" t="s">
        <v>562</v>
      </c>
      <c r="N352" s="3" t="s">
        <v>548</v>
      </c>
      <c r="O352" s="5" t="s">
        <v>5382</v>
      </c>
      <c r="P352" s="2">
        <f>VLOOKUP(M352&amp;N352,Distancia!$C$2:$D$3438,2,0)</f>
        <v>61.34</v>
      </c>
      <c r="Q352" s="2" t="str">
        <f t="shared" si="5"/>
        <v>No Aplica</v>
      </c>
      <c r="R352" s="36"/>
      <c r="S352" s="2"/>
    </row>
    <row r="353" spans="1:19" x14ac:dyDescent="0.25">
      <c r="A353" s="3" t="s">
        <v>380</v>
      </c>
      <c r="B353" s="6" t="s">
        <v>1940</v>
      </c>
      <c r="C353" s="2">
        <v>218378</v>
      </c>
      <c r="D353" s="4">
        <v>45848</v>
      </c>
      <c r="E353" s="4">
        <v>45848</v>
      </c>
      <c r="F353" s="2" t="s">
        <v>1013</v>
      </c>
      <c r="G353" s="3" t="s">
        <v>1022</v>
      </c>
      <c r="H353" s="2" t="s">
        <v>5453</v>
      </c>
      <c r="I353" s="3" t="s">
        <v>3170</v>
      </c>
      <c r="J353" s="6">
        <v>0</v>
      </c>
      <c r="K353" s="3" t="s">
        <v>3713</v>
      </c>
      <c r="L353" s="3" t="s">
        <v>3506</v>
      </c>
      <c r="M353" s="3" t="s">
        <v>555</v>
      </c>
      <c r="N353" s="3" t="s">
        <v>24</v>
      </c>
      <c r="O353" s="5" t="s">
        <v>5382</v>
      </c>
      <c r="P353" s="2">
        <f>VLOOKUP(M353&amp;N353,Distancia!$C$2:$D$3438,2,0)</f>
        <v>90.67</v>
      </c>
      <c r="Q353" s="2" t="str">
        <f t="shared" si="5"/>
        <v>Aplica</v>
      </c>
      <c r="R353" s="36"/>
      <c r="S353" s="2"/>
    </row>
    <row r="354" spans="1:19" x14ac:dyDescent="0.25">
      <c r="A354" s="3" t="s">
        <v>380</v>
      </c>
      <c r="B354" s="6" t="s">
        <v>1940</v>
      </c>
      <c r="C354" s="2">
        <v>218379</v>
      </c>
      <c r="D354" s="4">
        <v>45849</v>
      </c>
      <c r="E354" s="4">
        <v>45849</v>
      </c>
      <c r="F354" s="2" t="s">
        <v>1013</v>
      </c>
      <c r="G354" s="3" t="s">
        <v>1022</v>
      </c>
      <c r="H354" s="2" t="s">
        <v>5453</v>
      </c>
      <c r="I354" s="3" t="s">
        <v>3170</v>
      </c>
      <c r="J354" s="6">
        <v>0</v>
      </c>
      <c r="K354" s="3" t="s">
        <v>3714</v>
      </c>
      <c r="L354" s="3" t="s">
        <v>3506</v>
      </c>
      <c r="M354" s="3" t="s">
        <v>555</v>
      </c>
      <c r="N354" s="3" t="s">
        <v>24</v>
      </c>
      <c r="O354" s="5" t="s">
        <v>5382</v>
      </c>
      <c r="P354" s="2">
        <f>VLOOKUP(M354&amp;N354,Distancia!$C$2:$D$3438,2,0)</f>
        <v>90.67</v>
      </c>
      <c r="Q354" s="2" t="str">
        <f t="shared" si="5"/>
        <v>Aplica</v>
      </c>
      <c r="R354" s="36"/>
      <c r="S354" s="2"/>
    </row>
    <row r="355" spans="1:19" x14ac:dyDescent="0.25">
      <c r="A355" s="3" t="s">
        <v>380</v>
      </c>
      <c r="B355" s="6" t="s">
        <v>1940</v>
      </c>
      <c r="C355" s="2">
        <v>218390</v>
      </c>
      <c r="D355" s="4">
        <v>45850</v>
      </c>
      <c r="E355" s="4">
        <v>45850</v>
      </c>
      <c r="F355" s="2" t="s">
        <v>903</v>
      </c>
      <c r="G355" s="3" t="s">
        <v>906</v>
      </c>
      <c r="H355" s="2" t="s">
        <v>5643</v>
      </c>
      <c r="I355" s="3" t="s">
        <v>3170</v>
      </c>
      <c r="J355" s="6">
        <v>34581</v>
      </c>
      <c r="K355" s="3" t="s">
        <v>3726</v>
      </c>
      <c r="L355" s="3" t="s">
        <v>3506</v>
      </c>
      <c r="M355" s="3" t="s">
        <v>555</v>
      </c>
      <c r="N355" s="3" t="s">
        <v>270</v>
      </c>
      <c r="O355" s="5" t="s">
        <v>5392</v>
      </c>
      <c r="P355" s="2">
        <f>VLOOKUP(M355&amp;N355,Distancia!$C$2:$D$3438,2,0)</f>
        <v>470.34</v>
      </c>
      <c r="Q355" s="2" t="str">
        <f t="shared" si="5"/>
        <v>Aplica</v>
      </c>
      <c r="R355" s="50">
        <v>214286</v>
      </c>
      <c r="S355" s="2"/>
    </row>
    <row r="356" spans="1:19" x14ac:dyDescent="0.25">
      <c r="A356" s="3" t="s">
        <v>380</v>
      </c>
      <c r="B356" s="6" t="s">
        <v>1940</v>
      </c>
      <c r="C356" s="2">
        <v>218431</v>
      </c>
      <c r="D356" s="4">
        <v>45853</v>
      </c>
      <c r="E356" s="4">
        <v>45853</v>
      </c>
      <c r="F356" s="2" t="s">
        <v>1130</v>
      </c>
      <c r="G356" s="3" t="s">
        <v>1131</v>
      </c>
      <c r="H356" s="2" t="s">
        <v>5655</v>
      </c>
      <c r="I356" s="3" t="s">
        <v>3170</v>
      </c>
      <c r="J356" s="6">
        <v>25815</v>
      </c>
      <c r="K356" s="3" t="s">
        <v>3751</v>
      </c>
      <c r="L356" s="3" t="s">
        <v>3750</v>
      </c>
      <c r="M356" s="3" t="s">
        <v>3246</v>
      </c>
      <c r="N356" s="3" t="s">
        <v>555</v>
      </c>
      <c r="O356" s="5" t="s">
        <v>5382</v>
      </c>
      <c r="P356" s="2">
        <f>VLOOKUP(M356&amp;N356,Distancia!$C$2:$D$3438,2,0)</f>
        <v>86</v>
      </c>
      <c r="Q356" s="2" t="str">
        <f t="shared" si="5"/>
        <v>Aplica</v>
      </c>
      <c r="R356" s="36"/>
      <c r="S356" s="2"/>
    </row>
    <row r="357" spans="1:19" x14ac:dyDescent="0.25">
      <c r="A357" s="3" t="s">
        <v>380</v>
      </c>
      <c r="B357" s="6" t="s">
        <v>1940</v>
      </c>
      <c r="C357" s="2">
        <v>218438</v>
      </c>
      <c r="D357" s="4">
        <v>45853</v>
      </c>
      <c r="E357" s="4">
        <v>45853</v>
      </c>
      <c r="F357" s="2" t="s">
        <v>546</v>
      </c>
      <c r="G357" s="3" t="s">
        <v>547</v>
      </c>
      <c r="H357" s="2" t="s">
        <v>5615</v>
      </c>
      <c r="I357" s="3" t="s">
        <v>3170</v>
      </c>
      <c r="J357" s="6">
        <v>0</v>
      </c>
      <c r="K357" s="3" t="s">
        <v>3755</v>
      </c>
      <c r="L357" s="3" t="s">
        <v>3750</v>
      </c>
      <c r="M357" s="3" t="s">
        <v>24</v>
      </c>
      <c r="N357" s="3" t="s">
        <v>1941</v>
      </c>
      <c r="O357" s="5" t="s">
        <v>5382</v>
      </c>
      <c r="P357" s="2">
        <f>VLOOKUP(M357&amp;N357,Distancia!$C$2:$D$3438,2,0)</f>
        <v>33</v>
      </c>
      <c r="Q357" s="2" t="str">
        <f t="shared" si="5"/>
        <v>No Aplica</v>
      </c>
      <c r="R357" s="36"/>
      <c r="S357" s="2"/>
    </row>
    <row r="358" spans="1:19" x14ac:dyDescent="0.25">
      <c r="A358" s="3" t="s">
        <v>380</v>
      </c>
      <c r="B358" s="6" t="s">
        <v>1940</v>
      </c>
      <c r="C358" s="2">
        <v>218439</v>
      </c>
      <c r="D358" s="4">
        <v>45855</v>
      </c>
      <c r="E358" s="4">
        <v>45855</v>
      </c>
      <c r="F358" s="2" t="s">
        <v>546</v>
      </c>
      <c r="G358" s="3" t="s">
        <v>547</v>
      </c>
      <c r="H358" s="2" t="s">
        <v>5615</v>
      </c>
      <c r="I358" s="3" t="s">
        <v>3170</v>
      </c>
      <c r="J358" s="6">
        <v>0</v>
      </c>
      <c r="K358" s="3" t="s">
        <v>3756</v>
      </c>
      <c r="L358" s="3" t="s">
        <v>3506</v>
      </c>
      <c r="M358" s="3" t="s">
        <v>24</v>
      </c>
      <c r="N358" s="3" t="s">
        <v>1941</v>
      </c>
      <c r="O358" s="5" t="s">
        <v>5382</v>
      </c>
      <c r="P358" s="2">
        <f>VLOOKUP(M358&amp;N358,Distancia!$C$2:$D$3438,2,0)</f>
        <v>33</v>
      </c>
      <c r="Q358" s="2" t="str">
        <f t="shared" si="5"/>
        <v>No Aplica</v>
      </c>
      <c r="R358" s="36"/>
      <c r="S358" s="2"/>
    </row>
    <row r="359" spans="1:19" x14ac:dyDescent="0.25">
      <c r="A359" s="3" t="s">
        <v>380</v>
      </c>
      <c r="B359" s="6" t="s">
        <v>1940</v>
      </c>
      <c r="C359" s="2">
        <v>218464</v>
      </c>
      <c r="D359" s="4">
        <v>45853</v>
      </c>
      <c r="E359" s="4">
        <v>45853</v>
      </c>
      <c r="F359" s="2" t="s">
        <v>1087</v>
      </c>
      <c r="G359" s="3" t="s">
        <v>2888</v>
      </c>
      <c r="H359" s="2" t="s">
        <v>5551</v>
      </c>
      <c r="I359" s="3" t="s">
        <v>97</v>
      </c>
      <c r="J359" s="6">
        <v>0</v>
      </c>
      <c r="K359" s="3" t="s">
        <v>3782</v>
      </c>
      <c r="L359" s="3" t="s">
        <v>3750</v>
      </c>
      <c r="M359" s="3" t="s">
        <v>578</v>
      </c>
      <c r="N359" s="3" t="s">
        <v>1040</v>
      </c>
      <c r="O359" s="5" t="s">
        <v>5382</v>
      </c>
      <c r="P359" s="2">
        <f>VLOOKUP(M359&amp;N359,Distancia!$C$2:$D$3438,2,0)</f>
        <v>53.33</v>
      </c>
      <c r="Q359" s="2" t="str">
        <f t="shared" si="5"/>
        <v>No Aplica</v>
      </c>
      <c r="R359" s="36"/>
      <c r="S359" s="2"/>
    </row>
    <row r="360" spans="1:19" x14ac:dyDescent="0.25">
      <c r="A360" s="3" t="s">
        <v>380</v>
      </c>
      <c r="B360" s="6" t="s">
        <v>1940</v>
      </c>
      <c r="C360" s="2">
        <v>218500</v>
      </c>
      <c r="D360" s="4">
        <v>45848</v>
      </c>
      <c r="E360" s="4">
        <v>45848</v>
      </c>
      <c r="F360" s="2" t="s">
        <v>1145</v>
      </c>
      <c r="G360" s="3" t="s">
        <v>1146</v>
      </c>
      <c r="H360" s="2" t="s">
        <v>5688</v>
      </c>
      <c r="I360" s="3" t="s">
        <v>351</v>
      </c>
      <c r="J360" s="6">
        <v>0</v>
      </c>
      <c r="K360" s="3" t="s">
        <v>3802</v>
      </c>
      <c r="L360" s="3" t="s">
        <v>3750</v>
      </c>
      <c r="M360" s="3" t="s">
        <v>562</v>
      </c>
      <c r="N360" s="3" t="s">
        <v>548</v>
      </c>
      <c r="O360" s="5" t="s">
        <v>5382</v>
      </c>
      <c r="P360" s="2">
        <f>VLOOKUP(M360&amp;N360,Distancia!$C$2:$D$3438,2,0)</f>
        <v>61.34</v>
      </c>
      <c r="Q360" s="2" t="str">
        <f t="shared" si="5"/>
        <v>No Aplica</v>
      </c>
      <c r="R360" s="36"/>
      <c r="S360" s="2"/>
    </row>
    <row r="361" spans="1:19" x14ac:dyDescent="0.25">
      <c r="A361" s="3" t="s">
        <v>380</v>
      </c>
      <c r="B361" s="6" t="s">
        <v>1940</v>
      </c>
      <c r="C361" s="2">
        <v>218502</v>
      </c>
      <c r="D361" s="4">
        <v>45852</v>
      </c>
      <c r="E361" s="4">
        <v>45852</v>
      </c>
      <c r="F361" s="2" t="s">
        <v>3803</v>
      </c>
      <c r="G361" s="3" t="s">
        <v>3804</v>
      </c>
      <c r="H361" s="2" t="s">
        <v>5689</v>
      </c>
      <c r="I361" s="3" t="s">
        <v>3170</v>
      </c>
      <c r="J361" s="6">
        <v>0</v>
      </c>
      <c r="K361" s="3" t="s">
        <v>3805</v>
      </c>
      <c r="L361" s="3" t="s">
        <v>3490</v>
      </c>
      <c r="M361" s="3" t="s">
        <v>555</v>
      </c>
      <c r="N361" s="3" t="s">
        <v>548</v>
      </c>
      <c r="O361" s="5" t="s">
        <v>5382</v>
      </c>
      <c r="P361" s="2">
        <f>VLOOKUP(M361&amp;N361,Distancia!$C$2:$D$3438,2,0)</f>
        <v>250.75</v>
      </c>
      <c r="Q361" s="2" t="str">
        <f t="shared" si="5"/>
        <v>Aplica</v>
      </c>
      <c r="R361" s="36"/>
      <c r="S361" s="2"/>
    </row>
    <row r="362" spans="1:19" x14ac:dyDescent="0.25">
      <c r="A362" s="3" t="s">
        <v>380</v>
      </c>
      <c r="B362" s="6" t="s">
        <v>1940</v>
      </c>
      <c r="C362" s="2">
        <v>218577</v>
      </c>
      <c r="D362" s="4">
        <v>45855</v>
      </c>
      <c r="E362" s="4">
        <v>45855</v>
      </c>
      <c r="F362" s="2" t="s">
        <v>2189</v>
      </c>
      <c r="G362" s="3" t="s">
        <v>2202</v>
      </c>
      <c r="H362" s="2" t="s">
        <v>5519</v>
      </c>
      <c r="I362" s="3" t="s">
        <v>97</v>
      </c>
      <c r="J362" s="6">
        <v>34581</v>
      </c>
      <c r="K362" s="3" t="s">
        <v>3840</v>
      </c>
      <c r="L362" s="3" t="s">
        <v>3754</v>
      </c>
      <c r="M362" s="3" t="s">
        <v>555</v>
      </c>
      <c r="N362" s="3" t="s">
        <v>24</v>
      </c>
      <c r="O362" s="5" t="s">
        <v>5394</v>
      </c>
      <c r="P362" s="2">
        <f>VLOOKUP(M362&amp;N362,Distancia!$C$2:$D$3438,2,0)</f>
        <v>90.67</v>
      </c>
      <c r="Q362" s="2" t="str">
        <f t="shared" si="5"/>
        <v>Aplica</v>
      </c>
      <c r="R362" s="36"/>
      <c r="S362" s="2"/>
    </row>
    <row r="363" spans="1:19" x14ac:dyDescent="0.25">
      <c r="A363" s="3" t="s">
        <v>380</v>
      </c>
      <c r="B363" s="6" t="s">
        <v>1940</v>
      </c>
      <c r="C363" s="2">
        <v>218603</v>
      </c>
      <c r="D363" s="4">
        <v>45859</v>
      </c>
      <c r="E363" s="4">
        <v>45859</v>
      </c>
      <c r="F363" s="2" t="s">
        <v>2196</v>
      </c>
      <c r="G363" s="3" t="s">
        <v>2195</v>
      </c>
      <c r="H363" s="2" t="s">
        <v>5732</v>
      </c>
      <c r="I363" s="3" t="s">
        <v>97</v>
      </c>
      <c r="J363" s="6">
        <v>31809</v>
      </c>
      <c r="K363" s="3" t="s">
        <v>3852</v>
      </c>
      <c r="L363" s="3" t="s">
        <v>3668</v>
      </c>
      <c r="M363" s="3" t="s">
        <v>555</v>
      </c>
      <c r="N363" s="3" t="s">
        <v>24</v>
      </c>
      <c r="O363" s="5" t="s">
        <v>5402</v>
      </c>
      <c r="P363" s="2">
        <f>VLOOKUP(M363&amp;N363,Distancia!$C$2:$D$3438,2,0)</f>
        <v>90.67</v>
      </c>
      <c r="Q363" s="2" t="str">
        <f t="shared" si="5"/>
        <v>Aplica</v>
      </c>
      <c r="R363" s="50">
        <v>147790</v>
      </c>
      <c r="S363" s="2"/>
    </row>
    <row r="364" spans="1:19" x14ac:dyDescent="0.25">
      <c r="A364" s="3" t="s">
        <v>380</v>
      </c>
      <c r="B364" s="6" t="s">
        <v>1940</v>
      </c>
      <c r="C364" s="2">
        <v>218606</v>
      </c>
      <c r="D364" s="4">
        <v>45874</v>
      </c>
      <c r="E364" s="4">
        <v>45877</v>
      </c>
      <c r="F364" s="2" t="s">
        <v>2198</v>
      </c>
      <c r="G364" s="3" t="s">
        <v>2197</v>
      </c>
      <c r="H364" s="2" t="s">
        <v>5733</v>
      </c>
      <c r="I364" s="3" t="s">
        <v>351</v>
      </c>
      <c r="J364" s="6">
        <v>238569</v>
      </c>
      <c r="K364" s="3" t="s">
        <v>3853</v>
      </c>
      <c r="L364" s="3" t="s">
        <v>3816</v>
      </c>
      <c r="M364" s="3" t="s">
        <v>555</v>
      </c>
      <c r="N364" s="3" t="s">
        <v>270</v>
      </c>
      <c r="O364" s="5" t="s">
        <v>5392</v>
      </c>
      <c r="P364" s="2">
        <f>VLOOKUP(M364&amp;N364,Distancia!$C$2:$D$3438,2,0)</f>
        <v>470.34</v>
      </c>
      <c r="Q364" s="2" t="str">
        <f t="shared" si="5"/>
        <v>Aplica</v>
      </c>
      <c r="R364" s="50">
        <v>26000</v>
      </c>
      <c r="S364" s="2"/>
    </row>
    <row r="365" spans="1:19" x14ac:dyDescent="0.25">
      <c r="A365" s="3" t="s">
        <v>380</v>
      </c>
      <c r="B365" s="6" t="s">
        <v>1940</v>
      </c>
      <c r="C365" s="2">
        <v>218610</v>
      </c>
      <c r="D365" s="4">
        <v>45860</v>
      </c>
      <c r="E365" s="4">
        <v>45861</v>
      </c>
      <c r="F365" s="2" t="s">
        <v>2210</v>
      </c>
      <c r="G365" s="3" t="s">
        <v>2209</v>
      </c>
      <c r="H365" s="2" t="s">
        <v>5734</v>
      </c>
      <c r="I365" s="3" t="s">
        <v>97</v>
      </c>
      <c r="J365" s="6">
        <v>111332</v>
      </c>
      <c r="K365" s="3" t="s">
        <v>3854</v>
      </c>
      <c r="L365" s="3" t="s">
        <v>3843</v>
      </c>
      <c r="M365" s="3" t="s">
        <v>555</v>
      </c>
      <c r="N365" s="3" t="s">
        <v>562</v>
      </c>
      <c r="O365" s="5" t="s">
        <v>5389</v>
      </c>
      <c r="P365" s="2">
        <f>VLOOKUP(M365&amp;N365,Distancia!$C$2:$D$3438,2,0)</f>
        <v>277.26</v>
      </c>
      <c r="Q365" s="2" t="str">
        <f t="shared" si="5"/>
        <v>Aplica</v>
      </c>
      <c r="R365" s="50">
        <v>141904</v>
      </c>
      <c r="S365" s="2"/>
    </row>
    <row r="366" spans="1:19" x14ac:dyDescent="0.25">
      <c r="A366" s="3" t="s">
        <v>380</v>
      </c>
      <c r="B366" s="6" t="s">
        <v>1940</v>
      </c>
      <c r="C366" s="2">
        <v>218611</v>
      </c>
      <c r="D366" s="4">
        <v>45874</v>
      </c>
      <c r="E366" s="4">
        <v>45877</v>
      </c>
      <c r="F366" s="2" t="s">
        <v>1083</v>
      </c>
      <c r="G366" s="3" t="s">
        <v>1084</v>
      </c>
      <c r="H366" s="2" t="s">
        <v>5735</v>
      </c>
      <c r="I366" s="3" t="s">
        <v>351</v>
      </c>
      <c r="J366" s="6">
        <v>259359</v>
      </c>
      <c r="K366" s="3" t="s">
        <v>3855</v>
      </c>
      <c r="L366" s="3" t="s">
        <v>3816</v>
      </c>
      <c r="M366" s="3" t="s">
        <v>555</v>
      </c>
      <c r="N366" s="3" t="s">
        <v>270</v>
      </c>
      <c r="O366" s="5" t="s">
        <v>5392</v>
      </c>
      <c r="P366" s="2">
        <f>VLOOKUP(M366&amp;N366,Distancia!$C$2:$D$3438,2,0)</f>
        <v>470.34</v>
      </c>
      <c r="Q366" s="2" t="str">
        <f t="shared" si="5"/>
        <v>Aplica</v>
      </c>
      <c r="R366" s="50">
        <v>238790</v>
      </c>
      <c r="S366" s="2"/>
    </row>
    <row r="367" spans="1:19" x14ac:dyDescent="0.25">
      <c r="A367" s="3" t="s">
        <v>380</v>
      </c>
      <c r="B367" s="6" t="s">
        <v>1940</v>
      </c>
      <c r="C367" s="2">
        <v>218674</v>
      </c>
      <c r="D367" s="4">
        <v>45887</v>
      </c>
      <c r="E367" s="4">
        <v>45891</v>
      </c>
      <c r="F367" s="2" t="s">
        <v>1122</v>
      </c>
      <c r="G367" s="3" t="s">
        <v>1123</v>
      </c>
      <c r="H367" s="2" t="s">
        <v>5399</v>
      </c>
      <c r="I367" s="3" t="s">
        <v>3170</v>
      </c>
      <c r="J367" s="6">
        <v>318092</v>
      </c>
      <c r="K367" s="3" t="s">
        <v>3895</v>
      </c>
      <c r="L367" s="3" t="s">
        <v>3896</v>
      </c>
      <c r="M367" s="3" t="s">
        <v>20</v>
      </c>
      <c r="N367" s="3" t="s">
        <v>270</v>
      </c>
      <c r="O367" s="5" t="s">
        <v>5392</v>
      </c>
      <c r="P367" s="2">
        <f>VLOOKUP(M367&amp;N367,Distancia!$C$2:$D$3438,2,0)</f>
        <v>530.74</v>
      </c>
      <c r="Q367" s="2" t="str">
        <f t="shared" si="5"/>
        <v>Aplica</v>
      </c>
      <c r="R367" s="36"/>
      <c r="S367" s="2"/>
    </row>
    <row r="368" spans="1:19" x14ac:dyDescent="0.25">
      <c r="A368" s="3" t="s">
        <v>380</v>
      </c>
      <c r="B368" s="6" t="s">
        <v>1940</v>
      </c>
      <c r="C368" s="2">
        <v>218676</v>
      </c>
      <c r="D368" s="4">
        <v>45860</v>
      </c>
      <c r="E368" s="4">
        <v>45860</v>
      </c>
      <c r="F368" s="2" t="s">
        <v>1087</v>
      </c>
      <c r="G368" s="3" t="s">
        <v>2888</v>
      </c>
      <c r="H368" s="2" t="s">
        <v>5551</v>
      </c>
      <c r="I368" s="3" t="s">
        <v>97</v>
      </c>
      <c r="J368" s="6">
        <v>0</v>
      </c>
      <c r="K368" s="3" t="s">
        <v>3897</v>
      </c>
      <c r="L368" s="3" t="s">
        <v>3754</v>
      </c>
      <c r="M368" s="3" t="s">
        <v>578</v>
      </c>
      <c r="N368" s="3" t="s">
        <v>1040</v>
      </c>
      <c r="O368" s="5" t="s">
        <v>5382</v>
      </c>
      <c r="P368" s="2">
        <f>VLOOKUP(M368&amp;N368,Distancia!$C$2:$D$3438,2,0)</f>
        <v>53.33</v>
      </c>
      <c r="Q368" s="2" t="str">
        <f t="shared" si="5"/>
        <v>No Aplica</v>
      </c>
      <c r="R368" s="50"/>
      <c r="S368" s="2"/>
    </row>
    <row r="369" spans="1:19" x14ac:dyDescent="0.25">
      <c r="A369" s="3" t="s">
        <v>380</v>
      </c>
      <c r="B369" s="6" t="s">
        <v>1940</v>
      </c>
      <c r="C369" s="2">
        <v>218691</v>
      </c>
      <c r="D369" s="4">
        <v>45860</v>
      </c>
      <c r="E369" s="4">
        <v>45860</v>
      </c>
      <c r="F369" s="2" t="s">
        <v>1106</v>
      </c>
      <c r="G369" s="3" t="s">
        <v>1107</v>
      </c>
      <c r="H369" s="2" t="s">
        <v>5760</v>
      </c>
      <c r="I369" s="3" t="s">
        <v>97</v>
      </c>
      <c r="J369" s="6">
        <v>0</v>
      </c>
      <c r="K369" s="3" t="s">
        <v>3904</v>
      </c>
      <c r="L369" s="3" t="s">
        <v>3843</v>
      </c>
      <c r="M369" s="3" t="s">
        <v>24</v>
      </c>
      <c r="N369" s="3" t="s">
        <v>555</v>
      </c>
      <c r="O369" s="5" t="s">
        <v>5389</v>
      </c>
      <c r="P369" s="2">
        <f>VLOOKUP(M369&amp;N369,Distancia!$C$2:$D$3438,2,0)</f>
        <v>90.67</v>
      </c>
      <c r="Q369" s="2" t="str">
        <f t="shared" si="5"/>
        <v>Aplica</v>
      </c>
      <c r="R369" s="36"/>
      <c r="S369" s="2"/>
    </row>
    <row r="370" spans="1:19" x14ac:dyDescent="0.25">
      <c r="A370" s="3" t="s">
        <v>380</v>
      </c>
      <c r="B370" s="6" t="s">
        <v>1940</v>
      </c>
      <c r="C370" s="2">
        <v>218704</v>
      </c>
      <c r="D370" s="4">
        <v>45860</v>
      </c>
      <c r="E370" s="4">
        <v>45860</v>
      </c>
      <c r="F370" s="2" t="s">
        <v>1003</v>
      </c>
      <c r="G370" s="3" t="s">
        <v>1004</v>
      </c>
      <c r="H370" s="2" t="s">
        <v>5467</v>
      </c>
      <c r="I370" s="3" t="s">
        <v>97</v>
      </c>
      <c r="J370" s="6">
        <v>25815</v>
      </c>
      <c r="K370" s="3" t="s">
        <v>3916</v>
      </c>
      <c r="L370" s="3" t="s">
        <v>3917</v>
      </c>
      <c r="M370" s="3" t="s">
        <v>555</v>
      </c>
      <c r="N370" s="3" t="s">
        <v>24</v>
      </c>
      <c r="O370" s="5" t="s">
        <v>5382</v>
      </c>
      <c r="P370" s="2">
        <f>VLOOKUP(M370&amp;N370,Distancia!$C$2:$D$3438,2,0)</f>
        <v>90.67</v>
      </c>
      <c r="Q370" s="2" t="str">
        <f t="shared" si="5"/>
        <v>Aplica</v>
      </c>
      <c r="R370" s="50">
        <v>87252</v>
      </c>
      <c r="S370" s="2"/>
    </row>
    <row r="371" spans="1:19" x14ac:dyDescent="0.25">
      <c r="A371" s="3" t="s">
        <v>380</v>
      </c>
      <c r="B371" s="6" t="s">
        <v>1940</v>
      </c>
      <c r="C371" s="2">
        <v>218705</v>
      </c>
      <c r="D371" s="4">
        <v>45860</v>
      </c>
      <c r="E371" s="4">
        <v>45861</v>
      </c>
      <c r="F371" s="2" t="s">
        <v>2180</v>
      </c>
      <c r="G371" s="3" t="s">
        <v>2200</v>
      </c>
      <c r="H371" s="2" t="s">
        <v>5469</v>
      </c>
      <c r="I371" s="3" t="s">
        <v>97</v>
      </c>
      <c r="J371" s="6">
        <v>86453</v>
      </c>
      <c r="K371" s="3" t="s">
        <v>3918</v>
      </c>
      <c r="L371" s="3" t="s">
        <v>3490</v>
      </c>
      <c r="M371" s="3" t="s">
        <v>555</v>
      </c>
      <c r="N371" s="3" t="s">
        <v>270</v>
      </c>
      <c r="O371" s="5" t="s">
        <v>5392</v>
      </c>
      <c r="P371" s="2">
        <f>VLOOKUP(M371&amp;N371,Distancia!$C$2:$D$3438,2,0)</f>
        <v>470.34</v>
      </c>
      <c r="Q371" s="2" t="str">
        <f t="shared" si="5"/>
        <v>Aplica</v>
      </c>
      <c r="R371" s="36"/>
      <c r="S371" s="2"/>
    </row>
    <row r="372" spans="1:19" x14ac:dyDescent="0.25">
      <c r="A372" s="3" t="s">
        <v>380</v>
      </c>
      <c r="B372" s="6" t="s">
        <v>1940</v>
      </c>
      <c r="C372" s="2">
        <v>218711</v>
      </c>
      <c r="D372" s="4">
        <v>45862</v>
      </c>
      <c r="E372" s="4">
        <v>45862</v>
      </c>
      <c r="F372" s="2" t="s">
        <v>546</v>
      </c>
      <c r="G372" s="3" t="s">
        <v>547</v>
      </c>
      <c r="H372" s="2" t="s">
        <v>5615</v>
      </c>
      <c r="I372" s="3" t="s">
        <v>3170</v>
      </c>
      <c r="J372" s="6">
        <v>0</v>
      </c>
      <c r="K372" s="3" t="s">
        <v>3922</v>
      </c>
      <c r="L372" s="3" t="s">
        <v>3816</v>
      </c>
      <c r="M372" s="3" t="s">
        <v>24</v>
      </c>
      <c r="N372" s="3" t="s">
        <v>2876</v>
      </c>
      <c r="O372" s="5" t="s">
        <v>5382</v>
      </c>
      <c r="P372" s="2">
        <f>VLOOKUP(M372&amp;N372,Distancia!$C$2:$D$3438,2,0)</f>
        <v>80.3</v>
      </c>
      <c r="Q372" s="2" t="str">
        <f t="shared" si="5"/>
        <v>Aplica</v>
      </c>
      <c r="R372" s="36"/>
      <c r="S372" s="2"/>
    </row>
    <row r="373" spans="1:19" x14ac:dyDescent="0.25">
      <c r="A373" s="3" t="s">
        <v>380</v>
      </c>
      <c r="B373" s="6" t="s">
        <v>1940</v>
      </c>
      <c r="C373" s="2">
        <v>218742</v>
      </c>
      <c r="D373" s="4">
        <v>45861</v>
      </c>
      <c r="E373" s="4">
        <v>45861</v>
      </c>
      <c r="F373" s="2" t="s">
        <v>1001</v>
      </c>
      <c r="G373" s="3" t="s">
        <v>2184</v>
      </c>
      <c r="H373" s="2" t="s">
        <v>5779</v>
      </c>
      <c r="I373" s="3" t="s">
        <v>97</v>
      </c>
      <c r="J373" s="6">
        <v>34581</v>
      </c>
      <c r="K373" s="3" t="s">
        <v>3944</v>
      </c>
      <c r="L373" s="3" t="s">
        <v>3816</v>
      </c>
      <c r="M373" s="3" t="s">
        <v>555</v>
      </c>
      <c r="N373" s="3" t="s">
        <v>24</v>
      </c>
      <c r="O373" s="5" t="s">
        <v>5394</v>
      </c>
      <c r="P373" s="2">
        <f>VLOOKUP(M373&amp;N373,Distancia!$C$2:$D$3438,2,0)</f>
        <v>90.67</v>
      </c>
      <c r="Q373" s="2" t="str">
        <f t="shared" si="5"/>
        <v>Aplica</v>
      </c>
      <c r="R373" s="50">
        <v>190790</v>
      </c>
      <c r="S373" s="2"/>
    </row>
    <row r="374" spans="1:19" x14ac:dyDescent="0.25">
      <c r="A374" s="3" t="s">
        <v>380</v>
      </c>
      <c r="B374" s="6" t="s">
        <v>1940</v>
      </c>
      <c r="C374" s="2">
        <v>218754</v>
      </c>
      <c r="D374" s="4">
        <v>45867</v>
      </c>
      <c r="E374" s="4">
        <v>45869</v>
      </c>
      <c r="F374" s="2" t="s">
        <v>2194</v>
      </c>
      <c r="G374" s="3" t="s">
        <v>2193</v>
      </c>
      <c r="H374" s="2" t="s">
        <v>5391</v>
      </c>
      <c r="I374" s="3" t="s">
        <v>3170</v>
      </c>
      <c r="J374" s="6">
        <v>190855</v>
      </c>
      <c r="K374" s="3" t="s">
        <v>3951</v>
      </c>
      <c r="L374" s="3" t="s">
        <v>3490</v>
      </c>
      <c r="M374" s="3" t="s">
        <v>555</v>
      </c>
      <c r="N374" s="3" t="s">
        <v>270</v>
      </c>
      <c r="O374" s="5" t="s">
        <v>5392</v>
      </c>
      <c r="P374" s="2">
        <f>VLOOKUP(M374&amp;N374,Distancia!$C$2:$D$3438,2,0)</f>
        <v>470.34</v>
      </c>
      <c r="Q374" s="2" t="str">
        <f t="shared" si="5"/>
        <v>Aplica</v>
      </c>
      <c r="R374" s="36"/>
      <c r="S374" s="2"/>
    </row>
    <row r="375" spans="1:19" x14ac:dyDescent="0.25">
      <c r="A375" s="3" t="s">
        <v>380</v>
      </c>
      <c r="B375" s="6" t="s">
        <v>1940</v>
      </c>
      <c r="C375" s="2">
        <v>218800</v>
      </c>
      <c r="D375" s="4">
        <v>45862</v>
      </c>
      <c r="E375" s="4">
        <v>45862</v>
      </c>
      <c r="F375" s="2" t="s">
        <v>1001</v>
      </c>
      <c r="G375" s="3" t="s">
        <v>2184</v>
      </c>
      <c r="H375" s="2" t="s">
        <v>5779</v>
      </c>
      <c r="I375" s="3" t="s">
        <v>97</v>
      </c>
      <c r="J375" s="6">
        <v>34581</v>
      </c>
      <c r="K375" s="3" t="s">
        <v>3969</v>
      </c>
      <c r="L375" s="3" t="s">
        <v>3490</v>
      </c>
      <c r="M375" s="3" t="s">
        <v>555</v>
      </c>
      <c r="N375" s="3" t="s">
        <v>24</v>
      </c>
      <c r="O375" s="5" t="s">
        <v>5394</v>
      </c>
      <c r="P375" s="2">
        <f>VLOOKUP(M375&amp;N375,Distancia!$C$2:$D$3438,2,0)</f>
        <v>90.67</v>
      </c>
      <c r="Q375" s="2" t="str">
        <f t="shared" si="5"/>
        <v>Aplica</v>
      </c>
      <c r="R375" s="36"/>
      <c r="S375" s="2"/>
    </row>
    <row r="376" spans="1:19" x14ac:dyDescent="0.25">
      <c r="A376" s="3" t="s">
        <v>380</v>
      </c>
      <c r="B376" s="6" t="s">
        <v>1940</v>
      </c>
      <c r="C376" s="2">
        <v>218846</v>
      </c>
      <c r="D376" s="4">
        <v>45862</v>
      </c>
      <c r="E376" s="4">
        <v>45862</v>
      </c>
      <c r="F376" s="2" t="s">
        <v>1939</v>
      </c>
      <c r="G376" s="3" t="s">
        <v>3160</v>
      </c>
      <c r="H376" s="2" t="s">
        <v>5819</v>
      </c>
      <c r="I376" s="3" t="s">
        <v>3170</v>
      </c>
      <c r="J376" s="6">
        <v>31809</v>
      </c>
      <c r="K376" s="3" t="s">
        <v>3987</v>
      </c>
      <c r="L376" s="3" t="s">
        <v>3896</v>
      </c>
      <c r="M376" s="3" t="s">
        <v>24</v>
      </c>
      <c r="N376" s="3" t="s">
        <v>1030</v>
      </c>
      <c r="O376" s="5" t="s">
        <v>5382</v>
      </c>
      <c r="P376" s="2">
        <f>VLOOKUP(M376&amp;N376,Distancia!$C$2:$D$3438,2,0)</f>
        <v>89.27</v>
      </c>
      <c r="Q376" s="2" t="str">
        <f t="shared" si="5"/>
        <v>Aplica</v>
      </c>
      <c r="R376" s="36"/>
      <c r="S376" s="2"/>
    </row>
    <row r="377" spans="1:19" x14ac:dyDescent="0.25">
      <c r="A377" s="3" t="s">
        <v>380</v>
      </c>
      <c r="B377" s="6" t="s">
        <v>1940</v>
      </c>
      <c r="C377" s="2">
        <v>218869</v>
      </c>
      <c r="D377" s="4">
        <v>45861</v>
      </c>
      <c r="E377" s="4">
        <v>45861</v>
      </c>
      <c r="F377" s="2" t="s">
        <v>1091</v>
      </c>
      <c r="G377" s="3" t="s">
        <v>1092</v>
      </c>
      <c r="H377" s="2" t="s">
        <v>5831</v>
      </c>
      <c r="I377" s="3" t="s">
        <v>97</v>
      </c>
      <c r="J377" s="6">
        <v>25815</v>
      </c>
      <c r="K377" s="3" t="s">
        <v>3999</v>
      </c>
      <c r="L377" s="3" t="s">
        <v>3281</v>
      </c>
      <c r="M377" s="3" t="s">
        <v>24</v>
      </c>
      <c r="N377" s="3" t="s">
        <v>1030</v>
      </c>
      <c r="O377" s="5" t="s">
        <v>5382</v>
      </c>
      <c r="P377" s="2">
        <f>VLOOKUP(M377&amp;N377,Distancia!$C$2:$D$3438,2,0)</f>
        <v>89.27</v>
      </c>
      <c r="Q377" s="2" t="str">
        <f t="shared" si="5"/>
        <v>Aplica</v>
      </c>
      <c r="R377" s="50">
        <v>219790</v>
      </c>
      <c r="S377" s="2"/>
    </row>
    <row r="378" spans="1:19" x14ac:dyDescent="0.25">
      <c r="A378" s="3" t="s">
        <v>380</v>
      </c>
      <c r="B378" s="6" t="s">
        <v>1940</v>
      </c>
      <c r="C378" s="2">
        <v>218883</v>
      </c>
      <c r="D378" s="4">
        <v>45887</v>
      </c>
      <c r="E378" s="4">
        <v>45891</v>
      </c>
      <c r="F378" s="2" t="s">
        <v>1087</v>
      </c>
      <c r="G378" s="3" t="s">
        <v>2888</v>
      </c>
      <c r="H378" s="2" t="s">
        <v>5551</v>
      </c>
      <c r="I378" s="3" t="s">
        <v>97</v>
      </c>
      <c r="J378" s="6">
        <v>318092</v>
      </c>
      <c r="K378" s="3" t="s">
        <v>4005</v>
      </c>
      <c r="L378" s="3" t="s">
        <v>3813</v>
      </c>
      <c r="M378" s="3" t="s">
        <v>578</v>
      </c>
      <c r="N378" s="3" t="s">
        <v>270</v>
      </c>
      <c r="O378" s="5" t="s">
        <v>5392</v>
      </c>
      <c r="P378" s="2">
        <f>VLOOKUP(M378&amp;N378,Distancia!$C$2:$D$3438,2,0)</f>
        <v>459.03</v>
      </c>
      <c r="Q378" s="2" t="str">
        <f t="shared" si="5"/>
        <v>Aplica</v>
      </c>
      <c r="R378" s="36"/>
      <c r="S378" s="2"/>
    </row>
    <row r="379" spans="1:19" x14ac:dyDescent="0.25">
      <c r="A379" s="3" t="s">
        <v>380</v>
      </c>
      <c r="B379" s="6" t="s">
        <v>1940</v>
      </c>
      <c r="C379" s="2">
        <v>218900</v>
      </c>
      <c r="D379" s="4">
        <v>45888</v>
      </c>
      <c r="E379" s="4">
        <v>45890</v>
      </c>
      <c r="F379" s="2" t="s">
        <v>1141</v>
      </c>
      <c r="G379" s="3" t="s">
        <v>1143</v>
      </c>
      <c r="H379" s="2" t="s">
        <v>5841</v>
      </c>
      <c r="I379" s="3" t="s">
        <v>97</v>
      </c>
      <c r="J379" s="6">
        <v>172906</v>
      </c>
      <c r="K379" s="3" t="s">
        <v>4013</v>
      </c>
      <c r="L379" s="3" t="s">
        <v>3896</v>
      </c>
      <c r="M379" s="3" t="s">
        <v>562</v>
      </c>
      <c r="N379" s="3" t="s">
        <v>24</v>
      </c>
      <c r="O379" s="5" t="s">
        <v>5382</v>
      </c>
      <c r="P379" s="2">
        <f>VLOOKUP(M379&amp;N379,Distancia!$C$2:$D$3438,2,0)</f>
        <v>211.99</v>
      </c>
      <c r="Q379" s="2" t="str">
        <f t="shared" si="5"/>
        <v>Aplica</v>
      </c>
      <c r="R379" s="36"/>
      <c r="S379" s="2"/>
    </row>
    <row r="380" spans="1:19" x14ac:dyDescent="0.25">
      <c r="A380" s="3" t="s">
        <v>380</v>
      </c>
      <c r="B380" s="6" t="s">
        <v>1940</v>
      </c>
      <c r="C380" s="2">
        <v>218902</v>
      </c>
      <c r="D380" s="4">
        <v>45894</v>
      </c>
      <c r="E380" s="4">
        <v>45897</v>
      </c>
      <c r="F380" s="2" t="s">
        <v>1141</v>
      </c>
      <c r="G380" s="3" t="s">
        <v>1143</v>
      </c>
      <c r="H380" s="2" t="s">
        <v>5841</v>
      </c>
      <c r="I380" s="3" t="s">
        <v>351</v>
      </c>
      <c r="J380" s="6">
        <v>293940</v>
      </c>
      <c r="K380" s="3" t="s">
        <v>4018</v>
      </c>
      <c r="L380" s="3" t="s">
        <v>3896</v>
      </c>
      <c r="M380" s="3" t="s">
        <v>562</v>
      </c>
      <c r="N380" s="3" t="s">
        <v>270</v>
      </c>
      <c r="O380" s="5" t="s">
        <v>5394</v>
      </c>
      <c r="P380" s="2">
        <f>VLOOKUP(M380&amp;N380,Distancia!$C$2:$D$3438,2,0)</f>
        <v>280.94</v>
      </c>
      <c r="Q380" s="2" t="str">
        <f t="shared" si="5"/>
        <v>Aplica</v>
      </c>
      <c r="R380" s="50">
        <v>219592</v>
      </c>
      <c r="S380" s="2"/>
    </row>
    <row r="381" spans="1:19" x14ac:dyDescent="0.25">
      <c r="A381" s="3" t="s">
        <v>380</v>
      </c>
      <c r="B381" s="6" t="s">
        <v>1940</v>
      </c>
      <c r="C381" s="2">
        <v>218906</v>
      </c>
      <c r="D381" s="4">
        <v>45887</v>
      </c>
      <c r="E381" s="4">
        <v>45891</v>
      </c>
      <c r="F381" s="2" t="s">
        <v>1067</v>
      </c>
      <c r="G381" s="3" t="s">
        <v>1068</v>
      </c>
      <c r="H381" s="2" t="s">
        <v>5846</v>
      </c>
      <c r="I381" s="3" t="s">
        <v>97</v>
      </c>
      <c r="J381" s="6">
        <v>345812</v>
      </c>
      <c r="K381" s="3" t="s">
        <v>4021</v>
      </c>
      <c r="L381" s="3" t="s">
        <v>3813</v>
      </c>
      <c r="M381" s="3" t="s">
        <v>578</v>
      </c>
      <c r="N381" s="3" t="s">
        <v>270</v>
      </c>
      <c r="O381" s="5" t="s">
        <v>5392</v>
      </c>
      <c r="P381" s="2">
        <f>VLOOKUP(M381&amp;N381,Distancia!$C$2:$D$3438,2,0)</f>
        <v>459.03</v>
      </c>
      <c r="Q381" s="2" t="str">
        <f t="shared" si="5"/>
        <v>Aplica</v>
      </c>
      <c r="R381" s="50">
        <v>219790</v>
      </c>
      <c r="S381" s="2"/>
    </row>
    <row r="382" spans="1:19" x14ac:dyDescent="0.25">
      <c r="A382" s="3" t="s">
        <v>380</v>
      </c>
      <c r="B382" s="6" t="s">
        <v>1940</v>
      </c>
      <c r="C382" s="2">
        <v>218953</v>
      </c>
      <c r="D382" s="4">
        <v>45887</v>
      </c>
      <c r="E382" s="4">
        <v>45891</v>
      </c>
      <c r="F382" s="2" t="s">
        <v>2183</v>
      </c>
      <c r="G382" s="3" t="s">
        <v>4038</v>
      </c>
      <c r="H382" s="2" t="s">
        <v>5863</v>
      </c>
      <c r="I382" s="3" t="s">
        <v>351</v>
      </c>
      <c r="J382" s="6">
        <v>318092</v>
      </c>
      <c r="K382" s="3" t="s">
        <v>4039</v>
      </c>
      <c r="L382" s="3" t="s">
        <v>4027</v>
      </c>
      <c r="M382" s="3" t="s">
        <v>20</v>
      </c>
      <c r="N382" s="3" t="s">
        <v>270</v>
      </c>
      <c r="O382" s="5" t="s">
        <v>5392</v>
      </c>
      <c r="P382" s="2">
        <f>VLOOKUP(M382&amp;N382,Distancia!$C$2:$D$3438,2,0)</f>
        <v>530.74</v>
      </c>
      <c r="Q382" s="2" t="str">
        <f t="shared" si="5"/>
        <v>Aplica</v>
      </c>
      <c r="R382" s="50">
        <v>67522</v>
      </c>
      <c r="S382" s="2"/>
    </row>
    <row r="383" spans="1:19" x14ac:dyDescent="0.25">
      <c r="A383" s="3" t="s">
        <v>380</v>
      </c>
      <c r="B383" s="6" t="s">
        <v>1940</v>
      </c>
      <c r="C383" s="2">
        <v>218958</v>
      </c>
      <c r="D383" s="4">
        <v>45874</v>
      </c>
      <c r="E383" s="4">
        <v>45876</v>
      </c>
      <c r="F383" s="2" t="s">
        <v>4041</v>
      </c>
      <c r="G383" s="3" t="s">
        <v>4042</v>
      </c>
      <c r="H383" s="2" t="s">
        <v>5864</v>
      </c>
      <c r="I383" s="3" t="s">
        <v>97</v>
      </c>
      <c r="J383" s="6">
        <v>190855</v>
      </c>
      <c r="K383" s="3" t="s">
        <v>4043</v>
      </c>
      <c r="L383" s="3" t="s">
        <v>3281</v>
      </c>
      <c r="M383" s="3" t="s">
        <v>555</v>
      </c>
      <c r="N383" s="3" t="s">
        <v>270</v>
      </c>
      <c r="O383" s="5" t="s">
        <v>5392</v>
      </c>
      <c r="P383" s="2">
        <f>VLOOKUP(M383&amp;N383,Distancia!$C$2:$D$3438,2,0)</f>
        <v>470.34</v>
      </c>
      <c r="Q383" s="2" t="str">
        <f t="shared" si="5"/>
        <v>Aplica</v>
      </c>
      <c r="R383" s="36"/>
      <c r="S383" s="2"/>
    </row>
    <row r="384" spans="1:19" x14ac:dyDescent="0.25">
      <c r="A384" s="3" t="s">
        <v>380</v>
      </c>
      <c r="B384" s="6" t="s">
        <v>1940</v>
      </c>
      <c r="C384" s="2">
        <v>218981</v>
      </c>
      <c r="D384" s="4">
        <v>45867</v>
      </c>
      <c r="E384" s="4">
        <v>45867</v>
      </c>
      <c r="F384" s="2" t="s">
        <v>1087</v>
      </c>
      <c r="G384" s="3" t="s">
        <v>2888</v>
      </c>
      <c r="H384" s="2" t="s">
        <v>5551</v>
      </c>
      <c r="I384" s="3" t="s">
        <v>97</v>
      </c>
      <c r="J384" s="6">
        <v>0</v>
      </c>
      <c r="K384" s="3" t="s">
        <v>4057</v>
      </c>
      <c r="L384" s="3" t="s">
        <v>4058</v>
      </c>
      <c r="M384" s="3" t="s">
        <v>578</v>
      </c>
      <c r="N384" s="3" t="s">
        <v>1040</v>
      </c>
      <c r="O384" s="5" t="s">
        <v>5394</v>
      </c>
      <c r="P384" s="2">
        <f>VLOOKUP(M384&amp;N384,Distancia!$C$2:$D$3438,2,0)</f>
        <v>53.33</v>
      </c>
      <c r="Q384" s="2" t="str">
        <f t="shared" si="5"/>
        <v>No Aplica</v>
      </c>
      <c r="R384" s="36"/>
      <c r="S384" s="2"/>
    </row>
    <row r="385" spans="1:19" x14ac:dyDescent="0.25">
      <c r="A385" s="3" t="s">
        <v>380</v>
      </c>
      <c r="B385" s="6" t="s">
        <v>1940</v>
      </c>
      <c r="C385" s="2">
        <v>218989</v>
      </c>
      <c r="D385" s="4">
        <v>45867</v>
      </c>
      <c r="E385" s="4">
        <v>45867</v>
      </c>
      <c r="F385" s="2" t="s">
        <v>546</v>
      </c>
      <c r="G385" s="3" t="s">
        <v>547</v>
      </c>
      <c r="H385" s="2" t="s">
        <v>5615</v>
      </c>
      <c r="I385" s="3" t="s">
        <v>3170</v>
      </c>
      <c r="J385" s="6">
        <v>0</v>
      </c>
      <c r="K385" s="3" t="s">
        <v>4060</v>
      </c>
      <c r="L385" s="3" t="s">
        <v>4027</v>
      </c>
      <c r="M385" s="3" t="s">
        <v>24</v>
      </c>
      <c r="N385" s="3" t="s">
        <v>555</v>
      </c>
      <c r="O385" s="5" t="s">
        <v>5382</v>
      </c>
      <c r="P385" s="2">
        <f>VLOOKUP(M385&amp;N385,Distancia!$C$2:$D$3438,2,0)</f>
        <v>90.67</v>
      </c>
      <c r="Q385" s="2" t="str">
        <f t="shared" si="5"/>
        <v>Aplica</v>
      </c>
      <c r="R385" s="36"/>
      <c r="S385" s="2"/>
    </row>
    <row r="386" spans="1:19" x14ac:dyDescent="0.25">
      <c r="A386" s="3" t="s">
        <v>380</v>
      </c>
      <c r="B386" s="6" t="s">
        <v>1940</v>
      </c>
      <c r="C386" s="2">
        <v>218991</v>
      </c>
      <c r="D386" s="4">
        <v>45869</v>
      </c>
      <c r="E386" s="4">
        <v>45869</v>
      </c>
      <c r="F386" s="2" t="s">
        <v>546</v>
      </c>
      <c r="G386" s="3" t="s">
        <v>547</v>
      </c>
      <c r="H386" s="2" t="s">
        <v>5615</v>
      </c>
      <c r="I386" s="3" t="s">
        <v>3170</v>
      </c>
      <c r="J386" s="6">
        <v>34581</v>
      </c>
      <c r="K386" s="3" t="s">
        <v>4062</v>
      </c>
      <c r="L386" s="3" t="s">
        <v>4027</v>
      </c>
      <c r="M386" s="3" t="s">
        <v>24</v>
      </c>
      <c r="N386" s="3" t="s">
        <v>548</v>
      </c>
      <c r="O386" s="5" t="s">
        <v>5382</v>
      </c>
      <c r="P386" s="2">
        <f>VLOOKUP(M386&amp;N386,Distancia!$C$2:$D$3438,2,0)</f>
        <v>185.48</v>
      </c>
      <c r="Q386" s="2" t="str">
        <f t="shared" si="5"/>
        <v>Aplica</v>
      </c>
      <c r="R386" s="36"/>
      <c r="S386" s="2"/>
    </row>
    <row r="387" spans="1:19" x14ac:dyDescent="0.25">
      <c r="A387" s="3" t="s">
        <v>380</v>
      </c>
      <c r="B387" s="6" t="s">
        <v>1940</v>
      </c>
      <c r="C387" s="2">
        <v>218992</v>
      </c>
      <c r="D387" s="4">
        <v>45867</v>
      </c>
      <c r="E387" s="4">
        <v>45867</v>
      </c>
      <c r="F387" s="2" t="s">
        <v>546</v>
      </c>
      <c r="G387" s="3" t="s">
        <v>547</v>
      </c>
      <c r="H387" s="2" t="s">
        <v>5615</v>
      </c>
      <c r="I387" s="3" t="s">
        <v>3170</v>
      </c>
      <c r="J387" s="6">
        <v>0</v>
      </c>
      <c r="K387" s="3" t="s">
        <v>4063</v>
      </c>
      <c r="L387" s="3" t="s">
        <v>4027</v>
      </c>
      <c r="M387" s="3" t="s">
        <v>24</v>
      </c>
      <c r="N387" s="3" t="s">
        <v>2875</v>
      </c>
      <c r="O387" s="5" t="s">
        <v>5382</v>
      </c>
      <c r="P387" s="2">
        <f>VLOOKUP(M387&amp;N387,Distancia!$C$2:$D$3438,2,0)</f>
        <v>29</v>
      </c>
      <c r="Q387" s="2" t="str">
        <f t="shared" ref="Q387:Q450" si="6">IF(P387&gt;=80,"Aplica","No Aplica")</f>
        <v>No Aplica</v>
      </c>
      <c r="R387" s="36"/>
      <c r="S387" s="2"/>
    </row>
    <row r="388" spans="1:19" x14ac:dyDescent="0.25">
      <c r="A388" s="3" t="s">
        <v>380</v>
      </c>
      <c r="B388" s="6" t="s">
        <v>1940</v>
      </c>
      <c r="C388" s="2">
        <v>218994</v>
      </c>
      <c r="D388" s="4">
        <v>45867</v>
      </c>
      <c r="E388" s="4">
        <v>45867</v>
      </c>
      <c r="F388" s="2" t="s">
        <v>82</v>
      </c>
      <c r="G388" s="3" t="s">
        <v>552</v>
      </c>
      <c r="H388" s="2" t="s">
        <v>5873</v>
      </c>
      <c r="I388" s="3" t="s">
        <v>97</v>
      </c>
      <c r="J388" s="6">
        <v>31809</v>
      </c>
      <c r="K388" s="3" t="s">
        <v>4065</v>
      </c>
      <c r="L388" s="3" t="s">
        <v>3896</v>
      </c>
      <c r="M388" s="3" t="s">
        <v>555</v>
      </c>
      <c r="N388" s="3" t="s">
        <v>562</v>
      </c>
      <c r="O388" s="5" t="s">
        <v>5394</v>
      </c>
      <c r="P388" s="2">
        <f>VLOOKUP(M388&amp;N388,Distancia!$C$2:$D$3438,2,0)</f>
        <v>277.26</v>
      </c>
      <c r="Q388" s="2" t="str">
        <f t="shared" si="6"/>
        <v>Aplica</v>
      </c>
      <c r="R388" s="36"/>
      <c r="S388" s="2"/>
    </row>
    <row r="389" spans="1:19" x14ac:dyDescent="0.25">
      <c r="A389" s="3" t="s">
        <v>380</v>
      </c>
      <c r="B389" s="6" t="s">
        <v>1940</v>
      </c>
      <c r="C389" s="2">
        <v>219005</v>
      </c>
      <c r="D389" s="4">
        <v>45867</v>
      </c>
      <c r="E389" s="4">
        <v>45867</v>
      </c>
      <c r="F389" s="2" t="s">
        <v>2884</v>
      </c>
      <c r="G389" s="3" t="s">
        <v>2883</v>
      </c>
      <c r="H389" s="2" t="s">
        <v>5877</v>
      </c>
      <c r="I389" s="3" t="s">
        <v>97</v>
      </c>
      <c r="J389" s="6">
        <v>31809</v>
      </c>
      <c r="K389" s="3" t="s">
        <v>4069</v>
      </c>
      <c r="L389" s="3" t="s">
        <v>4027</v>
      </c>
      <c r="M389" s="3" t="s">
        <v>24</v>
      </c>
      <c r="N389" s="3" t="s">
        <v>555</v>
      </c>
      <c r="O389" s="5" t="s">
        <v>5394</v>
      </c>
      <c r="P389" s="2">
        <f>VLOOKUP(M389&amp;N389,Distancia!$C$2:$D$3438,2,0)</f>
        <v>90.67</v>
      </c>
      <c r="Q389" s="2" t="str">
        <f t="shared" si="6"/>
        <v>Aplica</v>
      </c>
      <c r="R389" s="36"/>
      <c r="S389" s="2"/>
    </row>
    <row r="390" spans="1:19" x14ac:dyDescent="0.25">
      <c r="A390" s="3" t="s">
        <v>380</v>
      </c>
      <c r="B390" s="6" t="s">
        <v>1940</v>
      </c>
      <c r="C390" s="2">
        <v>219007</v>
      </c>
      <c r="D390" s="4">
        <v>45866</v>
      </c>
      <c r="E390" s="43">
        <v>45866</v>
      </c>
      <c r="F390" s="2" t="s">
        <v>1045</v>
      </c>
      <c r="G390" s="3" t="s">
        <v>1046</v>
      </c>
      <c r="H390" s="2" t="s">
        <v>5878</v>
      </c>
      <c r="I390" s="3" t="s">
        <v>3170</v>
      </c>
      <c r="J390" s="6">
        <v>31809</v>
      </c>
      <c r="K390" s="3" t="s">
        <v>4070</v>
      </c>
      <c r="L390" s="3" t="s">
        <v>3919</v>
      </c>
      <c r="M390" s="3" t="s">
        <v>555</v>
      </c>
      <c r="N390" s="3" t="s">
        <v>24</v>
      </c>
      <c r="O390" s="5" t="s">
        <v>5382</v>
      </c>
      <c r="P390" s="2">
        <f>VLOOKUP(M390&amp;N390,Distancia!$C$2:$D$3438,2,0)</f>
        <v>90.67</v>
      </c>
      <c r="Q390" s="2" t="str">
        <f t="shared" si="6"/>
        <v>Aplica</v>
      </c>
      <c r="R390" s="36"/>
      <c r="S390" s="2" t="s">
        <v>6608</v>
      </c>
    </row>
    <row r="391" spans="1:19" x14ac:dyDescent="0.25">
      <c r="A391" s="3" t="s">
        <v>380</v>
      </c>
      <c r="B391" s="6" t="s">
        <v>1940</v>
      </c>
      <c r="C391" s="2">
        <v>219038</v>
      </c>
      <c r="D391" s="4">
        <v>45866</v>
      </c>
      <c r="E391" s="4">
        <v>45866</v>
      </c>
      <c r="F391" s="2" t="s">
        <v>1003</v>
      </c>
      <c r="G391" s="3" t="s">
        <v>1004</v>
      </c>
      <c r="H391" s="2" t="s">
        <v>5467</v>
      </c>
      <c r="I391" s="3" t="s">
        <v>97</v>
      </c>
      <c r="J391" s="6">
        <v>25815</v>
      </c>
      <c r="K391" s="3" t="s">
        <v>4091</v>
      </c>
      <c r="L391" s="3" t="s">
        <v>3719</v>
      </c>
      <c r="M391" s="3" t="s">
        <v>555</v>
      </c>
      <c r="N391" s="3" t="s">
        <v>24</v>
      </c>
      <c r="O391" s="5" t="s">
        <v>5382</v>
      </c>
      <c r="P391" s="2">
        <f>VLOOKUP(M391&amp;N391,Distancia!$C$2:$D$3438,2,0)</f>
        <v>90.67</v>
      </c>
      <c r="Q391" s="2" t="str">
        <f t="shared" si="6"/>
        <v>Aplica</v>
      </c>
      <c r="R391" s="36"/>
      <c r="S391" s="2"/>
    </row>
    <row r="392" spans="1:19" x14ac:dyDescent="0.25">
      <c r="A392" s="3" t="s">
        <v>380</v>
      </c>
      <c r="B392" s="6" t="s">
        <v>1940</v>
      </c>
      <c r="C392" s="2">
        <v>219056</v>
      </c>
      <c r="D392" s="4">
        <v>45868</v>
      </c>
      <c r="E392" s="4">
        <v>45870</v>
      </c>
      <c r="F392" s="2" t="s">
        <v>3168</v>
      </c>
      <c r="G392" s="3" t="s">
        <v>3169</v>
      </c>
      <c r="H392" s="2" t="s">
        <v>5898</v>
      </c>
      <c r="I392" s="3" t="s">
        <v>97</v>
      </c>
      <c r="J392" s="6">
        <v>159046</v>
      </c>
      <c r="K392" s="3" t="s">
        <v>4096</v>
      </c>
      <c r="L392" s="3" t="s">
        <v>4027</v>
      </c>
      <c r="M392" s="3" t="s">
        <v>548</v>
      </c>
      <c r="N392" s="3" t="s">
        <v>24</v>
      </c>
      <c r="O392" s="5" t="s">
        <v>5402</v>
      </c>
      <c r="P392" s="2">
        <f>VLOOKUP(M392&amp;N392,Distancia!$C$2:$D$3438,2,0)</f>
        <v>185.48</v>
      </c>
      <c r="Q392" s="2" t="str">
        <f t="shared" si="6"/>
        <v>Aplica</v>
      </c>
      <c r="R392" s="36"/>
      <c r="S392" s="2"/>
    </row>
    <row r="393" spans="1:19" x14ac:dyDescent="0.25">
      <c r="A393" s="3" t="s">
        <v>380</v>
      </c>
      <c r="B393" s="6" t="s">
        <v>1940</v>
      </c>
      <c r="C393" s="2">
        <v>219073</v>
      </c>
      <c r="D393" s="4">
        <v>45873</v>
      </c>
      <c r="E393" s="4">
        <v>45874</v>
      </c>
      <c r="F393" s="2" t="s">
        <v>1141</v>
      </c>
      <c r="G393" s="3" t="s">
        <v>1143</v>
      </c>
      <c r="H393" s="2" t="s">
        <v>5841</v>
      </c>
      <c r="I393" s="3" t="s">
        <v>351</v>
      </c>
      <c r="J393" s="6">
        <v>121034</v>
      </c>
      <c r="K393" s="3" t="s">
        <v>4105</v>
      </c>
      <c r="L393" s="3" t="s">
        <v>3896</v>
      </c>
      <c r="M393" s="3" t="s">
        <v>562</v>
      </c>
      <c r="N393" s="3" t="s">
        <v>555</v>
      </c>
      <c r="O393" s="5" t="s">
        <v>5382</v>
      </c>
      <c r="P393" s="2">
        <f>VLOOKUP(M393&amp;N393,Distancia!$C$2:$D$3438,2,0)</f>
        <v>277.26</v>
      </c>
      <c r="Q393" s="2" t="str">
        <f t="shared" si="6"/>
        <v>Aplica</v>
      </c>
      <c r="R393" s="36"/>
      <c r="S393" s="2"/>
    </row>
    <row r="394" spans="1:19" x14ac:dyDescent="0.25">
      <c r="A394" s="3" t="s">
        <v>380</v>
      </c>
      <c r="B394" s="6" t="s">
        <v>1940</v>
      </c>
      <c r="C394" s="2">
        <v>219105</v>
      </c>
      <c r="D394" s="4">
        <v>45861</v>
      </c>
      <c r="E394" s="4">
        <v>45861</v>
      </c>
      <c r="F394" s="2" t="s">
        <v>1095</v>
      </c>
      <c r="G394" s="3" t="s">
        <v>1096</v>
      </c>
      <c r="H394" s="2" t="s">
        <v>5583</v>
      </c>
      <c r="I394" s="3" t="s">
        <v>97</v>
      </c>
      <c r="J394" s="6">
        <v>31809</v>
      </c>
      <c r="K394" s="3" t="s">
        <v>4118</v>
      </c>
      <c r="L394" s="3" t="s">
        <v>4027</v>
      </c>
      <c r="M394" s="3" t="s">
        <v>24</v>
      </c>
      <c r="N394" s="3" t="s">
        <v>1030</v>
      </c>
      <c r="O394" s="5" t="s">
        <v>5382</v>
      </c>
      <c r="P394" s="2">
        <f>VLOOKUP(M394&amp;N394,Distancia!$C$2:$D$3438,2,0)</f>
        <v>89.27</v>
      </c>
      <c r="Q394" s="2" t="str">
        <f t="shared" si="6"/>
        <v>Aplica</v>
      </c>
      <c r="R394" s="36"/>
      <c r="S394" s="2"/>
    </row>
    <row r="395" spans="1:19" x14ac:dyDescent="0.25">
      <c r="A395" s="3" t="s">
        <v>380</v>
      </c>
      <c r="B395" s="6" t="s">
        <v>1940</v>
      </c>
      <c r="C395" s="2">
        <v>219106</v>
      </c>
      <c r="D395" s="4">
        <v>45862</v>
      </c>
      <c r="E395" s="4">
        <v>45862</v>
      </c>
      <c r="F395" s="2" t="s">
        <v>1095</v>
      </c>
      <c r="G395" s="3" t="s">
        <v>1096</v>
      </c>
      <c r="H395" s="2" t="s">
        <v>5583</v>
      </c>
      <c r="I395" s="3" t="s">
        <v>97</v>
      </c>
      <c r="J395" s="6">
        <v>31809</v>
      </c>
      <c r="K395" s="3" t="s">
        <v>4119</v>
      </c>
      <c r="L395" s="3" t="s">
        <v>4027</v>
      </c>
      <c r="M395" s="3" t="s">
        <v>24</v>
      </c>
      <c r="N395" s="3" t="s">
        <v>555</v>
      </c>
      <c r="O395" s="5" t="s">
        <v>5402</v>
      </c>
      <c r="P395" s="2">
        <f>VLOOKUP(M395&amp;N395,Distancia!$C$2:$D$3438,2,0)</f>
        <v>90.67</v>
      </c>
      <c r="Q395" s="2" t="str">
        <f t="shared" si="6"/>
        <v>Aplica</v>
      </c>
      <c r="R395" s="36"/>
      <c r="S395" s="2"/>
    </row>
    <row r="396" spans="1:19" x14ac:dyDescent="0.25">
      <c r="A396" s="3" t="s">
        <v>380</v>
      </c>
      <c r="B396" s="6" t="s">
        <v>1940</v>
      </c>
      <c r="C396" s="2">
        <v>219112</v>
      </c>
      <c r="D396" s="4">
        <v>45873</v>
      </c>
      <c r="E396" s="4">
        <v>45873</v>
      </c>
      <c r="F396" s="2" t="s">
        <v>546</v>
      </c>
      <c r="G396" s="3" t="s">
        <v>547</v>
      </c>
      <c r="H396" s="2" t="s">
        <v>5615</v>
      </c>
      <c r="I396" s="3" t="s">
        <v>97</v>
      </c>
      <c r="J396" s="6">
        <v>0</v>
      </c>
      <c r="K396" s="3" t="s">
        <v>4122</v>
      </c>
      <c r="L396" s="3" t="s">
        <v>3896</v>
      </c>
      <c r="M396" s="3" t="s">
        <v>24</v>
      </c>
      <c r="N396" s="3" t="s">
        <v>555</v>
      </c>
      <c r="O396" s="5" t="s">
        <v>5394</v>
      </c>
      <c r="P396" s="2">
        <f>VLOOKUP(M396&amp;N396,Distancia!$C$2:$D$3438,2,0)</f>
        <v>90.67</v>
      </c>
      <c r="Q396" s="2" t="str">
        <f t="shared" si="6"/>
        <v>Aplica</v>
      </c>
      <c r="R396" s="36"/>
      <c r="S396" s="2"/>
    </row>
    <row r="397" spans="1:19" x14ac:dyDescent="0.25">
      <c r="A397" s="3" t="s">
        <v>380</v>
      </c>
      <c r="B397" s="6" t="s">
        <v>1940</v>
      </c>
      <c r="C397" s="2">
        <v>219113</v>
      </c>
      <c r="D397" s="4">
        <v>45874</v>
      </c>
      <c r="E397" s="4">
        <v>45874</v>
      </c>
      <c r="F397" s="2" t="s">
        <v>546</v>
      </c>
      <c r="G397" s="3" t="s">
        <v>547</v>
      </c>
      <c r="H397" s="2" t="s">
        <v>5615</v>
      </c>
      <c r="I397" s="3" t="s">
        <v>97</v>
      </c>
      <c r="J397" s="6">
        <v>34581</v>
      </c>
      <c r="K397" s="3" t="s">
        <v>4123</v>
      </c>
      <c r="L397" s="3" t="s">
        <v>3896</v>
      </c>
      <c r="M397" s="3" t="s">
        <v>24</v>
      </c>
      <c r="N397" s="3" t="s">
        <v>555</v>
      </c>
      <c r="O397" s="5" t="s">
        <v>5394</v>
      </c>
      <c r="P397" s="2">
        <f>VLOOKUP(M397&amp;N397,Distancia!$C$2:$D$3438,2,0)</f>
        <v>90.67</v>
      </c>
      <c r="Q397" s="2" t="str">
        <f t="shared" si="6"/>
        <v>Aplica</v>
      </c>
      <c r="R397" s="36"/>
      <c r="S397" s="2"/>
    </row>
    <row r="398" spans="1:19" x14ac:dyDescent="0.25">
      <c r="A398" s="3" t="s">
        <v>380</v>
      </c>
      <c r="B398" s="6" t="s">
        <v>1940</v>
      </c>
      <c r="C398" s="2">
        <v>219119</v>
      </c>
      <c r="D398" s="4">
        <v>45869</v>
      </c>
      <c r="E398" s="4">
        <v>45869</v>
      </c>
      <c r="F398" s="2" t="s">
        <v>2205</v>
      </c>
      <c r="G398" s="3" t="s">
        <v>2204</v>
      </c>
      <c r="H398" s="2" t="s">
        <v>5915</v>
      </c>
      <c r="I398" s="3" t="s">
        <v>3170</v>
      </c>
      <c r="J398" s="6">
        <v>0</v>
      </c>
      <c r="K398" s="3" t="s">
        <v>4125</v>
      </c>
      <c r="L398" s="3" t="s">
        <v>3896</v>
      </c>
      <c r="M398" s="3" t="s">
        <v>555</v>
      </c>
      <c r="N398" s="3" t="s">
        <v>20</v>
      </c>
      <c r="O398" s="5" t="s">
        <v>5382</v>
      </c>
      <c r="P398" s="2">
        <f>VLOOKUP(M398&amp;N398,Distancia!$C$2:$D$3438,2,0)</f>
        <v>61.43</v>
      </c>
      <c r="Q398" s="2" t="str">
        <f t="shared" si="6"/>
        <v>No Aplica</v>
      </c>
      <c r="R398" s="50">
        <v>30900</v>
      </c>
      <c r="S398" s="2"/>
    </row>
    <row r="399" spans="1:19" x14ac:dyDescent="0.25">
      <c r="A399" s="3" t="s">
        <v>380</v>
      </c>
      <c r="B399" s="6" t="s">
        <v>1940</v>
      </c>
      <c r="C399" s="2">
        <v>219252</v>
      </c>
      <c r="D399" s="4">
        <v>45874</v>
      </c>
      <c r="E399" s="4">
        <v>45877</v>
      </c>
      <c r="F399" s="2" t="s">
        <v>2884</v>
      </c>
      <c r="G399" s="3" t="s">
        <v>2883</v>
      </c>
      <c r="H399" s="2" t="s">
        <v>5877</v>
      </c>
      <c r="I399" s="3" t="s">
        <v>351</v>
      </c>
      <c r="J399" s="6">
        <v>238569</v>
      </c>
      <c r="K399" s="3" t="s">
        <v>4187</v>
      </c>
      <c r="L399" s="3" t="s">
        <v>4188</v>
      </c>
      <c r="M399" s="3" t="s">
        <v>24</v>
      </c>
      <c r="N399" s="3" t="s">
        <v>270</v>
      </c>
      <c r="O399" s="5" t="s">
        <v>5389</v>
      </c>
      <c r="P399" s="2">
        <f>VLOOKUP(M399&amp;N399,Distancia!$C$2:$D$3438,2,0)</f>
        <v>405.08</v>
      </c>
      <c r="Q399" s="2" t="str">
        <f t="shared" si="6"/>
        <v>Aplica</v>
      </c>
      <c r="R399" s="36"/>
      <c r="S399" s="2"/>
    </row>
    <row r="400" spans="1:19" x14ac:dyDescent="0.25">
      <c r="A400" s="3" t="s">
        <v>380</v>
      </c>
      <c r="B400" s="6" t="s">
        <v>1940</v>
      </c>
      <c r="C400" s="2">
        <v>219256</v>
      </c>
      <c r="D400" s="4">
        <v>45875</v>
      </c>
      <c r="E400" s="4">
        <v>45876</v>
      </c>
      <c r="F400" s="2" t="s">
        <v>1037</v>
      </c>
      <c r="G400" s="3" t="s">
        <v>1038</v>
      </c>
      <c r="H400" s="2" t="s">
        <v>5964</v>
      </c>
      <c r="I400" s="3" t="s">
        <v>3170</v>
      </c>
      <c r="J400" s="6">
        <v>111332</v>
      </c>
      <c r="K400" s="3" t="s">
        <v>4189</v>
      </c>
      <c r="L400" s="3" t="s">
        <v>4115</v>
      </c>
      <c r="M400" s="3" t="s">
        <v>555</v>
      </c>
      <c r="N400" s="3" t="s">
        <v>562</v>
      </c>
      <c r="O400" s="5" t="s">
        <v>5382</v>
      </c>
      <c r="P400" s="2">
        <f>VLOOKUP(M400&amp;N400,Distancia!$C$2:$D$3438,2,0)</f>
        <v>277.26</v>
      </c>
      <c r="Q400" s="2" t="str">
        <f t="shared" si="6"/>
        <v>Aplica</v>
      </c>
      <c r="R400" s="36"/>
      <c r="S400" s="2"/>
    </row>
    <row r="401" spans="1:19" x14ac:dyDescent="0.25">
      <c r="A401" s="3" t="s">
        <v>380</v>
      </c>
      <c r="B401" s="6" t="s">
        <v>1940</v>
      </c>
      <c r="C401" s="2">
        <v>219276</v>
      </c>
      <c r="D401" s="4">
        <v>45874</v>
      </c>
      <c r="E401" s="4">
        <v>45874</v>
      </c>
      <c r="F401" s="2" t="s">
        <v>1122</v>
      </c>
      <c r="G401" s="3" t="s">
        <v>1123</v>
      </c>
      <c r="H401" s="2" t="s">
        <v>5399</v>
      </c>
      <c r="I401" s="3" t="s">
        <v>3170</v>
      </c>
      <c r="J401" s="6">
        <v>0</v>
      </c>
      <c r="K401" s="3" t="s">
        <v>4196</v>
      </c>
      <c r="L401" s="3" t="s">
        <v>3896</v>
      </c>
      <c r="M401" s="3" t="s">
        <v>20</v>
      </c>
      <c r="N401" s="3" t="s">
        <v>555</v>
      </c>
      <c r="O401" s="5" t="s">
        <v>5382</v>
      </c>
      <c r="P401" s="2">
        <f>VLOOKUP(M401&amp;N401,Distancia!$C$2:$D$3438,2,0)</f>
        <v>61.43</v>
      </c>
      <c r="Q401" s="2" t="str">
        <f t="shared" si="6"/>
        <v>No Aplica</v>
      </c>
      <c r="R401" s="36"/>
      <c r="S401" s="2"/>
    </row>
    <row r="402" spans="1:19" x14ac:dyDescent="0.25">
      <c r="A402" s="3" t="s">
        <v>380</v>
      </c>
      <c r="B402" s="6" t="s">
        <v>1940</v>
      </c>
      <c r="C402" s="2">
        <v>219280</v>
      </c>
      <c r="D402" s="4">
        <v>45874</v>
      </c>
      <c r="E402" s="4">
        <v>45874</v>
      </c>
      <c r="F402" s="2" t="s">
        <v>2183</v>
      </c>
      <c r="G402" s="3" t="s">
        <v>4038</v>
      </c>
      <c r="H402" s="2" t="s">
        <v>5863</v>
      </c>
      <c r="I402" s="3" t="s">
        <v>3170</v>
      </c>
      <c r="J402" s="6">
        <v>0</v>
      </c>
      <c r="K402" s="3" t="s">
        <v>4198</v>
      </c>
      <c r="L402" s="3" t="s">
        <v>3917</v>
      </c>
      <c r="M402" s="3" t="s">
        <v>20</v>
      </c>
      <c r="N402" s="3" t="s">
        <v>555</v>
      </c>
      <c r="O402" s="5" t="s">
        <v>5394</v>
      </c>
      <c r="P402" s="2">
        <f>VLOOKUP(M402&amp;N402,Distancia!$C$2:$D$3438,2,0)</f>
        <v>61.43</v>
      </c>
      <c r="Q402" s="2" t="str">
        <f t="shared" si="6"/>
        <v>No Aplica</v>
      </c>
      <c r="R402" s="36"/>
      <c r="S402" s="2"/>
    </row>
    <row r="403" spans="1:19" x14ac:dyDescent="0.25">
      <c r="A403" s="3" t="s">
        <v>380</v>
      </c>
      <c r="B403" s="6" t="s">
        <v>1940</v>
      </c>
      <c r="C403" s="2">
        <v>219297</v>
      </c>
      <c r="D403" s="4">
        <v>45873</v>
      </c>
      <c r="E403" s="4">
        <v>45875</v>
      </c>
      <c r="F403" s="2" t="s">
        <v>2963</v>
      </c>
      <c r="G403" s="3" t="s">
        <v>2962</v>
      </c>
      <c r="H403" s="2" t="s">
        <v>5979</v>
      </c>
      <c r="I403" s="3" t="s">
        <v>97</v>
      </c>
      <c r="J403" s="6">
        <v>190855</v>
      </c>
      <c r="K403" s="3" t="s">
        <v>4211</v>
      </c>
      <c r="L403" s="3" t="s">
        <v>3896</v>
      </c>
      <c r="M403" s="3" t="s">
        <v>548</v>
      </c>
      <c r="N403" s="3" t="s">
        <v>24</v>
      </c>
      <c r="O403" s="5" t="s">
        <v>5382</v>
      </c>
      <c r="P403" s="2">
        <f>VLOOKUP(M403&amp;N403,Distancia!$C$2:$D$3438,2,0)</f>
        <v>185.48</v>
      </c>
      <c r="Q403" s="2" t="str">
        <f t="shared" si="6"/>
        <v>Aplica</v>
      </c>
      <c r="R403" s="36"/>
      <c r="S403" s="2"/>
    </row>
    <row r="404" spans="1:19" x14ac:dyDescent="0.25">
      <c r="A404" s="3" t="s">
        <v>380</v>
      </c>
      <c r="B404" s="6" t="s">
        <v>1940</v>
      </c>
      <c r="C404" s="2">
        <v>219309</v>
      </c>
      <c r="D404" s="4">
        <v>45869</v>
      </c>
      <c r="E404" s="4">
        <v>45869</v>
      </c>
      <c r="F404" s="2" t="s">
        <v>1095</v>
      </c>
      <c r="G404" s="3" t="s">
        <v>1096</v>
      </c>
      <c r="H404" s="2" t="s">
        <v>5583</v>
      </c>
      <c r="I404" s="3" t="s">
        <v>97</v>
      </c>
      <c r="J404" s="6">
        <v>0</v>
      </c>
      <c r="K404" s="3" t="s">
        <v>4220</v>
      </c>
      <c r="L404" s="3" t="s">
        <v>3917</v>
      </c>
      <c r="M404" s="3" t="s">
        <v>24</v>
      </c>
      <c r="N404" s="3" t="s">
        <v>555</v>
      </c>
      <c r="O404" s="5" t="s">
        <v>5382</v>
      </c>
      <c r="P404" s="2">
        <f>VLOOKUP(M404&amp;N404,Distancia!$C$2:$D$3438,2,0)</f>
        <v>90.67</v>
      </c>
      <c r="Q404" s="2" t="str">
        <f t="shared" si="6"/>
        <v>Aplica</v>
      </c>
      <c r="R404" s="36"/>
      <c r="S404" s="2"/>
    </row>
    <row r="405" spans="1:19" x14ac:dyDescent="0.25">
      <c r="A405" s="3" t="s">
        <v>380</v>
      </c>
      <c r="B405" s="6" t="s">
        <v>1940</v>
      </c>
      <c r="C405" s="2">
        <v>219330</v>
      </c>
      <c r="D405" s="4">
        <v>45874</v>
      </c>
      <c r="E405" s="4">
        <v>45874</v>
      </c>
      <c r="F405" s="2" t="s">
        <v>1091</v>
      </c>
      <c r="G405" s="3" t="s">
        <v>1092</v>
      </c>
      <c r="H405" s="2" t="s">
        <v>5831</v>
      </c>
      <c r="I405" s="3" t="s">
        <v>97</v>
      </c>
      <c r="J405" s="6">
        <v>25815</v>
      </c>
      <c r="K405" s="3" t="s">
        <v>4235</v>
      </c>
      <c r="L405" s="3" t="s">
        <v>3917</v>
      </c>
      <c r="M405" s="3" t="s">
        <v>24</v>
      </c>
      <c r="N405" s="3" t="s">
        <v>1030</v>
      </c>
      <c r="O405" s="5" t="s">
        <v>5382</v>
      </c>
      <c r="P405" s="2">
        <f>VLOOKUP(M405&amp;N405,Distancia!$C$2:$D$3438,2,0)</f>
        <v>89.27</v>
      </c>
      <c r="Q405" s="2" t="str">
        <f t="shared" si="6"/>
        <v>Aplica</v>
      </c>
      <c r="R405" s="50">
        <v>190790</v>
      </c>
      <c r="S405" s="2"/>
    </row>
    <row r="406" spans="1:19" x14ac:dyDescent="0.25">
      <c r="A406" s="3" t="s">
        <v>380</v>
      </c>
      <c r="B406" s="6" t="s">
        <v>1940</v>
      </c>
      <c r="C406" s="2">
        <v>219341</v>
      </c>
      <c r="D406" s="4">
        <v>45867</v>
      </c>
      <c r="E406" s="4">
        <v>45869</v>
      </c>
      <c r="F406" s="2" t="s">
        <v>2192</v>
      </c>
      <c r="G406" s="3" t="s">
        <v>2191</v>
      </c>
      <c r="H406" s="2" t="s">
        <v>5995</v>
      </c>
      <c r="I406" s="3" t="s">
        <v>3170</v>
      </c>
      <c r="J406" s="6">
        <v>190855</v>
      </c>
      <c r="K406" s="3" t="s">
        <v>4242</v>
      </c>
      <c r="L406" s="3" t="s">
        <v>4115</v>
      </c>
      <c r="M406" s="3" t="s">
        <v>555</v>
      </c>
      <c r="N406" s="3" t="s">
        <v>270</v>
      </c>
      <c r="O406" s="5" t="s">
        <v>5392</v>
      </c>
      <c r="P406" s="2">
        <f>VLOOKUP(M406&amp;N406,Distancia!$C$2:$D$3438,2,0)</f>
        <v>470.34</v>
      </c>
      <c r="Q406" s="2" t="str">
        <f t="shared" si="6"/>
        <v>Aplica</v>
      </c>
      <c r="R406" s="36"/>
      <c r="S406" s="2"/>
    </row>
    <row r="407" spans="1:19" x14ac:dyDescent="0.25">
      <c r="A407" s="3" t="s">
        <v>380</v>
      </c>
      <c r="B407" s="6" t="s">
        <v>1940</v>
      </c>
      <c r="C407" s="2">
        <v>219355</v>
      </c>
      <c r="D407" s="4">
        <v>45875</v>
      </c>
      <c r="E407" s="4">
        <v>45876</v>
      </c>
      <c r="F407" s="2" t="s">
        <v>1028</v>
      </c>
      <c r="G407" s="3" t="s">
        <v>1029</v>
      </c>
      <c r="H407" s="2" t="s">
        <v>6001</v>
      </c>
      <c r="I407" s="3" t="s">
        <v>3170</v>
      </c>
      <c r="J407" s="6">
        <v>90353</v>
      </c>
      <c r="K407" s="3" t="s">
        <v>4254</v>
      </c>
      <c r="L407" s="3" t="s">
        <v>4115</v>
      </c>
      <c r="M407" s="3" t="s">
        <v>555</v>
      </c>
      <c r="N407" s="3" t="s">
        <v>562</v>
      </c>
      <c r="O407" s="5" t="s">
        <v>5382</v>
      </c>
      <c r="P407" s="2">
        <f>VLOOKUP(M407&amp;N407,Distancia!$C$2:$D$3438,2,0)</f>
        <v>277.26</v>
      </c>
      <c r="Q407" s="2" t="str">
        <f t="shared" si="6"/>
        <v>Aplica</v>
      </c>
      <c r="R407" s="36"/>
      <c r="S407" s="2"/>
    </row>
    <row r="408" spans="1:19" x14ac:dyDescent="0.25">
      <c r="A408" s="3" t="s">
        <v>380</v>
      </c>
      <c r="B408" s="6" t="s">
        <v>1940</v>
      </c>
      <c r="C408" s="2">
        <v>219370</v>
      </c>
      <c r="D408" s="4">
        <v>45874</v>
      </c>
      <c r="E408" s="4">
        <v>45874</v>
      </c>
      <c r="F408" s="2" t="s">
        <v>1095</v>
      </c>
      <c r="G408" s="3" t="s">
        <v>1096</v>
      </c>
      <c r="H408" s="2" t="s">
        <v>5583</v>
      </c>
      <c r="I408" s="3" t="s">
        <v>97</v>
      </c>
      <c r="J408" s="6">
        <v>31809</v>
      </c>
      <c r="K408" s="3" t="s">
        <v>4261</v>
      </c>
      <c r="L408" s="3" t="s">
        <v>3917</v>
      </c>
      <c r="M408" s="3" t="s">
        <v>24</v>
      </c>
      <c r="N408" s="3" t="s">
        <v>555</v>
      </c>
      <c r="O408" s="5" t="s">
        <v>5382</v>
      </c>
      <c r="P408" s="2">
        <f>VLOOKUP(M408&amp;N408,Distancia!$C$2:$D$3438,2,0)</f>
        <v>90.67</v>
      </c>
      <c r="Q408" s="2" t="str">
        <f t="shared" si="6"/>
        <v>Aplica</v>
      </c>
      <c r="R408" s="36"/>
      <c r="S408" s="2"/>
    </row>
    <row r="409" spans="1:19" x14ac:dyDescent="0.25">
      <c r="A409" s="3" t="s">
        <v>380</v>
      </c>
      <c r="B409" s="6" t="s">
        <v>1940</v>
      </c>
      <c r="C409" s="2">
        <v>219417</v>
      </c>
      <c r="D409" s="4">
        <v>45876</v>
      </c>
      <c r="E409" s="4">
        <v>45876</v>
      </c>
      <c r="F409" s="2" t="s">
        <v>4285</v>
      </c>
      <c r="G409" s="3" t="s">
        <v>4286</v>
      </c>
      <c r="H409" s="2" t="s">
        <v>6026</v>
      </c>
      <c r="I409" s="3" t="s">
        <v>97</v>
      </c>
      <c r="J409" s="6">
        <v>25815</v>
      </c>
      <c r="K409" s="3" t="s">
        <v>4287</v>
      </c>
      <c r="L409" s="3" t="s">
        <v>4059</v>
      </c>
      <c r="M409" s="3" t="s">
        <v>555</v>
      </c>
      <c r="N409" s="3" t="s">
        <v>24</v>
      </c>
      <c r="O409" s="5" t="s">
        <v>5382</v>
      </c>
      <c r="P409" s="2">
        <f>VLOOKUP(M409&amp;N409,Distancia!$C$2:$D$3438,2,0)</f>
        <v>90.67</v>
      </c>
      <c r="Q409" s="2" t="str">
        <f t="shared" si="6"/>
        <v>Aplica</v>
      </c>
      <c r="R409" s="50">
        <v>11382</v>
      </c>
      <c r="S409" s="2"/>
    </row>
    <row r="410" spans="1:19" x14ac:dyDescent="0.25">
      <c r="A410" s="3" t="s">
        <v>380</v>
      </c>
      <c r="B410" s="6" t="s">
        <v>1940</v>
      </c>
      <c r="C410" s="2">
        <v>219418</v>
      </c>
      <c r="D410" s="4">
        <v>45873</v>
      </c>
      <c r="E410" s="4">
        <v>45874</v>
      </c>
      <c r="F410" s="2" t="s">
        <v>4288</v>
      </c>
      <c r="G410" s="3" t="s">
        <v>4289</v>
      </c>
      <c r="H410" s="2" t="s">
        <v>6027</v>
      </c>
      <c r="I410" s="3" t="s">
        <v>351</v>
      </c>
      <c r="J410" s="6">
        <v>111332</v>
      </c>
      <c r="K410" s="3" t="s">
        <v>4290</v>
      </c>
      <c r="L410" s="3" t="s">
        <v>4059</v>
      </c>
      <c r="M410" s="3" t="s">
        <v>548</v>
      </c>
      <c r="N410" s="3" t="s">
        <v>555</v>
      </c>
      <c r="O410" s="5" t="s">
        <v>5389</v>
      </c>
      <c r="P410" s="2">
        <f>VLOOKUP(M410&amp;N410,Distancia!$C$2:$D$3438,2,0)</f>
        <v>250.75</v>
      </c>
      <c r="Q410" s="2" t="str">
        <f t="shared" si="6"/>
        <v>Aplica</v>
      </c>
      <c r="R410" s="50">
        <v>20652</v>
      </c>
      <c r="S410" s="2"/>
    </row>
    <row r="411" spans="1:19" x14ac:dyDescent="0.25">
      <c r="A411" s="3" t="s">
        <v>380</v>
      </c>
      <c r="B411" s="6" t="s">
        <v>1940</v>
      </c>
      <c r="C411" s="2">
        <v>219419</v>
      </c>
      <c r="D411" s="4">
        <v>45839</v>
      </c>
      <c r="E411" s="4">
        <v>45840</v>
      </c>
      <c r="F411" s="2" t="s">
        <v>4288</v>
      </c>
      <c r="G411" s="3" t="s">
        <v>4289</v>
      </c>
      <c r="H411" s="2" t="s">
        <v>6027</v>
      </c>
      <c r="I411" s="3" t="s">
        <v>97</v>
      </c>
      <c r="J411" s="6">
        <v>111332</v>
      </c>
      <c r="K411" s="3" t="s">
        <v>4291</v>
      </c>
      <c r="L411" s="3" t="s">
        <v>4059</v>
      </c>
      <c r="M411" s="3" t="s">
        <v>548</v>
      </c>
      <c r="N411" s="3" t="s">
        <v>555</v>
      </c>
      <c r="O411" s="5" t="s">
        <v>5389</v>
      </c>
      <c r="P411" s="2">
        <f>VLOOKUP(M411&amp;N411,Distancia!$C$2:$D$3438,2,0)</f>
        <v>250.75</v>
      </c>
      <c r="Q411" s="2" t="str">
        <f t="shared" si="6"/>
        <v>Aplica</v>
      </c>
      <c r="R411" s="36"/>
      <c r="S411" s="2"/>
    </row>
    <row r="412" spans="1:19" x14ac:dyDescent="0.25">
      <c r="A412" s="3" t="s">
        <v>380</v>
      </c>
      <c r="B412" s="6" t="s">
        <v>1940</v>
      </c>
      <c r="C412" s="2">
        <v>219449</v>
      </c>
      <c r="D412" s="4">
        <v>45876</v>
      </c>
      <c r="E412" s="4">
        <v>45876</v>
      </c>
      <c r="F412" s="2" t="s">
        <v>1122</v>
      </c>
      <c r="G412" s="3" t="s">
        <v>1123</v>
      </c>
      <c r="H412" s="2" t="s">
        <v>5399</v>
      </c>
      <c r="I412" s="3" t="s">
        <v>3170</v>
      </c>
      <c r="J412" s="6">
        <v>0</v>
      </c>
      <c r="K412" s="3">
        <v>0</v>
      </c>
      <c r="L412" s="3">
        <v>0</v>
      </c>
      <c r="M412" s="3" t="s">
        <v>20</v>
      </c>
      <c r="N412" s="3" t="s">
        <v>3246</v>
      </c>
      <c r="O412" s="5" t="s">
        <v>5382</v>
      </c>
      <c r="P412" s="2">
        <f>VLOOKUP(M412&amp;N412,Distancia!$C$2:$D$3438,2,0)</f>
        <v>25</v>
      </c>
      <c r="Q412" s="2" t="str">
        <f t="shared" si="6"/>
        <v>No Aplica</v>
      </c>
      <c r="R412" s="50" t="s">
        <v>6738</v>
      </c>
      <c r="S412" s="2"/>
    </row>
    <row r="413" spans="1:19" x14ac:dyDescent="0.25">
      <c r="A413" s="3" t="s">
        <v>380</v>
      </c>
      <c r="B413" s="6" t="s">
        <v>1940</v>
      </c>
      <c r="C413" s="2">
        <v>219459</v>
      </c>
      <c r="D413" s="4">
        <v>45887</v>
      </c>
      <c r="E413" s="4">
        <v>45891</v>
      </c>
      <c r="F413" s="2" t="s">
        <v>1067</v>
      </c>
      <c r="G413" s="3" t="s">
        <v>1068</v>
      </c>
      <c r="H413" s="2" t="s">
        <v>5846</v>
      </c>
      <c r="I413" s="3" t="s">
        <v>351</v>
      </c>
      <c r="J413" s="6">
        <v>345812</v>
      </c>
      <c r="K413" s="3" t="s">
        <v>4309</v>
      </c>
      <c r="L413" s="3" t="s">
        <v>3917</v>
      </c>
      <c r="M413" s="3" t="s">
        <v>578</v>
      </c>
      <c r="N413" s="3" t="s">
        <v>270</v>
      </c>
      <c r="O413" s="5" t="s">
        <v>5392</v>
      </c>
      <c r="P413" s="2">
        <f>VLOOKUP(M413&amp;N413,Distancia!$C$2:$D$3438,2,0)</f>
        <v>459.03</v>
      </c>
      <c r="Q413" s="2" t="str">
        <f t="shared" si="6"/>
        <v>Aplica</v>
      </c>
      <c r="R413" s="36"/>
      <c r="S413" s="2"/>
    </row>
    <row r="414" spans="1:19" x14ac:dyDescent="0.25">
      <c r="A414" s="3" t="s">
        <v>380</v>
      </c>
      <c r="B414" s="6" t="s">
        <v>1940</v>
      </c>
      <c r="C414" s="2">
        <v>219481</v>
      </c>
      <c r="D414" s="4">
        <v>45875</v>
      </c>
      <c r="E414" s="4">
        <v>45876</v>
      </c>
      <c r="F414" s="2" t="s">
        <v>1034</v>
      </c>
      <c r="G414" s="3" t="s">
        <v>1035</v>
      </c>
      <c r="H414" s="2" t="s">
        <v>6054</v>
      </c>
      <c r="I414" s="3" t="s">
        <v>3170</v>
      </c>
      <c r="J414" s="6">
        <v>90353</v>
      </c>
      <c r="K414" s="3" t="s">
        <v>4320</v>
      </c>
      <c r="L414" s="3" t="s">
        <v>4058</v>
      </c>
      <c r="M414" s="3" t="s">
        <v>555</v>
      </c>
      <c r="N414" s="3" t="s">
        <v>562</v>
      </c>
      <c r="O414" s="5" t="s">
        <v>5382</v>
      </c>
      <c r="P414" s="2">
        <f>VLOOKUP(M414&amp;N414,Distancia!$C$2:$D$3438,2,0)</f>
        <v>277.26</v>
      </c>
      <c r="Q414" s="2" t="str">
        <f t="shared" si="6"/>
        <v>Aplica</v>
      </c>
      <c r="R414" s="36"/>
      <c r="S414" s="2"/>
    </row>
    <row r="415" spans="1:19" x14ac:dyDescent="0.25">
      <c r="A415" s="3" t="s">
        <v>380</v>
      </c>
      <c r="B415" s="6" t="s">
        <v>1940</v>
      </c>
      <c r="C415" s="2">
        <v>219530</v>
      </c>
      <c r="D415" s="4">
        <v>45876</v>
      </c>
      <c r="E415" s="4">
        <v>45876</v>
      </c>
      <c r="F415" s="2" t="s">
        <v>1032</v>
      </c>
      <c r="G415" s="3" t="s">
        <v>1033</v>
      </c>
      <c r="H415" s="2" t="s">
        <v>6063</v>
      </c>
      <c r="I415" s="3" t="s">
        <v>97</v>
      </c>
      <c r="J415" s="6">
        <v>31809</v>
      </c>
      <c r="K415" s="3" t="s">
        <v>4335</v>
      </c>
      <c r="L415" s="3" t="s">
        <v>4059</v>
      </c>
      <c r="M415" s="3" t="s">
        <v>555</v>
      </c>
      <c r="N415" s="3" t="s">
        <v>24</v>
      </c>
      <c r="O415" s="5" t="s">
        <v>5382</v>
      </c>
      <c r="P415" s="2">
        <f>VLOOKUP(M415&amp;N415,Distancia!$C$2:$D$3438,2,0)</f>
        <v>90.67</v>
      </c>
      <c r="Q415" s="2" t="str">
        <f t="shared" si="6"/>
        <v>Aplica</v>
      </c>
      <c r="R415" s="36"/>
      <c r="S415" s="2"/>
    </row>
    <row r="416" spans="1:19" x14ac:dyDescent="0.25">
      <c r="A416" s="3" t="s">
        <v>380</v>
      </c>
      <c r="B416" s="6" t="s">
        <v>1940</v>
      </c>
      <c r="C416" s="2">
        <v>219542</v>
      </c>
      <c r="D416" s="4">
        <v>45880</v>
      </c>
      <c r="E416" s="4">
        <v>45880</v>
      </c>
      <c r="F416" s="2" t="s">
        <v>1087</v>
      </c>
      <c r="G416" s="3" t="s">
        <v>2888</v>
      </c>
      <c r="H416" s="2" t="s">
        <v>5551</v>
      </c>
      <c r="I416" s="3" t="s">
        <v>97</v>
      </c>
      <c r="J416" s="6">
        <v>0</v>
      </c>
      <c r="K416" s="3" t="s">
        <v>4342</v>
      </c>
      <c r="L416" s="3" t="s">
        <v>4059</v>
      </c>
      <c r="M416" s="3" t="s">
        <v>578</v>
      </c>
      <c r="N416" s="3" t="s">
        <v>1040</v>
      </c>
      <c r="O416" s="5" t="s">
        <v>5382</v>
      </c>
      <c r="P416" s="2">
        <f>VLOOKUP(M416&amp;N416,Distancia!$C$2:$D$3438,2,0)</f>
        <v>53.33</v>
      </c>
      <c r="Q416" s="2" t="str">
        <f t="shared" si="6"/>
        <v>No Aplica</v>
      </c>
      <c r="R416" s="36"/>
      <c r="S416" s="2"/>
    </row>
    <row r="417" spans="1:19" x14ac:dyDescent="0.25">
      <c r="A417" s="3" t="s">
        <v>380</v>
      </c>
      <c r="B417" s="6" t="s">
        <v>1940</v>
      </c>
      <c r="C417" s="2">
        <v>219555</v>
      </c>
      <c r="D417" s="4">
        <v>45880</v>
      </c>
      <c r="E417" s="4">
        <v>45880</v>
      </c>
      <c r="F417" s="2" t="s">
        <v>3168</v>
      </c>
      <c r="G417" s="3" t="s">
        <v>3169</v>
      </c>
      <c r="H417" s="2" t="s">
        <v>5898</v>
      </c>
      <c r="I417" s="3" t="s">
        <v>97</v>
      </c>
      <c r="J417" s="6">
        <v>31809</v>
      </c>
      <c r="K417" s="3" t="s">
        <v>4346</v>
      </c>
      <c r="L417" s="3" t="s">
        <v>3917</v>
      </c>
      <c r="M417" s="3" t="s">
        <v>548</v>
      </c>
      <c r="N417" s="3" t="s">
        <v>24</v>
      </c>
      <c r="O417" s="5" t="s">
        <v>5402</v>
      </c>
      <c r="P417" s="2">
        <f>VLOOKUP(M417&amp;N417,Distancia!$C$2:$D$3438,2,0)</f>
        <v>185.48</v>
      </c>
      <c r="Q417" s="2" t="str">
        <f t="shared" si="6"/>
        <v>Aplica</v>
      </c>
      <c r="R417" s="36"/>
      <c r="S417" s="2"/>
    </row>
    <row r="418" spans="1:19" x14ac:dyDescent="0.25">
      <c r="A418" s="3" t="s">
        <v>380</v>
      </c>
      <c r="B418" s="6" t="s">
        <v>1940</v>
      </c>
      <c r="C418" s="2">
        <v>219559</v>
      </c>
      <c r="D418" s="4">
        <v>45881</v>
      </c>
      <c r="E418" s="4">
        <v>45881</v>
      </c>
      <c r="F418" s="2" t="s">
        <v>1037</v>
      </c>
      <c r="G418" s="3" t="s">
        <v>1038</v>
      </c>
      <c r="H418" s="2" t="s">
        <v>5964</v>
      </c>
      <c r="I418" s="3" t="s">
        <v>3170</v>
      </c>
      <c r="J418" s="6">
        <v>0</v>
      </c>
      <c r="K418" s="3" t="s">
        <v>4348</v>
      </c>
      <c r="L418" s="3" t="s">
        <v>4317</v>
      </c>
      <c r="M418" s="3" t="s">
        <v>555</v>
      </c>
      <c r="N418" s="3" t="s">
        <v>1040</v>
      </c>
      <c r="O418" s="5" t="s">
        <v>5382</v>
      </c>
      <c r="P418" s="2">
        <f>VLOOKUP(M418&amp;N418,Distancia!$C$2:$D$3438,2,0)</f>
        <v>12.96</v>
      </c>
      <c r="Q418" s="2" t="str">
        <f t="shared" si="6"/>
        <v>No Aplica</v>
      </c>
      <c r="R418" s="36"/>
      <c r="S418" s="2"/>
    </row>
    <row r="419" spans="1:19" x14ac:dyDescent="0.25">
      <c r="A419" s="3" t="s">
        <v>380</v>
      </c>
      <c r="B419" s="6" t="s">
        <v>1940</v>
      </c>
      <c r="C419" s="2">
        <v>219560</v>
      </c>
      <c r="D419" s="4">
        <v>45882</v>
      </c>
      <c r="E419" s="4">
        <v>45882</v>
      </c>
      <c r="F419" s="2" t="s">
        <v>1037</v>
      </c>
      <c r="G419" s="3" t="s">
        <v>1038</v>
      </c>
      <c r="H419" s="2" t="s">
        <v>5964</v>
      </c>
      <c r="I419" s="3" t="s">
        <v>3170</v>
      </c>
      <c r="J419" s="6">
        <v>0</v>
      </c>
      <c r="K419" s="3" t="s">
        <v>4349</v>
      </c>
      <c r="L419" s="3" t="s">
        <v>4317</v>
      </c>
      <c r="M419" s="3" t="s">
        <v>555</v>
      </c>
      <c r="N419" s="3" t="s">
        <v>20</v>
      </c>
      <c r="O419" s="5" t="s">
        <v>5382</v>
      </c>
      <c r="P419" s="2">
        <f>VLOOKUP(M419&amp;N419,Distancia!$C$2:$D$3438,2,0)</f>
        <v>61.43</v>
      </c>
      <c r="Q419" s="2" t="str">
        <f t="shared" si="6"/>
        <v>No Aplica</v>
      </c>
      <c r="R419" s="36"/>
      <c r="S419" s="2"/>
    </row>
    <row r="420" spans="1:19" x14ac:dyDescent="0.25">
      <c r="A420" s="3" t="s">
        <v>380</v>
      </c>
      <c r="B420" s="6" t="s">
        <v>1940</v>
      </c>
      <c r="C420" s="2">
        <v>219572</v>
      </c>
      <c r="D420" s="4">
        <v>45880</v>
      </c>
      <c r="E420" s="4">
        <v>45880</v>
      </c>
      <c r="F420" s="2" t="s">
        <v>1122</v>
      </c>
      <c r="G420" s="3" t="s">
        <v>1123</v>
      </c>
      <c r="H420" s="2" t="s">
        <v>5399</v>
      </c>
      <c r="I420" s="3" t="s">
        <v>3170</v>
      </c>
      <c r="J420" s="6">
        <v>0</v>
      </c>
      <c r="K420" s="3">
        <v>0</v>
      </c>
      <c r="L420" s="3">
        <v>0</v>
      </c>
      <c r="M420" s="3" t="s">
        <v>20</v>
      </c>
      <c r="N420" s="3" t="s">
        <v>578</v>
      </c>
      <c r="O420" s="5" t="s">
        <v>5382</v>
      </c>
      <c r="P420" s="2">
        <f>VLOOKUP(M420&amp;N420,Distancia!$C$2:$D$3438,2,0)</f>
        <v>73.36</v>
      </c>
      <c r="Q420" s="2" t="str">
        <f t="shared" si="6"/>
        <v>No Aplica</v>
      </c>
      <c r="R420" s="36"/>
      <c r="S420" s="2"/>
    </row>
    <row r="421" spans="1:19" x14ac:dyDescent="0.25">
      <c r="A421" s="3" t="s">
        <v>380</v>
      </c>
      <c r="B421" s="6" t="s">
        <v>1940</v>
      </c>
      <c r="C421" s="2">
        <v>219583</v>
      </c>
      <c r="D421" s="4">
        <v>45880</v>
      </c>
      <c r="E421" s="4">
        <v>45880</v>
      </c>
      <c r="F421" s="2" t="s">
        <v>1091</v>
      </c>
      <c r="G421" s="3" t="s">
        <v>1092</v>
      </c>
      <c r="H421" s="2" t="s">
        <v>5831</v>
      </c>
      <c r="I421" s="3" t="s">
        <v>97</v>
      </c>
      <c r="J421" s="6">
        <v>25815</v>
      </c>
      <c r="K421" s="3" t="s">
        <v>4360</v>
      </c>
      <c r="L421" s="3" t="s">
        <v>3917</v>
      </c>
      <c r="M421" s="3" t="s">
        <v>24</v>
      </c>
      <c r="N421" s="3" t="s">
        <v>578</v>
      </c>
      <c r="O421" s="5" t="s">
        <v>5382</v>
      </c>
      <c r="P421" s="2">
        <f>VLOOKUP(M421&amp;N421,Distancia!$C$2:$D$3438,2,0)</f>
        <v>83.58</v>
      </c>
      <c r="Q421" s="2" t="str">
        <f t="shared" si="6"/>
        <v>Aplica</v>
      </c>
      <c r="R421" s="36"/>
      <c r="S421" s="2"/>
    </row>
    <row r="422" spans="1:19" x14ac:dyDescent="0.25">
      <c r="A422" s="3" t="s">
        <v>380</v>
      </c>
      <c r="B422" s="6" t="s">
        <v>1940</v>
      </c>
      <c r="C422" s="2">
        <v>219591</v>
      </c>
      <c r="D422" s="4">
        <v>45888</v>
      </c>
      <c r="E422" s="4">
        <v>45890</v>
      </c>
      <c r="F422" s="2" t="s">
        <v>4364</v>
      </c>
      <c r="G422" s="3" t="s">
        <v>4365</v>
      </c>
      <c r="H422" s="2" t="s">
        <v>6081</v>
      </c>
      <c r="I422" s="3" t="s">
        <v>3170</v>
      </c>
      <c r="J422" s="6">
        <v>154891</v>
      </c>
      <c r="K422" s="3" t="s">
        <v>4366</v>
      </c>
      <c r="L422" s="3" t="s">
        <v>4317</v>
      </c>
      <c r="M422" s="3" t="s">
        <v>555</v>
      </c>
      <c r="N422" s="3" t="s">
        <v>548</v>
      </c>
      <c r="O422" s="5" t="s">
        <v>5382</v>
      </c>
      <c r="P422" s="2">
        <f>VLOOKUP(M422&amp;N422,Distancia!$C$2:$D$3438,2,0)</f>
        <v>250.75</v>
      </c>
      <c r="Q422" s="2" t="str">
        <f t="shared" si="6"/>
        <v>Aplica</v>
      </c>
      <c r="R422" s="50">
        <v>212074</v>
      </c>
      <c r="S422" s="2"/>
    </row>
    <row r="423" spans="1:19" x14ac:dyDescent="0.25">
      <c r="A423" s="3" t="s">
        <v>380</v>
      </c>
      <c r="B423" s="6" t="s">
        <v>1940</v>
      </c>
      <c r="C423" s="2">
        <v>219595</v>
      </c>
      <c r="D423" s="4">
        <v>45880</v>
      </c>
      <c r="E423" s="4">
        <v>45882</v>
      </c>
      <c r="F423" s="2" t="s">
        <v>82</v>
      </c>
      <c r="G423" s="3" t="s">
        <v>552</v>
      </c>
      <c r="H423" s="2" t="s">
        <v>5873</v>
      </c>
      <c r="I423" s="3" t="s">
        <v>97</v>
      </c>
      <c r="J423" s="6">
        <v>159046</v>
      </c>
      <c r="K423" s="3" t="s">
        <v>4367</v>
      </c>
      <c r="L423" s="3" t="s">
        <v>4368</v>
      </c>
      <c r="M423" s="3" t="s">
        <v>555</v>
      </c>
      <c r="N423" s="3" t="s">
        <v>270</v>
      </c>
      <c r="O423" s="5" t="s">
        <v>5392</v>
      </c>
      <c r="P423" s="2">
        <f>VLOOKUP(M423&amp;N423,Distancia!$C$2:$D$3438,2,0)</f>
        <v>470.34</v>
      </c>
      <c r="Q423" s="2" t="str">
        <f t="shared" si="6"/>
        <v>Aplica</v>
      </c>
      <c r="R423" s="36"/>
      <c r="S423" s="2"/>
    </row>
    <row r="424" spans="1:19" x14ac:dyDescent="0.25">
      <c r="A424" s="3" t="s">
        <v>380</v>
      </c>
      <c r="B424" s="6" t="s">
        <v>1940</v>
      </c>
      <c r="C424" s="2">
        <v>219597</v>
      </c>
      <c r="D424" s="4">
        <v>45881</v>
      </c>
      <c r="E424" s="4">
        <v>45881</v>
      </c>
      <c r="F424" s="2" t="s">
        <v>1087</v>
      </c>
      <c r="G424" s="3" t="s">
        <v>2888</v>
      </c>
      <c r="H424" s="2" t="s">
        <v>5551</v>
      </c>
      <c r="I424" s="3" t="s">
        <v>97</v>
      </c>
      <c r="J424" s="6">
        <v>0</v>
      </c>
      <c r="K424" s="3" t="s">
        <v>4370</v>
      </c>
      <c r="L424" s="3" t="s">
        <v>4317</v>
      </c>
      <c r="M424" s="3" t="s">
        <v>578</v>
      </c>
      <c r="N424" s="3" t="s">
        <v>1040</v>
      </c>
      <c r="O424" s="5" t="s">
        <v>5394</v>
      </c>
      <c r="P424" s="2">
        <f>VLOOKUP(M424&amp;N424,Distancia!$C$2:$D$3438,2,0)</f>
        <v>53.33</v>
      </c>
      <c r="Q424" s="2" t="str">
        <f t="shared" si="6"/>
        <v>No Aplica</v>
      </c>
      <c r="R424" s="36"/>
      <c r="S424" s="2"/>
    </row>
    <row r="425" spans="1:19" x14ac:dyDescent="0.25">
      <c r="A425" s="3" t="s">
        <v>380</v>
      </c>
      <c r="B425" s="6" t="s">
        <v>1940</v>
      </c>
      <c r="C425" s="2">
        <v>219601</v>
      </c>
      <c r="D425" s="4">
        <v>45881</v>
      </c>
      <c r="E425" s="4">
        <v>45881</v>
      </c>
      <c r="F425" s="2" t="s">
        <v>22</v>
      </c>
      <c r="G425" s="3" t="s">
        <v>1012</v>
      </c>
      <c r="H425" s="2" t="s">
        <v>5608</v>
      </c>
      <c r="I425" s="3" t="s">
        <v>351</v>
      </c>
      <c r="J425" s="6">
        <v>31809</v>
      </c>
      <c r="K425" s="3" t="s">
        <v>4371</v>
      </c>
      <c r="L425" s="3" t="s">
        <v>4317</v>
      </c>
      <c r="M425" s="3" t="s">
        <v>555</v>
      </c>
      <c r="N425" s="3" t="s">
        <v>24</v>
      </c>
      <c r="O425" s="5" t="s">
        <v>5382</v>
      </c>
      <c r="P425" s="2">
        <f>VLOOKUP(M425&amp;N425,Distancia!$C$2:$D$3438,2,0)</f>
        <v>90.67</v>
      </c>
      <c r="Q425" s="2" t="str">
        <f t="shared" si="6"/>
        <v>Aplica</v>
      </c>
      <c r="R425" s="36"/>
      <c r="S425" s="2"/>
    </row>
    <row r="426" spans="1:19" x14ac:dyDescent="0.25">
      <c r="A426" s="3" t="s">
        <v>380</v>
      </c>
      <c r="B426" s="6" t="s">
        <v>1940</v>
      </c>
      <c r="C426" s="2">
        <v>219608</v>
      </c>
      <c r="D426" s="4">
        <v>45881</v>
      </c>
      <c r="E426" s="4">
        <v>45881</v>
      </c>
      <c r="F426" s="2" t="s">
        <v>1006</v>
      </c>
      <c r="G426" s="3" t="s">
        <v>1007</v>
      </c>
      <c r="H426" s="2" t="s">
        <v>6085</v>
      </c>
      <c r="I426" s="3" t="s">
        <v>97</v>
      </c>
      <c r="J426" s="6">
        <v>0</v>
      </c>
      <c r="K426" s="3" t="s">
        <v>4376</v>
      </c>
      <c r="L426" s="3" t="s">
        <v>4317</v>
      </c>
      <c r="M426" s="3" t="s">
        <v>555</v>
      </c>
      <c r="N426" s="3" t="s">
        <v>1040</v>
      </c>
      <c r="O426" s="5" t="s">
        <v>5382</v>
      </c>
      <c r="P426" s="2">
        <f>VLOOKUP(M426&amp;N426,Distancia!$C$2:$D$3438,2,0)</f>
        <v>12.96</v>
      </c>
      <c r="Q426" s="2" t="str">
        <f t="shared" si="6"/>
        <v>No Aplica</v>
      </c>
      <c r="R426" s="36"/>
      <c r="S426" s="2"/>
    </row>
    <row r="427" spans="1:19" x14ac:dyDescent="0.25">
      <c r="A427" s="3" t="s">
        <v>380</v>
      </c>
      <c r="B427" s="6" t="s">
        <v>1940</v>
      </c>
      <c r="C427" s="2">
        <v>219628</v>
      </c>
      <c r="D427" s="4">
        <v>45881</v>
      </c>
      <c r="E427" s="4">
        <v>45881</v>
      </c>
      <c r="F427" s="2" t="s">
        <v>4391</v>
      </c>
      <c r="G427" s="3" t="s">
        <v>4392</v>
      </c>
      <c r="H427" s="2" t="s">
        <v>6090</v>
      </c>
      <c r="I427" s="3" t="s">
        <v>3170</v>
      </c>
      <c r="J427" s="6">
        <v>25815</v>
      </c>
      <c r="K427" s="3" t="s">
        <v>4393</v>
      </c>
      <c r="L427" s="3" t="s">
        <v>4317</v>
      </c>
      <c r="M427" s="3" t="s">
        <v>555</v>
      </c>
      <c r="N427" s="3" t="s">
        <v>24</v>
      </c>
      <c r="O427" s="5" t="s">
        <v>5382</v>
      </c>
      <c r="P427" s="2">
        <f>VLOOKUP(M427&amp;N427,Distancia!$C$2:$D$3438,2,0)</f>
        <v>90.67</v>
      </c>
      <c r="Q427" s="2" t="str">
        <f t="shared" si="6"/>
        <v>Aplica</v>
      </c>
      <c r="R427" s="36"/>
      <c r="S427" s="2"/>
    </row>
    <row r="428" spans="1:19" x14ac:dyDescent="0.25">
      <c r="A428" s="3" t="s">
        <v>380</v>
      </c>
      <c r="B428" s="6" t="s">
        <v>1940</v>
      </c>
      <c r="C428" s="2">
        <v>219634</v>
      </c>
      <c r="D428" s="4">
        <v>45881</v>
      </c>
      <c r="E428" s="4">
        <v>45881</v>
      </c>
      <c r="F428" s="2" t="s">
        <v>1028</v>
      </c>
      <c r="G428" s="3" t="s">
        <v>1029</v>
      </c>
      <c r="H428" s="2" t="s">
        <v>6001</v>
      </c>
      <c r="I428" s="3" t="s">
        <v>3170</v>
      </c>
      <c r="J428" s="6">
        <v>0</v>
      </c>
      <c r="K428" s="3" t="s">
        <v>4398</v>
      </c>
      <c r="L428" s="3" t="s">
        <v>4317</v>
      </c>
      <c r="M428" s="3" t="s">
        <v>555</v>
      </c>
      <c r="N428" s="3" t="s">
        <v>1040</v>
      </c>
      <c r="O428" s="5" t="s">
        <v>5382</v>
      </c>
      <c r="P428" s="2">
        <f>VLOOKUP(M428&amp;N428,Distancia!$C$2:$D$3438,2,0)</f>
        <v>12.96</v>
      </c>
      <c r="Q428" s="2" t="str">
        <f t="shared" si="6"/>
        <v>No Aplica</v>
      </c>
      <c r="R428" s="36"/>
      <c r="S428" s="2"/>
    </row>
    <row r="429" spans="1:19" x14ac:dyDescent="0.25">
      <c r="A429" s="3" t="s">
        <v>380</v>
      </c>
      <c r="B429" s="6" t="s">
        <v>1940</v>
      </c>
      <c r="C429" s="2">
        <v>219635</v>
      </c>
      <c r="D429" s="4">
        <v>45881</v>
      </c>
      <c r="E429" s="4">
        <v>45881</v>
      </c>
      <c r="F429" s="2" t="s">
        <v>1034</v>
      </c>
      <c r="G429" s="3" t="s">
        <v>1035</v>
      </c>
      <c r="H429" s="2" t="s">
        <v>6054</v>
      </c>
      <c r="I429" s="3" t="s">
        <v>3170</v>
      </c>
      <c r="J429" s="6">
        <v>0</v>
      </c>
      <c r="K429" s="3" t="s">
        <v>4399</v>
      </c>
      <c r="L429" s="3" t="s">
        <v>4317</v>
      </c>
      <c r="M429" s="3" t="s">
        <v>555</v>
      </c>
      <c r="N429" s="3" t="s">
        <v>1040</v>
      </c>
      <c r="O429" s="5" t="s">
        <v>5382</v>
      </c>
      <c r="P429" s="2">
        <f>VLOOKUP(M429&amp;N429,Distancia!$C$2:$D$3438,2,0)</f>
        <v>12.96</v>
      </c>
      <c r="Q429" s="2" t="str">
        <f t="shared" si="6"/>
        <v>No Aplica</v>
      </c>
      <c r="R429" s="36"/>
      <c r="S429" s="2"/>
    </row>
    <row r="430" spans="1:19" x14ac:dyDescent="0.25">
      <c r="A430" s="3" t="s">
        <v>380</v>
      </c>
      <c r="B430" s="6" t="s">
        <v>1940</v>
      </c>
      <c r="C430" s="2">
        <v>219636</v>
      </c>
      <c r="D430" s="4">
        <v>45882</v>
      </c>
      <c r="E430" s="4">
        <v>45882</v>
      </c>
      <c r="F430" s="2" t="s">
        <v>1028</v>
      </c>
      <c r="G430" s="3" t="s">
        <v>1029</v>
      </c>
      <c r="H430" s="2" t="s">
        <v>6001</v>
      </c>
      <c r="I430" s="3" t="s">
        <v>3170</v>
      </c>
      <c r="J430" s="6">
        <v>0</v>
      </c>
      <c r="K430" s="3" t="s">
        <v>4400</v>
      </c>
      <c r="L430" s="3" t="s">
        <v>4317</v>
      </c>
      <c r="M430" s="3" t="s">
        <v>555</v>
      </c>
      <c r="N430" s="3" t="s">
        <v>20</v>
      </c>
      <c r="O430" s="5" t="s">
        <v>5382</v>
      </c>
      <c r="P430" s="2">
        <f>VLOOKUP(M430&amp;N430,Distancia!$C$2:$D$3438,2,0)</f>
        <v>61.43</v>
      </c>
      <c r="Q430" s="2" t="str">
        <f t="shared" si="6"/>
        <v>No Aplica</v>
      </c>
      <c r="R430" s="36"/>
      <c r="S430" s="2"/>
    </row>
    <row r="431" spans="1:19" x14ac:dyDescent="0.25">
      <c r="A431" s="3" t="s">
        <v>380</v>
      </c>
      <c r="B431" s="6" t="s">
        <v>1940</v>
      </c>
      <c r="C431" s="2">
        <v>219637</v>
      </c>
      <c r="D431" s="4">
        <v>45882</v>
      </c>
      <c r="E431" s="4">
        <v>45882</v>
      </c>
      <c r="F431" s="2" t="s">
        <v>1034</v>
      </c>
      <c r="G431" s="3" t="s">
        <v>1035</v>
      </c>
      <c r="H431" s="2" t="s">
        <v>6054</v>
      </c>
      <c r="I431" s="3" t="s">
        <v>3170</v>
      </c>
      <c r="J431" s="6">
        <v>0</v>
      </c>
      <c r="K431" s="3" t="s">
        <v>4401</v>
      </c>
      <c r="L431" s="3" t="s">
        <v>4317</v>
      </c>
      <c r="M431" s="3" t="s">
        <v>555</v>
      </c>
      <c r="N431" s="3" t="s">
        <v>20</v>
      </c>
      <c r="O431" s="5" t="s">
        <v>5382</v>
      </c>
      <c r="P431" s="2">
        <f>VLOOKUP(M431&amp;N431,Distancia!$C$2:$D$3438,2,0)</f>
        <v>61.43</v>
      </c>
      <c r="Q431" s="2" t="str">
        <f t="shared" si="6"/>
        <v>No Aplica</v>
      </c>
      <c r="R431" s="36"/>
      <c r="S431" s="2"/>
    </row>
    <row r="432" spans="1:19" x14ac:dyDescent="0.25">
      <c r="A432" s="3" t="s">
        <v>380</v>
      </c>
      <c r="B432" s="6" t="s">
        <v>1940</v>
      </c>
      <c r="C432" s="2">
        <v>219659</v>
      </c>
      <c r="D432" s="4">
        <v>45881</v>
      </c>
      <c r="E432" s="4">
        <v>45882</v>
      </c>
      <c r="F432" s="2" t="s">
        <v>2205</v>
      </c>
      <c r="G432" s="3" t="s">
        <v>2204</v>
      </c>
      <c r="H432" s="2" t="s">
        <v>5915</v>
      </c>
      <c r="I432" s="3" t="s">
        <v>3170</v>
      </c>
      <c r="J432" s="6">
        <v>111332</v>
      </c>
      <c r="K432" s="3" t="s">
        <v>4418</v>
      </c>
      <c r="L432" s="3" t="s">
        <v>4419</v>
      </c>
      <c r="M432" s="3" t="s">
        <v>555</v>
      </c>
      <c r="N432" s="3" t="s">
        <v>562</v>
      </c>
      <c r="O432" s="5" t="s">
        <v>5382</v>
      </c>
      <c r="P432" s="2">
        <f>VLOOKUP(M432&amp;N432,Distancia!$C$2:$D$3438,2,0)</f>
        <v>277.26</v>
      </c>
      <c r="Q432" s="2" t="str">
        <f t="shared" si="6"/>
        <v>Aplica</v>
      </c>
      <c r="R432" s="36"/>
      <c r="S432" s="2"/>
    </row>
    <row r="433" spans="1:19" x14ac:dyDescent="0.25">
      <c r="A433" s="3" t="s">
        <v>380</v>
      </c>
      <c r="B433" s="6" t="s">
        <v>1940</v>
      </c>
      <c r="C433" s="2">
        <v>219674</v>
      </c>
      <c r="D433" s="4">
        <v>45882</v>
      </c>
      <c r="E433" s="4">
        <v>45882</v>
      </c>
      <c r="F433" s="2" t="s">
        <v>1018</v>
      </c>
      <c r="G433" s="3" t="s">
        <v>1019</v>
      </c>
      <c r="H433" s="2" t="s">
        <v>6103</v>
      </c>
      <c r="I433" s="3" t="s">
        <v>3170</v>
      </c>
      <c r="J433" s="6">
        <v>31809</v>
      </c>
      <c r="K433" s="3" t="s">
        <v>4429</v>
      </c>
      <c r="L433" s="3" t="s">
        <v>4317</v>
      </c>
      <c r="M433" s="3" t="s">
        <v>555</v>
      </c>
      <c r="N433" s="3" t="s">
        <v>562</v>
      </c>
      <c r="O433" s="5" t="s">
        <v>5382</v>
      </c>
      <c r="P433" s="2">
        <f>VLOOKUP(M433&amp;N433,Distancia!$C$2:$D$3438,2,0)</f>
        <v>277.26</v>
      </c>
      <c r="Q433" s="2" t="str">
        <f t="shared" si="6"/>
        <v>Aplica</v>
      </c>
      <c r="R433" s="36"/>
      <c r="S433" s="2"/>
    </row>
    <row r="434" spans="1:19" x14ac:dyDescent="0.25">
      <c r="A434" s="3" t="s">
        <v>380</v>
      </c>
      <c r="B434" s="6" t="s">
        <v>1940</v>
      </c>
      <c r="C434" s="2">
        <v>219686</v>
      </c>
      <c r="D434" s="4">
        <v>45882</v>
      </c>
      <c r="E434" s="4">
        <v>45882</v>
      </c>
      <c r="F434" s="2" t="s">
        <v>22</v>
      </c>
      <c r="G434" s="3" t="s">
        <v>1012</v>
      </c>
      <c r="H434" s="2" t="s">
        <v>5608</v>
      </c>
      <c r="I434" s="3" t="s">
        <v>351</v>
      </c>
      <c r="J434" s="6">
        <v>31809</v>
      </c>
      <c r="K434" s="3" t="s">
        <v>4434</v>
      </c>
      <c r="L434" s="3" t="s">
        <v>4333</v>
      </c>
      <c r="M434" s="3" t="s">
        <v>555</v>
      </c>
      <c r="N434" s="3" t="s">
        <v>562</v>
      </c>
      <c r="O434" s="5" t="s">
        <v>5382</v>
      </c>
      <c r="P434" s="2">
        <f>VLOOKUP(M434&amp;N434,Distancia!$C$2:$D$3438,2,0)</f>
        <v>277.26</v>
      </c>
      <c r="Q434" s="2" t="str">
        <f t="shared" si="6"/>
        <v>Aplica</v>
      </c>
      <c r="R434" s="36"/>
      <c r="S434" s="2"/>
    </row>
    <row r="435" spans="1:19" x14ac:dyDescent="0.25">
      <c r="A435" s="3" t="s">
        <v>380</v>
      </c>
      <c r="B435" s="6" t="s">
        <v>1940</v>
      </c>
      <c r="C435" s="2">
        <v>219712</v>
      </c>
      <c r="D435" s="4">
        <v>45882</v>
      </c>
      <c r="E435" s="4">
        <v>45882</v>
      </c>
      <c r="F435" s="2" t="s">
        <v>1091</v>
      </c>
      <c r="G435" s="3" t="s">
        <v>1092</v>
      </c>
      <c r="H435" s="2" t="s">
        <v>5831</v>
      </c>
      <c r="I435" s="3" t="s">
        <v>97</v>
      </c>
      <c r="J435" s="6">
        <v>25815</v>
      </c>
      <c r="K435" s="3" t="s">
        <v>4448</v>
      </c>
      <c r="L435" s="3" t="s">
        <v>4194</v>
      </c>
      <c r="M435" s="3" t="s">
        <v>24</v>
      </c>
      <c r="N435" s="3" t="s">
        <v>1030</v>
      </c>
      <c r="O435" s="5" t="s">
        <v>5382</v>
      </c>
      <c r="P435" s="2">
        <f>VLOOKUP(M435&amp;N435,Distancia!$C$2:$D$3438,2,0)</f>
        <v>89.27</v>
      </c>
      <c r="Q435" s="2" t="str">
        <f t="shared" si="6"/>
        <v>Aplica</v>
      </c>
      <c r="R435" s="36"/>
      <c r="S435" s="2"/>
    </row>
    <row r="436" spans="1:19" x14ac:dyDescent="0.25">
      <c r="A436" s="3" t="s">
        <v>380</v>
      </c>
      <c r="B436" s="6" t="s">
        <v>1940</v>
      </c>
      <c r="C436" s="2">
        <v>219719</v>
      </c>
      <c r="D436" s="4">
        <v>45888</v>
      </c>
      <c r="E436" s="4">
        <v>45890</v>
      </c>
      <c r="F436" s="2" t="s">
        <v>4455</v>
      </c>
      <c r="G436" s="3" t="s">
        <v>4456</v>
      </c>
      <c r="H436" s="2" t="s">
        <v>6112</v>
      </c>
      <c r="I436" s="3" t="s">
        <v>3170</v>
      </c>
      <c r="J436" s="6">
        <v>154891</v>
      </c>
      <c r="K436" s="3" t="s">
        <v>4457</v>
      </c>
      <c r="L436" s="3" t="s">
        <v>4333</v>
      </c>
      <c r="M436" s="3" t="s">
        <v>555</v>
      </c>
      <c r="N436" s="3" t="s">
        <v>548</v>
      </c>
      <c r="O436" s="5" t="s">
        <v>5382</v>
      </c>
      <c r="P436" s="2">
        <f>VLOOKUP(M436&amp;N436,Distancia!$C$2:$D$3438,2,0)</f>
        <v>250.75</v>
      </c>
      <c r="Q436" s="2" t="str">
        <f t="shared" si="6"/>
        <v>Aplica</v>
      </c>
      <c r="R436" s="36"/>
      <c r="S436" s="2"/>
    </row>
    <row r="437" spans="1:19" x14ac:dyDescent="0.25">
      <c r="A437" s="3" t="s">
        <v>380</v>
      </c>
      <c r="B437" s="6" t="s">
        <v>1940</v>
      </c>
      <c r="C437" s="2">
        <v>219737</v>
      </c>
      <c r="D437" s="4">
        <v>45882</v>
      </c>
      <c r="E437" s="4">
        <v>45882</v>
      </c>
      <c r="F437" s="2" t="s">
        <v>2188</v>
      </c>
      <c r="G437" s="3" t="s">
        <v>3248</v>
      </c>
      <c r="H437" s="2" t="s">
        <v>6116</v>
      </c>
      <c r="I437" s="3" t="s">
        <v>97</v>
      </c>
      <c r="J437" s="6">
        <v>34581</v>
      </c>
      <c r="K437" s="3" t="s">
        <v>4469</v>
      </c>
      <c r="L437" s="3" t="s">
        <v>4029</v>
      </c>
      <c r="M437" s="3" t="s">
        <v>555</v>
      </c>
      <c r="N437" s="3" t="s">
        <v>324</v>
      </c>
      <c r="O437" s="5" t="s">
        <v>5382</v>
      </c>
      <c r="P437" s="2">
        <f>VLOOKUP(M437&amp;N437,Distancia!$C$2:$D$3438,2,0)</f>
        <v>336.62</v>
      </c>
      <c r="Q437" s="2" t="str">
        <f t="shared" si="6"/>
        <v>Aplica</v>
      </c>
      <c r="R437" s="36"/>
      <c r="S437" s="2"/>
    </row>
    <row r="438" spans="1:19" x14ac:dyDescent="0.25">
      <c r="A438" s="3" t="s">
        <v>380</v>
      </c>
      <c r="B438" s="6" t="s">
        <v>1940</v>
      </c>
      <c r="C438" s="2">
        <v>219747</v>
      </c>
      <c r="D438" s="4">
        <v>45882</v>
      </c>
      <c r="E438" s="4">
        <v>45882</v>
      </c>
      <c r="F438" s="2" t="s">
        <v>1006</v>
      </c>
      <c r="G438" s="3" t="s">
        <v>1007</v>
      </c>
      <c r="H438" s="2" t="s">
        <v>6085</v>
      </c>
      <c r="I438" s="3" t="s">
        <v>97</v>
      </c>
      <c r="J438" s="6">
        <v>25815</v>
      </c>
      <c r="K438" s="3" t="s">
        <v>4475</v>
      </c>
      <c r="L438" s="3" t="s">
        <v>4333</v>
      </c>
      <c r="M438" s="3" t="s">
        <v>555</v>
      </c>
      <c r="N438" s="3" t="s">
        <v>324</v>
      </c>
      <c r="O438" s="5" t="s">
        <v>5382</v>
      </c>
      <c r="P438" s="2">
        <f>VLOOKUP(M438&amp;N438,Distancia!$C$2:$D$3438,2,0)</f>
        <v>336.62</v>
      </c>
      <c r="Q438" s="2" t="str">
        <f t="shared" si="6"/>
        <v>Aplica</v>
      </c>
      <c r="R438" s="36"/>
      <c r="S438" s="2"/>
    </row>
    <row r="439" spans="1:19" x14ac:dyDescent="0.25">
      <c r="A439" s="3" t="s">
        <v>380</v>
      </c>
      <c r="B439" s="6" t="s">
        <v>1940</v>
      </c>
      <c r="C439" s="2">
        <v>219749</v>
      </c>
      <c r="D439" s="4">
        <v>45888</v>
      </c>
      <c r="E439" s="4">
        <v>45890</v>
      </c>
      <c r="F439" s="2" t="s">
        <v>1006</v>
      </c>
      <c r="G439" s="3" t="s">
        <v>1007</v>
      </c>
      <c r="H439" s="2" t="s">
        <v>6085</v>
      </c>
      <c r="I439" s="3" t="s">
        <v>3170</v>
      </c>
      <c r="J439" s="6">
        <v>154891</v>
      </c>
      <c r="K439" s="3" t="s">
        <v>4477</v>
      </c>
      <c r="L439" s="3" t="s">
        <v>4333</v>
      </c>
      <c r="M439" s="3" t="s">
        <v>555</v>
      </c>
      <c r="N439" s="3" t="s">
        <v>562</v>
      </c>
      <c r="O439" s="5" t="s">
        <v>5382</v>
      </c>
      <c r="P439" s="2">
        <f>VLOOKUP(M439&amp;N439,Distancia!$C$2:$D$3438,2,0)</f>
        <v>277.26</v>
      </c>
      <c r="Q439" s="2" t="str">
        <f t="shared" si="6"/>
        <v>Aplica</v>
      </c>
      <c r="R439" s="36"/>
      <c r="S439" s="2"/>
    </row>
    <row r="440" spans="1:19" x14ac:dyDescent="0.25">
      <c r="A440" s="3" t="s">
        <v>380</v>
      </c>
      <c r="B440" s="6" t="s">
        <v>1940</v>
      </c>
      <c r="C440" s="2">
        <v>219811</v>
      </c>
      <c r="D440" s="4">
        <v>45894</v>
      </c>
      <c r="E440" s="4">
        <v>45897</v>
      </c>
      <c r="F440" s="2" t="s">
        <v>2188</v>
      </c>
      <c r="G440" s="3" t="s">
        <v>3248</v>
      </c>
      <c r="H440" s="2" t="s">
        <v>6116</v>
      </c>
      <c r="I440" s="3" t="s">
        <v>351</v>
      </c>
      <c r="J440" s="6">
        <v>293940</v>
      </c>
      <c r="K440" s="3" t="s">
        <v>4509</v>
      </c>
      <c r="L440" s="3" t="s">
        <v>4051</v>
      </c>
      <c r="M440" s="3" t="s">
        <v>555</v>
      </c>
      <c r="N440" s="3" t="s">
        <v>270</v>
      </c>
      <c r="O440" s="5" t="s">
        <v>5394</v>
      </c>
      <c r="P440" s="2">
        <f>VLOOKUP(M440&amp;N440,Distancia!$C$2:$D$3438,2,0)</f>
        <v>470.34</v>
      </c>
      <c r="Q440" s="2" t="str">
        <f t="shared" si="6"/>
        <v>Aplica</v>
      </c>
      <c r="R440" s="36"/>
      <c r="S440" s="2"/>
    </row>
    <row r="441" spans="1:19" x14ac:dyDescent="0.25">
      <c r="A441" s="3" t="s">
        <v>380</v>
      </c>
      <c r="B441" s="6" t="s">
        <v>1940</v>
      </c>
      <c r="C441" s="2">
        <v>219815</v>
      </c>
      <c r="D441" s="4">
        <v>45887</v>
      </c>
      <c r="E441" s="4">
        <v>45890</v>
      </c>
      <c r="F441" s="2" t="s">
        <v>1139</v>
      </c>
      <c r="G441" s="3" t="s">
        <v>1140</v>
      </c>
      <c r="H441" s="2" t="s">
        <v>6131</v>
      </c>
      <c r="I441" s="3" t="s">
        <v>351</v>
      </c>
      <c r="J441" s="6">
        <v>270378</v>
      </c>
      <c r="K441" s="3" t="s">
        <v>4511</v>
      </c>
      <c r="L441" s="3" t="s">
        <v>4512</v>
      </c>
      <c r="M441" s="3" t="s">
        <v>562</v>
      </c>
      <c r="N441" s="3" t="s">
        <v>270</v>
      </c>
      <c r="O441" s="5" t="s">
        <v>5394</v>
      </c>
      <c r="P441" s="2">
        <f>VLOOKUP(M441&amp;N441,Distancia!$C$2:$D$3438,2,0)</f>
        <v>280.94</v>
      </c>
      <c r="Q441" s="2" t="str">
        <f t="shared" si="6"/>
        <v>Aplica</v>
      </c>
      <c r="R441" s="36"/>
      <c r="S441" s="2"/>
    </row>
    <row r="442" spans="1:19" x14ac:dyDescent="0.25">
      <c r="A442" s="3" t="s">
        <v>380</v>
      </c>
      <c r="B442" s="6" t="s">
        <v>1940</v>
      </c>
      <c r="C442" s="2">
        <v>219816</v>
      </c>
      <c r="D442" s="4">
        <v>45873</v>
      </c>
      <c r="E442" s="4">
        <v>45874</v>
      </c>
      <c r="F442" s="2" t="s">
        <v>1139</v>
      </c>
      <c r="G442" s="3" t="s">
        <v>1140</v>
      </c>
      <c r="H442" s="2" t="s">
        <v>6131</v>
      </c>
      <c r="I442" s="3" t="s">
        <v>351</v>
      </c>
      <c r="J442" s="6">
        <v>111332</v>
      </c>
      <c r="K442" s="3" t="s">
        <v>4513</v>
      </c>
      <c r="L442" s="3" t="s">
        <v>4512</v>
      </c>
      <c r="M442" s="3" t="s">
        <v>562</v>
      </c>
      <c r="N442" s="3" t="s">
        <v>555</v>
      </c>
      <c r="O442" s="5" t="s">
        <v>5382</v>
      </c>
      <c r="P442" s="2">
        <f>VLOOKUP(M442&amp;N442,Distancia!$C$2:$D$3438,2,0)</f>
        <v>277.26</v>
      </c>
      <c r="Q442" s="2" t="str">
        <f t="shared" si="6"/>
        <v>Aplica</v>
      </c>
      <c r="R442" s="36"/>
      <c r="S442" s="2"/>
    </row>
    <row r="443" spans="1:19" x14ac:dyDescent="0.25">
      <c r="A443" s="3" t="s">
        <v>380</v>
      </c>
      <c r="B443" s="6" t="s">
        <v>1940</v>
      </c>
      <c r="C443" s="2">
        <v>219873</v>
      </c>
      <c r="D443" s="4">
        <v>45875</v>
      </c>
      <c r="E443" s="4">
        <v>45878</v>
      </c>
      <c r="F443" s="2" t="s">
        <v>2180</v>
      </c>
      <c r="G443" s="3" t="s">
        <v>2200</v>
      </c>
      <c r="H443" s="2" t="s">
        <v>5469</v>
      </c>
      <c r="I443" s="3" t="s">
        <v>97</v>
      </c>
      <c r="J443" s="6">
        <v>259359</v>
      </c>
      <c r="K443" s="3" t="s">
        <v>4548</v>
      </c>
      <c r="L443" s="3" t="s">
        <v>4188</v>
      </c>
      <c r="M443" s="3" t="s">
        <v>555</v>
      </c>
      <c r="N443" s="3" t="s">
        <v>326</v>
      </c>
      <c r="O443" s="5" t="s">
        <v>5450</v>
      </c>
      <c r="P443" s="2">
        <f>VLOOKUP(M443&amp;N443,Distancia!$C$2:$D$3438,2,0)</f>
        <v>1287</v>
      </c>
      <c r="Q443" s="2" t="str">
        <f t="shared" si="6"/>
        <v>Aplica</v>
      </c>
      <c r="R443" s="36"/>
      <c r="S443" s="2"/>
    </row>
    <row r="444" spans="1:19" x14ac:dyDescent="0.25">
      <c r="A444" s="3" t="s">
        <v>380</v>
      </c>
      <c r="B444" s="6" t="s">
        <v>1940</v>
      </c>
      <c r="C444" s="2">
        <v>219893</v>
      </c>
      <c r="D444" s="4">
        <v>45889</v>
      </c>
      <c r="E444" s="4">
        <v>45889</v>
      </c>
      <c r="F444" s="2" t="s">
        <v>994</v>
      </c>
      <c r="G444" s="3" t="s">
        <v>995</v>
      </c>
      <c r="H444" s="2" t="s">
        <v>5468</v>
      </c>
      <c r="I444" s="3" t="s">
        <v>3170</v>
      </c>
      <c r="J444" s="6">
        <v>31809</v>
      </c>
      <c r="K444" s="3" t="s">
        <v>4560</v>
      </c>
      <c r="L444" s="3" t="s">
        <v>4561</v>
      </c>
      <c r="M444" s="3" t="s">
        <v>555</v>
      </c>
      <c r="N444" s="3" t="s">
        <v>1941</v>
      </c>
      <c r="O444" s="5" t="s">
        <v>5382</v>
      </c>
      <c r="P444" s="2">
        <f>VLOOKUP(M444&amp;N444,Distancia!$C$2:$D$3438,2,0)</f>
        <v>123.46</v>
      </c>
      <c r="Q444" s="2" t="str">
        <f t="shared" si="6"/>
        <v>Aplica</v>
      </c>
      <c r="R444" s="36"/>
      <c r="S444" s="2"/>
    </row>
    <row r="445" spans="1:19" x14ac:dyDescent="0.25">
      <c r="A445" s="3" t="s">
        <v>380</v>
      </c>
      <c r="B445" s="6" t="s">
        <v>1940</v>
      </c>
      <c r="C445" s="2">
        <v>219903</v>
      </c>
      <c r="D445" s="4">
        <v>45888</v>
      </c>
      <c r="E445" s="4">
        <v>45888</v>
      </c>
      <c r="F445" s="2" t="s">
        <v>4391</v>
      </c>
      <c r="G445" s="3" t="s">
        <v>4392</v>
      </c>
      <c r="H445" s="2" t="s">
        <v>6090</v>
      </c>
      <c r="I445" s="3" t="s">
        <v>3170</v>
      </c>
      <c r="J445" s="6">
        <v>0</v>
      </c>
      <c r="K445" s="3" t="s">
        <v>4568</v>
      </c>
      <c r="L445" s="3" t="s">
        <v>4051</v>
      </c>
      <c r="M445" s="3" t="s">
        <v>555</v>
      </c>
      <c r="N445" s="3" t="s">
        <v>20</v>
      </c>
      <c r="O445" s="5" t="s">
        <v>5382</v>
      </c>
      <c r="P445" s="2">
        <f>VLOOKUP(M445&amp;N445,Distancia!$C$2:$D$3438,2,0)</f>
        <v>61.43</v>
      </c>
      <c r="Q445" s="2" t="str">
        <f t="shared" si="6"/>
        <v>No Aplica</v>
      </c>
      <c r="R445" s="50">
        <v>204734</v>
      </c>
      <c r="S445" s="2"/>
    </row>
    <row r="446" spans="1:19" x14ac:dyDescent="0.25">
      <c r="A446" s="3" t="s">
        <v>380</v>
      </c>
      <c r="B446" s="6" t="s">
        <v>1940</v>
      </c>
      <c r="C446" s="2">
        <v>219917</v>
      </c>
      <c r="D446" s="4">
        <v>45894</v>
      </c>
      <c r="E446" s="4">
        <v>45898</v>
      </c>
      <c r="F446" s="2" t="s">
        <v>1124</v>
      </c>
      <c r="G446" s="3" t="s">
        <v>2889</v>
      </c>
      <c r="H446" s="2" t="s">
        <v>6162</v>
      </c>
      <c r="I446" s="3" t="s">
        <v>351</v>
      </c>
      <c r="J446" s="6">
        <v>318092</v>
      </c>
      <c r="K446" s="3" t="s">
        <v>4575</v>
      </c>
      <c r="L446" s="3" t="s">
        <v>4188</v>
      </c>
      <c r="M446" s="3" t="s">
        <v>578</v>
      </c>
      <c r="N446" s="3" t="s">
        <v>270</v>
      </c>
      <c r="O446" s="5" t="s">
        <v>5392</v>
      </c>
      <c r="P446" s="2">
        <f>VLOOKUP(M446&amp;N446,Distancia!$C$2:$D$3438,2,0)</f>
        <v>459.03</v>
      </c>
      <c r="Q446" s="2" t="str">
        <f t="shared" si="6"/>
        <v>Aplica</v>
      </c>
      <c r="R446" s="50">
        <v>45400</v>
      </c>
      <c r="S446" s="2"/>
    </row>
    <row r="447" spans="1:19" x14ac:dyDescent="0.25">
      <c r="A447" s="3" t="s">
        <v>380</v>
      </c>
      <c r="B447" s="6" t="s">
        <v>1940</v>
      </c>
      <c r="C447" s="2">
        <v>219944</v>
      </c>
      <c r="D447" s="4">
        <v>45893</v>
      </c>
      <c r="E447" s="4">
        <v>45898</v>
      </c>
      <c r="F447" s="2" t="s">
        <v>2878</v>
      </c>
      <c r="G447" s="3" t="s">
        <v>2877</v>
      </c>
      <c r="H447" s="2" t="s">
        <v>6167</v>
      </c>
      <c r="I447" s="3" t="s">
        <v>351</v>
      </c>
      <c r="J447" s="6">
        <v>429424</v>
      </c>
      <c r="K447" s="3" t="s">
        <v>4587</v>
      </c>
      <c r="L447" s="3" t="s">
        <v>4419</v>
      </c>
      <c r="M447" s="3" t="s">
        <v>24</v>
      </c>
      <c r="N447" s="3" t="s">
        <v>270</v>
      </c>
      <c r="O447" s="5" t="s">
        <v>5389</v>
      </c>
      <c r="P447" s="2">
        <f>VLOOKUP(M447&amp;N447,Distancia!$C$2:$D$3438,2,0)</f>
        <v>405.08</v>
      </c>
      <c r="Q447" s="2" t="str">
        <f t="shared" si="6"/>
        <v>Aplica</v>
      </c>
      <c r="R447" s="36"/>
      <c r="S447" s="2"/>
    </row>
    <row r="448" spans="1:19" x14ac:dyDescent="0.25">
      <c r="A448" s="3" t="s">
        <v>380</v>
      </c>
      <c r="B448" s="6" t="s">
        <v>1940</v>
      </c>
      <c r="C448" s="2">
        <v>219954</v>
      </c>
      <c r="D448" s="4">
        <v>45883</v>
      </c>
      <c r="E448" s="4">
        <v>45883</v>
      </c>
      <c r="F448" s="2" t="s">
        <v>998</v>
      </c>
      <c r="G448" s="3" t="s">
        <v>999</v>
      </c>
      <c r="H448" s="2" t="s">
        <v>6170</v>
      </c>
      <c r="I448" s="3" t="s">
        <v>97</v>
      </c>
      <c r="J448" s="6">
        <v>0</v>
      </c>
      <c r="K448" s="3" t="s">
        <v>4591</v>
      </c>
      <c r="L448" s="3" t="s">
        <v>4303</v>
      </c>
      <c r="M448" s="3" t="s">
        <v>555</v>
      </c>
      <c r="N448" s="3" t="s">
        <v>20</v>
      </c>
      <c r="O448" s="5" t="s">
        <v>5450</v>
      </c>
      <c r="P448" s="2">
        <f>VLOOKUP(M448&amp;N448,Distancia!$C$2:$D$3438,2,0)</f>
        <v>61.43</v>
      </c>
      <c r="Q448" s="2" t="str">
        <f t="shared" si="6"/>
        <v>No Aplica</v>
      </c>
      <c r="R448" s="36"/>
      <c r="S448" s="2"/>
    </row>
    <row r="449" spans="1:19" x14ac:dyDescent="0.25">
      <c r="A449" s="3" t="s">
        <v>380</v>
      </c>
      <c r="B449" s="6" t="s">
        <v>1940</v>
      </c>
      <c r="C449" s="2">
        <v>219955</v>
      </c>
      <c r="D449" s="4">
        <v>45883</v>
      </c>
      <c r="E449" s="4">
        <v>45883</v>
      </c>
      <c r="F449" s="2" t="s">
        <v>4592</v>
      </c>
      <c r="G449" s="3" t="s">
        <v>4593</v>
      </c>
      <c r="H449" s="2" t="s">
        <v>6171</v>
      </c>
      <c r="I449" s="3" t="s">
        <v>97</v>
      </c>
      <c r="J449" s="6">
        <v>0</v>
      </c>
      <c r="K449" s="3" t="s">
        <v>4594</v>
      </c>
      <c r="L449" s="3" t="s">
        <v>4303</v>
      </c>
      <c r="M449" s="3" t="s">
        <v>555</v>
      </c>
      <c r="N449" s="3" t="s">
        <v>20</v>
      </c>
      <c r="O449" s="5" t="s">
        <v>5450</v>
      </c>
      <c r="P449" s="2">
        <f>VLOOKUP(M449&amp;N449,Distancia!$C$2:$D$3438,2,0)</f>
        <v>61.43</v>
      </c>
      <c r="Q449" s="2" t="str">
        <f t="shared" si="6"/>
        <v>No Aplica</v>
      </c>
      <c r="R449" s="36"/>
      <c r="S449" s="2"/>
    </row>
    <row r="450" spans="1:19" x14ac:dyDescent="0.25">
      <c r="A450" s="3" t="s">
        <v>380</v>
      </c>
      <c r="B450" s="6" t="s">
        <v>1940</v>
      </c>
      <c r="C450" s="2">
        <v>219966</v>
      </c>
      <c r="D450" s="4">
        <v>45889</v>
      </c>
      <c r="E450" s="4">
        <v>45889</v>
      </c>
      <c r="F450" s="2" t="s">
        <v>1099</v>
      </c>
      <c r="G450" s="3" t="s">
        <v>1100</v>
      </c>
      <c r="H450" s="2" t="s">
        <v>6172</v>
      </c>
      <c r="I450" s="3" t="s">
        <v>97</v>
      </c>
      <c r="J450" s="6">
        <v>0</v>
      </c>
      <c r="K450" s="3" t="s">
        <v>4595</v>
      </c>
      <c r="L450" s="3" t="s">
        <v>4419</v>
      </c>
      <c r="M450" s="3" t="s">
        <v>24</v>
      </c>
      <c r="N450" s="3" t="s">
        <v>562</v>
      </c>
      <c r="O450" s="5" t="s">
        <v>5382</v>
      </c>
      <c r="P450" s="2">
        <f>VLOOKUP(M450&amp;N450,Distancia!$C$2:$D$3438,2,0)</f>
        <v>211.99</v>
      </c>
      <c r="Q450" s="2" t="str">
        <f t="shared" si="6"/>
        <v>Aplica</v>
      </c>
      <c r="R450" s="36"/>
      <c r="S450" s="2"/>
    </row>
    <row r="451" spans="1:19" x14ac:dyDescent="0.25">
      <c r="A451" s="3" t="s">
        <v>380</v>
      </c>
      <c r="B451" s="6" t="s">
        <v>1940</v>
      </c>
      <c r="C451" s="2">
        <v>219967</v>
      </c>
      <c r="D451" s="4">
        <v>45889</v>
      </c>
      <c r="E451" s="4">
        <v>45889</v>
      </c>
      <c r="F451" s="2" t="s">
        <v>1259</v>
      </c>
      <c r="G451" s="3" t="s">
        <v>1260</v>
      </c>
      <c r="H451" s="2" t="s">
        <v>6173</v>
      </c>
      <c r="I451" s="3" t="s">
        <v>97</v>
      </c>
      <c r="J451" s="6">
        <v>0</v>
      </c>
      <c r="K451" s="3" t="s">
        <v>4596</v>
      </c>
      <c r="L451" s="3" t="s">
        <v>4347</v>
      </c>
      <c r="M451" s="3" t="s">
        <v>555</v>
      </c>
      <c r="N451" s="3" t="s">
        <v>24</v>
      </c>
      <c r="O451" s="5" t="s">
        <v>5382</v>
      </c>
      <c r="P451" s="2">
        <f>VLOOKUP(M451&amp;N451,Distancia!$C$2:$D$3438,2,0)</f>
        <v>90.67</v>
      </c>
      <c r="Q451" s="2" t="str">
        <f t="shared" ref="Q451:Q514" si="7">IF(P451&gt;=80,"Aplica","No Aplica")</f>
        <v>Aplica</v>
      </c>
      <c r="R451" s="36"/>
      <c r="S451" s="2"/>
    </row>
    <row r="452" spans="1:19" x14ac:dyDescent="0.25">
      <c r="A452" s="3" t="s">
        <v>380</v>
      </c>
      <c r="B452" s="6" t="s">
        <v>1940</v>
      </c>
      <c r="C452" s="2">
        <v>219971</v>
      </c>
      <c r="D452" s="4">
        <v>45889</v>
      </c>
      <c r="E452" s="4">
        <v>45889</v>
      </c>
      <c r="F452" s="2" t="s">
        <v>1018</v>
      </c>
      <c r="G452" s="3" t="s">
        <v>1019</v>
      </c>
      <c r="H452" s="2" t="s">
        <v>6103</v>
      </c>
      <c r="I452" s="3" t="s">
        <v>351</v>
      </c>
      <c r="J452" s="6">
        <v>0</v>
      </c>
      <c r="K452" s="3" t="s">
        <v>4599</v>
      </c>
      <c r="L452" s="3" t="s">
        <v>4241</v>
      </c>
      <c r="M452" s="3" t="s">
        <v>555</v>
      </c>
      <c r="N452" s="3" t="s">
        <v>24</v>
      </c>
      <c r="O452" s="5" t="s">
        <v>5382</v>
      </c>
      <c r="P452" s="2">
        <f>VLOOKUP(M452&amp;N452,Distancia!$C$2:$D$3438,2,0)</f>
        <v>90.67</v>
      </c>
      <c r="Q452" s="2" t="str">
        <f t="shared" si="7"/>
        <v>Aplica</v>
      </c>
      <c r="R452" s="36"/>
      <c r="S452" s="2"/>
    </row>
    <row r="453" spans="1:19" x14ac:dyDescent="0.25">
      <c r="A453" s="3" t="s">
        <v>380</v>
      </c>
      <c r="B453" s="6" t="s">
        <v>1940</v>
      </c>
      <c r="C453" s="2">
        <v>219974</v>
      </c>
      <c r="D453" s="4">
        <v>45894</v>
      </c>
      <c r="E453" s="4">
        <v>45897</v>
      </c>
      <c r="F453" s="2" t="s">
        <v>546</v>
      </c>
      <c r="G453" s="3" t="s">
        <v>547</v>
      </c>
      <c r="H453" s="2" t="s">
        <v>5615</v>
      </c>
      <c r="I453" s="3" t="s">
        <v>351</v>
      </c>
      <c r="J453" s="6">
        <v>293940</v>
      </c>
      <c r="K453" s="3" t="s">
        <v>4601</v>
      </c>
      <c r="L453" s="3" t="s">
        <v>4188</v>
      </c>
      <c r="M453" s="3" t="s">
        <v>24</v>
      </c>
      <c r="N453" s="3" t="s">
        <v>270</v>
      </c>
      <c r="O453" s="5" t="s">
        <v>5382</v>
      </c>
      <c r="P453" s="2">
        <f>VLOOKUP(M453&amp;N453,Distancia!$C$2:$D$3438,2,0)</f>
        <v>405.08</v>
      </c>
      <c r="Q453" s="2" t="str">
        <f t="shared" si="7"/>
        <v>Aplica</v>
      </c>
      <c r="R453" s="36"/>
      <c r="S453" s="2"/>
    </row>
    <row r="454" spans="1:19" x14ac:dyDescent="0.25">
      <c r="A454" s="3" t="s">
        <v>380</v>
      </c>
      <c r="B454" s="6" t="s">
        <v>1940</v>
      </c>
      <c r="C454" s="2">
        <v>219987</v>
      </c>
      <c r="D454" s="4">
        <v>45889</v>
      </c>
      <c r="E454" s="4">
        <v>45891</v>
      </c>
      <c r="F454" s="2" t="s">
        <v>3168</v>
      </c>
      <c r="G454" s="3" t="s">
        <v>3169</v>
      </c>
      <c r="H454" s="2" t="s">
        <v>5898</v>
      </c>
      <c r="I454" s="3" t="s">
        <v>97</v>
      </c>
      <c r="J454" s="6">
        <v>0</v>
      </c>
      <c r="K454" s="3">
        <v>0</v>
      </c>
      <c r="L454" s="3">
        <v>0</v>
      </c>
      <c r="M454" s="3" t="s">
        <v>548</v>
      </c>
      <c r="N454" s="3" t="s">
        <v>24</v>
      </c>
      <c r="O454" s="5" t="s">
        <v>5402</v>
      </c>
      <c r="P454" s="2">
        <f>VLOOKUP(M454&amp;N454,Distancia!$C$2:$D$3438,2,0)</f>
        <v>185.48</v>
      </c>
      <c r="Q454" s="2" t="str">
        <f t="shared" si="7"/>
        <v>Aplica</v>
      </c>
      <c r="R454" s="36"/>
      <c r="S454" s="2"/>
    </row>
    <row r="455" spans="1:19" x14ac:dyDescent="0.25">
      <c r="A455" s="3" t="s">
        <v>380</v>
      </c>
      <c r="B455" s="6" t="s">
        <v>1940</v>
      </c>
      <c r="C455" s="2">
        <v>219988</v>
      </c>
      <c r="D455" s="4">
        <v>45881</v>
      </c>
      <c r="E455" s="4">
        <v>45881</v>
      </c>
      <c r="F455" s="2" t="s">
        <v>3168</v>
      </c>
      <c r="G455" s="3" t="s">
        <v>3169</v>
      </c>
      <c r="H455" s="2" t="s">
        <v>5898</v>
      </c>
      <c r="I455" s="3" t="s">
        <v>97</v>
      </c>
      <c r="J455" s="6">
        <v>0</v>
      </c>
      <c r="K455" s="3">
        <v>0</v>
      </c>
      <c r="L455" s="3">
        <v>0</v>
      </c>
      <c r="M455" s="3" t="s">
        <v>548</v>
      </c>
      <c r="N455" s="3" t="s">
        <v>24</v>
      </c>
      <c r="O455" s="5" t="s">
        <v>5402</v>
      </c>
      <c r="P455" s="2">
        <f>VLOOKUP(M455&amp;N455,Distancia!$C$2:$D$3438,2,0)</f>
        <v>185.48</v>
      </c>
      <c r="Q455" s="2" t="str">
        <f t="shared" si="7"/>
        <v>Aplica</v>
      </c>
      <c r="R455" s="36"/>
      <c r="S455" s="2"/>
    </row>
    <row r="456" spans="1:19" x14ac:dyDescent="0.25">
      <c r="A456" s="3" t="s">
        <v>380</v>
      </c>
      <c r="B456" s="6" t="s">
        <v>1940</v>
      </c>
      <c r="C456" s="2">
        <v>220006</v>
      </c>
      <c r="D456" s="4">
        <v>45890</v>
      </c>
      <c r="E456" s="4">
        <v>45890</v>
      </c>
      <c r="F456" s="2" t="s">
        <v>546</v>
      </c>
      <c r="G456" s="3" t="s">
        <v>547</v>
      </c>
      <c r="H456" s="2" t="s">
        <v>5615</v>
      </c>
      <c r="I456" s="3" t="s">
        <v>3170</v>
      </c>
      <c r="J456" s="6">
        <v>0</v>
      </c>
      <c r="K456" s="3">
        <v>0</v>
      </c>
      <c r="L456" s="3">
        <v>0</v>
      </c>
      <c r="M456" s="3" t="s">
        <v>24</v>
      </c>
      <c r="N456" s="3" t="s">
        <v>1941</v>
      </c>
      <c r="O456" s="5" t="s">
        <v>5382</v>
      </c>
      <c r="P456" s="2">
        <f>VLOOKUP(M456&amp;N456,Distancia!$C$2:$D$3438,2,0)</f>
        <v>33</v>
      </c>
      <c r="Q456" s="2" t="str">
        <f t="shared" si="7"/>
        <v>No Aplica</v>
      </c>
      <c r="R456" s="36"/>
      <c r="S456" s="2"/>
    </row>
    <row r="457" spans="1:19" x14ac:dyDescent="0.25">
      <c r="A457" s="3" t="s">
        <v>380</v>
      </c>
      <c r="B457" s="6" t="s">
        <v>1940</v>
      </c>
      <c r="C457" s="2">
        <v>220041</v>
      </c>
      <c r="D457" s="4">
        <v>45894</v>
      </c>
      <c r="E457" s="4">
        <v>45894</v>
      </c>
      <c r="F457" s="2" t="s">
        <v>3065</v>
      </c>
      <c r="G457" s="3" t="s">
        <v>3066</v>
      </c>
      <c r="H457" s="2" t="s">
        <v>5610</v>
      </c>
      <c r="I457" s="3" t="s">
        <v>3170</v>
      </c>
      <c r="J457" s="6">
        <v>25815</v>
      </c>
      <c r="K457" s="3" t="s">
        <v>4628</v>
      </c>
      <c r="L457" s="3" t="s">
        <v>4629</v>
      </c>
      <c r="M457" s="3" t="s">
        <v>24</v>
      </c>
      <c r="N457" s="3" t="s">
        <v>555</v>
      </c>
      <c r="O457" s="5" t="s">
        <v>5382</v>
      </c>
      <c r="P457" s="2">
        <f>VLOOKUP(M457&amp;N457,Distancia!$C$2:$D$3438,2,0)</f>
        <v>90.67</v>
      </c>
      <c r="Q457" s="2" t="str">
        <f t="shared" si="7"/>
        <v>Aplica</v>
      </c>
      <c r="R457" s="36"/>
      <c r="S457" s="2"/>
    </row>
    <row r="458" spans="1:19" x14ac:dyDescent="0.25">
      <c r="A458" s="3" t="s">
        <v>380</v>
      </c>
      <c r="B458" s="6" t="s">
        <v>1940</v>
      </c>
      <c r="C458" s="2">
        <v>220061</v>
      </c>
      <c r="D458" s="4">
        <v>45894</v>
      </c>
      <c r="E458" s="4">
        <v>45898</v>
      </c>
      <c r="F458" s="2" t="s">
        <v>1048</v>
      </c>
      <c r="G458" s="3" t="s">
        <v>4639</v>
      </c>
      <c r="H458" s="2" t="s">
        <v>6198</v>
      </c>
      <c r="I458" s="3" t="s">
        <v>351</v>
      </c>
      <c r="J458" s="6">
        <v>318092</v>
      </c>
      <c r="K458" s="3" t="s">
        <v>4640</v>
      </c>
      <c r="L458" s="3" t="s">
        <v>4241</v>
      </c>
      <c r="M458" s="3" t="s">
        <v>555</v>
      </c>
      <c r="N458" s="3" t="s">
        <v>270</v>
      </c>
      <c r="O458" s="5" t="s">
        <v>5450</v>
      </c>
      <c r="P458" s="2">
        <f>VLOOKUP(M458&amp;N458,Distancia!$C$2:$D$3438,2,0)</f>
        <v>470.34</v>
      </c>
      <c r="Q458" s="2" t="str">
        <f t="shared" si="7"/>
        <v>Aplica</v>
      </c>
      <c r="R458" s="36"/>
      <c r="S458" s="2"/>
    </row>
    <row r="459" spans="1:19" x14ac:dyDescent="0.25">
      <c r="A459" s="3" t="s">
        <v>380</v>
      </c>
      <c r="B459" s="6" t="s">
        <v>1940</v>
      </c>
      <c r="C459" s="2">
        <v>220086</v>
      </c>
      <c r="D459" s="4">
        <v>45894</v>
      </c>
      <c r="E459" s="4">
        <v>45896</v>
      </c>
      <c r="F459" s="2" t="s">
        <v>3168</v>
      </c>
      <c r="G459" s="3" t="s">
        <v>3169</v>
      </c>
      <c r="H459" s="2" t="s">
        <v>5898</v>
      </c>
      <c r="I459" s="3" t="s">
        <v>97</v>
      </c>
      <c r="J459" s="6">
        <v>0</v>
      </c>
      <c r="K459" s="3">
        <v>0</v>
      </c>
      <c r="L459" s="3">
        <v>0</v>
      </c>
      <c r="M459" s="3" t="s">
        <v>548</v>
      </c>
      <c r="N459" s="3" t="s">
        <v>24</v>
      </c>
      <c r="O459" s="5" t="s">
        <v>5402</v>
      </c>
      <c r="P459" s="2">
        <f>VLOOKUP(M459&amp;N459,Distancia!$C$2:$D$3438,2,0)</f>
        <v>185.48</v>
      </c>
      <c r="Q459" s="2" t="str">
        <f t="shared" si="7"/>
        <v>Aplica</v>
      </c>
      <c r="R459" s="50">
        <v>125522</v>
      </c>
      <c r="S459" s="2"/>
    </row>
    <row r="460" spans="1:19" x14ac:dyDescent="0.25">
      <c r="A460" s="3" t="s">
        <v>380</v>
      </c>
      <c r="B460" s="6" t="s">
        <v>1940</v>
      </c>
      <c r="C460" s="2">
        <v>220091</v>
      </c>
      <c r="D460" s="4">
        <v>45893</v>
      </c>
      <c r="E460" s="4">
        <v>45898</v>
      </c>
      <c r="F460" s="2" t="s">
        <v>2208</v>
      </c>
      <c r="G460" s="3" t="s">
        <v>2207</v>
      </c>
      <c r="H460" s="2" t="s">
        <v>6202</v>
      </c>
      <c r="I460" s="3" t="s">
        <v>351</v>
      </c>
      <c r="J460" s="6">
        <v>429424</v>
      </c>
      <c r="K460" s="3" t="s">
        <v>4652</v>
      </c>
      <c r="L460" s="3" t="s">
        <v>4419</v>
      </c>
      <c r="M460" s="3" t="s">
        <v>555</v>
      </c>
      <c r="N460" s="3" t="s">
        <v>270</v>
      </c>
      <c r="O460" s="5" t="s">
        <v>5392</v>
      </c>
      <c r="P460" s="2">
        <f>VLOOKUP(M460&amp;N460,Distancia!$C$2:$D$3438,2,0)</f>
        <v>470.34</v>
      </c>
      <c r="Q460" s="2" t="str">
        <f t="shared" si="7"/>
        <v>Aplica</v>
      </c>
      <c r="R460" s="50" t="s">
        <v>6739</v>
      </c>
      <c r="S460" s="2"/>
    </row>
    <row r="461" spans="1:19" x14ac:dyDescent="0.25">
      <c r="A461" s="3" t="s">
        <v>380</v>
      </c>
      <c r="B461" s="6" t="s">
        <v>1940</v>
      </c>
      <c r="C461" s="2">
        <v>220126</v>
      </c>
      <c r="D461" s="4">
        <v>45903</v>
      </c>
      <c r="E461" s="4">
        <v>45903</v>
      </c>
      <c r="F461" s="2" t="s">
        <v>2872</v>
      </c>
      <c r="G461" s="3" t="s">
        <v>2871</v>
      </c>
      <c r="H461" s="2" t="s">
        <v>5388</v>
      </c>
      <c r="I461" s="3" t="s">
        <v>351</v>
      </c>
      <c r="J461" s="6">
        <v>25815</v>
      </c>
      <c r="K461" s="3" t="s">
        <v>4666</v>
      </c>
      <c r="L461" s="3" t="s">
        <v>4667</v>
      </c>
      <c r="M461" s="3" t="s">
        <v>562</v>
      </c>
      <c r="N461" s="3" t="s">
        <v>555</v>
      </c>
      <c r="O461" s="5" t="s">
        <v>5389</v>
      </c>
      <c r="P461" s="2">
        <f>VLOOKUP(M461&amp;N461,Distancia!$C$2:$D$3438,2,0)</f>
        <v>277.26</v>
      </c>
      <c r="Q461" s="2" t="str">
        <f t="shared" si="7"/>
        <v>Aplica</v>
      </c>
      <c r="R461" s="36"/>
      <c r="S461" s="2"/>
    </row>
    <row r="462" spans="1:19" x14ac:dyDescent="0.25">
      <c r="A462" s="3" t="s">
        <v>380</v>
      </c>
      <c r="B462" s="6" t="s">
        <v>1940</v>
      </c>
      <c r="C462" s="2">
        <v>220181</v>
      </c>
      <c r="D462" s="4">
        <v>45895</v>
      </c>
      <c r="E462" s="4">
        <v>45896</v>
      </c>
      <c r="F462" s="2" t="s">
        <v>2882</v>
      </c>
      <c r="G462" s="3" t="s">
        <v>2881</v>
      </c>
      <c r="H462" s="2" t="s">
        <v>6223</v>
      </c>
      <c r="I462" s="3" t="s">
        <v>97</v>
      </c>
      <c r="J462" s="6">
        <v>111332</v>
      </c>
      <c r="K462" s="3" t="s">
        <v>4692</v>
      </c>
      <c r="L462" s="3" t="s">
        <v>4693</v>
      </c>
      <c r="M462" s="3" t="s">
        <v>24</v>
      </c>
      <c r="N462" s="3" t="s">
        <v>555</v>
      </c>
      <c r="O462" s="5" t="s">
        <v>5394</v>
      </c>
      <c r="P462" s="2">
        <f>VLOOKUP(M462&amp;N462,Distancia!$C$2:$D$3438,2,0)</f>
        <v>90.67</v>
      </c>
      <c r="Q462" s="2" t="str">
        <f t="shared" si="7"/>
        <v>Aplica</v>
      </c>
      <c r="R462" s="36"/>
      <c r="S462" s="2"/>
    </row>
    <row r="463" spans="1:19" x14ac:dyDescent="0.25">
      <c r="A463" s="3" t="s">
        <v>380</v>
      </c>
      <c r="B463" s="6" t="s">
        <v>1940</v>
      </c>
      <c r="C463" s="2">
        <v>220202</v>
      </c>
      <c r="D463" s="4">
        <v>45895</v>
      </c>
      <c r="E463" s="4">
        <v>45895</v>
      </c>
      <c r="F463" s="2" t="s">
        <v>1091</v>
      </c>
      <c r="G463" s="3" t="s">
        <v>1092</v>
      </c>
      <c r="H463" s="2" t="s">
        <v>5831</v>
      </c>
      <c r="I463" s="3" t="s">
        <v>97</v>
      </c>
      <c r="J463" s="6">
        <v>25815</v>
      </c>
      <c r="K463" s="3" t="s">
        <v>4704</v>
      </c>
      <c r="L463" s="3" t="s">
        <v>4629</v>
      </c>
      <c r="M463" s="3" t="s">
        <v>24</v>
      </c>
      <c r="N463" s="3" t="s">
        <v>555</v>
      </c>
      <c r="O463" s="5" t="s">
        <v>5382</v>
      </c>
      <c r="P463" s="2">
        <f>VLOOKUP(M463&amp;N463,Distancia!$C$2:$D$3438,2,0)</f>
        <v>90.67</v>
      </c>
      <c r="Q463" s="2" t="str">
        <f t="shared" si="7"/>
        <v>Aplica</v>
      </c>
      <c r="R463" s="36"/>
      <c r="S463" s="2"/>
    </row>
    <row r="464" spans="1:19" x14ac:dyDescent="0.25">
      <c r="A464" s="3" t="s">
        <v>380</v>
      </c>
      <c r="B464" s="6" t="s">
        <v>1940</v>
      </c>
      <c r="C464" s="2">
        <v>220204</v>
      </c>
      <c r="D464" s="4">
        <v>45895</v>
      </c>
      <c r="E464" s="4">
        <v>45895</v>
      </c>
      <c r="F464" s="2" t="s">
        <v>3065</v>
      </c>
      <c r="G464" s="3" t="s">
        <v>3066</v>
      </c>
      <c r="H464" s="2" t="s">
        <v>5610</v>
      </c>
      <c r="I464" s="3" t="s">
        <v>97</v>
      </c>
      <c r="J464" s="6">
        <v>25815</v>
      </c>
      <c r="K464" s="3" t="s">
        <v>4705</v>
      </c>
      <c r="L464" s="3" t="s">
        <v>4629</v>
      </c>
      <c r="M464" s="3" t="s">
        <v>24</v>
      </c>
      <c r="N464" s="3" t="s">
        <v>555</v>
      </c>
      <c r="O464" s="5" t="s">
        <v>5382</v>
      </c>
      <c r="P464" s="2">
        <f>VLOOKUP(M464&amp;N464,Distancia!$C$2:$D$3438,2,0)</f>
        <v>90.67</v>
      </c>
      <c r="Q464" s="2" t="str">
        <f t="shared" si="7"/>
        <v>Aplica</v>
      </c>
      <c r="R464" s="36"/>
      <c r="S464" s="2"/>
    </row>
    <row r="465" spans="1:19" x14ac:dyDescent="0.25">
      <c r="A465" s="3" t="s">
        <v>380</v>
      </c>
      <c r="B465" s="6" t="s">
        <v>1940</v>
      </c>
      <c r="C465" s="2">
        <v>220213</v>
      </c>
      <c r="D465" s="4">
        <v>45895</v>
      </c>
      <c r="E465" s="4">
        <v>45895</v>
      </c>
      <c r="F465" s="2" t="s">
        <v>1087</v>
      </c>
      <c r="G465" s="3" t="s">
        <v>2888</v>
      </c>
      <c r="H465" s="2" t="s">
        <v>5551</v>
      </c>
      <c r="I465" s="3" t="s">
        <v>97</v>
      </c>
      <c r="J465" s="6">
        <v>0</v>
      </c>
      <c r="K465" s="3" t="s">
        <v>4709</v>
      </c>
      <c r="L465" s="3" t="s">
        <v>4710</v>
      </c>
      <c r="M465" s="3" t="s">
        <v>578</v>
      </c>
      <c r="N465" s="3" t="s">
        <v>1040</v>
      </c>
      <c r="O465" s="5" t="s">
        <v>5382</v>
      </c>
      <c r="P465" s="2">
        <f>VLOOKUP(M465&amp;N465,Distancia!$C$2:$D$3438,2,0)</f>
        <v>53.33</v>
      </c>
      <c r="Q465" s="2" t="str">
        <f t="shared" si="7"/>
        <v>No Aplica</v>
      </c>
      <c r="R465" s="50">
        <v>248280</v>
      </c>
      <c r="S465" s="2"/>
    </row>
    <row r="466" spans="1:19" x14ac:dyDescent="0.25">
      <c r="A466" s="3" t="s">
        <v>380</v>
      </c>
      <c r="B466" s="6" t="s">
        <v>1940</v>
      </c>
      <c r="C466" s="2">
        <v>220215</v>
      </c>
      <c r="D466" s="4">
        <v>45887</v>
      </c>
      <c r="E466" s="4">
        <v>45891</v>
      </c>
      <c r="F466" s="2" t="s">
        <v>1003</v>
      </c>
      <c r="G466" s="3" t="s">
        <v>1004</v>
      </c>
      <c r="H466" s="2" t="s">
        <v>5467</v>
      </c>
      <c r="I466" s="3" t="s">
        <v>351</v>
      </c>
      <c r="J466" s="6">
        <v>283967</v>
      </c>
      <c r="K466" s="3" t="s">
        <v>4711</v>
      </c>
      <c r="L466" s="3" t="s">
        <v>4629</v>
      </c>
      <c r="M466" s="3" t="s">
        <v>555</v>
      </c>
      <c r="N466" s="3" t="s">
        <v>270</v>
      </c>
      <c r="O466" s="5" t="s">
        <v>5392</v>
      </c>
      <c r="P466" s="2">
        <f>VLOOKUP(M466&amp;N466,Distancia!$C$2:$D$3438,2,0)</f>
        <v>470.34</v>
      </c>
      <c r="Q466" s="2" t="str">
        <f t="shared" si="7"/>
        <v>Aplica</v>
      </c>
      <c r="R466" s="36"/>
      <c r="S466" s="2"/>
    </row>
    <row r="467" spans="1:19" x14ac:dyDescent="0.25">
      <c r="A467" s="3" t="s">
        <v>380</v>
      </c>
      <c r="B467" s="6" t="s">
        <v>1940</v>
      </c>
      <c r="C467" s="2">
        <v>220235</v>
      </c>
      <c r="D467" s="4">
        <v>45895</v>
      </c>
      <c r="E467" s="4">
        <v>45895</v>
      </c>
      <c r="F467" s="2" t="s">
        <v>1095</v>
      </c>
      <c r="G467" s="3" t="s">
        <v>1096</v>
      </c>
      <c r="H467" s="2" t="s">
        <v>5583</v>
      </c>
      <c r="I467" s="3" t="s">
        <v>97</v>
      </c>
      <c r="J467" s="6">
        <v>0</v>
      </c>
      <c r="K467" s="3" t="s">
        <v>4718</v>
      </c>
      <c r="L467" s="3" t="s">
        <v>4419</v>
      </c>
      <c r="M467" s="3" t="s">
        <v>24</v>
      </c>
      <c r="N467" s="3" t="s">
        <v>2875</v>
      </c>
      <c r="O467" s="5" t="s">
        <v>5402</v>
      </c>
      <c r="P467" s="2">
        <f>VLOOKUP(M467&amp;N467,Distancia!$C$2:$D$3438,2,0)</f>
        <v>29</v>
      </c>
      <c r="Q467" s="2" t="str">
        <f t="shared" si="7"/>
        <v>No Aplica</v>
      </c>
      <c r="R467" s="36"/>
      <c r="S467" s="2"/>
    </row>
    <row r="468" spans="1:19" x14ac:dyDescent="0.25">
      <c r="A468" s="3" t="s">
        <v>380</v>
      </c>
      <c r="B468" s="6" t="s">
        <v>1940</v>
      </c>
      <c r="C468" s="2">
        <v>220236</v>
      </c>
      <c r="D468" s="4">
        <v>45896</v>
      </c>
      <c r="E468" s="4">
        <v>45896</v>
      </c>
      <c r="F468" s="2" t="s">
        <v>1095</v>
      </c>
      <c r="G468" s="3" t="s">
        <v>1096</v>
      </c>
      <c r="H468" s="2" t="s">
        <v>5583</v>
      </c>
      <c r="I468" s="3" t="s">
        <v>97</v>
      </c>
      <c r="J468" s="6">
        <v>0</v>
      </c>
      <c r="K468" s="3" t="s">
        <v>4719</v>
      </c>
      <c r="L468" s="3" t="s">
        <v>4419</v>
      </c>
      <c r="M468" s="3" t="s">
        <v>24</v>
      </c>
      <c r="N468" s="3" t="s">
        <v>555</v>
      </c>
      <c r="O468" s="5" t="s">
        <v>5382</v>
      </c>
      <c r="P468" s="2">
        <f>VLOOKUP(M468&amp;N468,Distancia!$C$2:$D$3438,2,0)</f>
        <v>90.67</v>
      </c>
      <c r="Q468" s="2" t="str">
        <f t="shared" si="7"/>
        <v>Aplica</v>
      </c>
      <c r="R468" s="36"/>
      <c r="S468" s="2"/>
    </row>
    <row r="469" spans="1:19" x14ac:dyDescent="0.25">
      <c r="A469" s="3" t="s">
        <v>380</v>
      </c>
      <c r="B469" s="6" t="s">
        <v>1940</v>
      </c>
      <c r="C469" s="2">
        <v>220245</v>
      </c>
      <c r="D469" s="4">
        <v>45898</v>
      </c>
      <c r="E469" s="4">
        <v>45898</v>
      </c>
      <c r="F469" s="2" t="s">
        <v>546</v>
      </c>
      <c r="G469" s="3" t="s">
        <v>547</v>
      </c>
      <c r="H469" s="2" t="s">
        <v>5615</v>
      </c>
      <c r="I469" s="3" t="s">
        <v>3170</v>
      </c>
      <c r="J469" s="6">
        <v>0</v>
      </c>
      <c r="K469" s="3" t="s">
        <v>4724</v>
      </c>
      <c r="L469" s="3" t="s">
        <v>4419</v>
      </c>
      <c r="M469" s="3" t="s">
        <v>24</v>
      </c>
      <c r="N469" s="3" t="s">
        <v>555</v>
      </c>
      <c r="O469" s="5" t="s">
        <v>5382</v>
      </c>
      <c r="P469" s="2">
        <f>VLOOKUP(M469&amp;N469,Distancia!$C$2:$D$3438,2,0)</f>
        <v>90.67</v>
      </c>
      <c r="Q469" s="2" t="str">
        <f t="shared" si="7"/>
        <v>Aplica</v>
      </c>
      <c r="R469" s="36"/>
      <c r="S469" s="2"/>
    </row>
    <row r="470" spans="1:19" x14ac:dyDescent="0.25">
      <c r="A470" s="3" t="s">
        <v>380</v>
      </c>
      <c r="B470" s="6" t="s">
        <v>1940</v>
      </c>
      <c r="C470" s="2">
        <v>220246</v>
      </c>
      <c r="D470" s="4">
        <v>45901</v>
      </c>
      <c r="E470" s="4">
        <v>45901</v>
      </c>
      <c r="F470" s="2" t="s">
        <v>546</v>
      </c>
      <c r="G470" s="3" t="s">
        <v>547</v>
      </c>
      <c r="H470" s="2" t="s">
        <v>5615</v>
      </c>
      <c r="I470" s="3" t="s">
        <v>3170</v>
      </c>
      <c r="J470" s="6">
        <v>34581</v>
      </c>
      <c r="K470" s="3" t="s">
        <v>4725</v>
      </c>
      <c r="L470" s="3" t="s">
        <v>4419</v>
      </c>
      <c r="M470" s="3" t="s">
        <v>24</v>
      </c>
      <c r="N470" s="3" t="s">
        <v>555</v>
      </c>
      <c r="O470" s="5" t="s">
        <v>5382</v>
      </c>
      <c r="P470" s="2">
        <f>VLOOKUP(M470&amp;N470,Distancia!$C$2:$D$3438,2,0)</f>
        <v>90.67</v>
      </c>
      <c r="Q470" s="2" t="str">
        <f t="shared" si="7"/>
        <v>Aplica</v>
      </c>
      <c r="R470" s="36"/>
      <c r="S470" s="2"/>
    </row>
    <row r="471" spans="1:19" x14ac:dyDescent="0.25">
      <c r="A471" s="3" t="s">
        <v>380</v>
      </c>
      <c r="B471" s="6" t="s">
        <v>1940</v>
      </c>
      <c r="C471" s="2">
        <v>220375</v>
      </c>
      <c r="D471" s="4">
        <v>45902</v>
      </c>
      <c r="E471" s="4">
        <v>45902</v>
      </c>
      <c r="F471" s="2" t="s">
        <v>546</v>
      </c>
      <c r="G471" s="3" t="s">
        <v>547</v>
      </c>
      <c r="H471" s="2" t="s">
        <v>5615</v>
      </c>
      <c r="I471" s="3" t="s">
        <v>3170</v>
      </c>
      <c r="J471" s="6">
        <v>34581</v>
      </c>
      <c r="K471" s="3" t="s">
        <v>4793</v>
      </c>
      <c r="L471" s="3" t="s">
        <v>4783</v>
      </c>
      <c r="M471" s="3" t="s">
        <v>24</v>
      </c>
      <c r="N471" s="3" t="s">
        <v>555</v>
      </c>
      <c r="O471" s="5" t="s">
        <v>5382</v>
      </c>
      <c r="P471" s="2">
        <f>VLOOKUP(M471&amp;N471,Distancia!$C$2:$D$3438,2,0)</f>
        <v>90.67</v>
      </c>
      <c r="Q471" s="2" t="str">
        <f t="shared" si="7"/>
        <v>Aplica</v>
      </c>
      <c r="R471" s="36"/>
      <c r="S471" s="2"/>
    </row>
    <row r="472" spans="1:19" x14ac:dyDescent="0.25">
      <c r="A472" s="3" t="s">
        <v>380</v>
      </c>
      <c r="B472" s="6" t="s">
        <v>1940</v>
      </c>
      <c r="C472" s="2">
        <v>220382</v>
      </c>
      <c r="D472" s="4">
        <v>45901</v>
      </c>
      <c r="E472" s="4">
        <v>45904</v>
      </c>
      <c r="F472" s="2" t="s">
        <v>4288</v>
      </c>
      <c r="G472" s="3" t="s">
        <v>4289</v>
      </c>
      <c r="H472" s="2" t="s">
        <v>6027</v>
      </c>
      <c r="I472" s="3" t="s">
        <v>351</v>
      </c>
      <c r="J472" s="6">
        <v>270378</v>
      </c>
      <c r="K472" s="3" t="s">
        <v>4799</v>
      </c>
      <c r="L472" s="3" t="s">
        <v>4506</v>
      </c>
      <c r="M472" s="3" t="s">
        <v>548</v>
      </c>
      <c r="N472" s="3" t="s">
        <v>270</v>
      </c>
      <c r="O472" s="5" t="s">
        <v>5394</v>
      </c>
      <c r="P472" s="2">
        <f>VLOOKUP(M472&amp;N472,Distancia!$C$2:$D$3438,2,0)</f>
        <v>222.36</v>
      </c>
      <c r="Q472" s="2" t="str">
        <f t="shared" si="7"/>
        <v>Aplica</v>
      </c>
      <c r="R472" s="36"/>
      <c r="S472" s="2"/>
    </row>
    <row r="473" spans="1:19" x14ac:dyDescent="0.25">
      <c r="A473" s="3" t="s">
        <v>380</v>
      </c>
      <c r="B473" s="6" t="s">
        <v>1940</v>
      </c>
      <c r="C473" s="2">
        <v>220386</v>
      </c>
      <c r="D473" s="4">
        <v>45898</v>
      </c>
      <c r="E473" s="4">
        <v>45898</v>
      </c>
      <c r="F473" s="2" t="s">
        <v>1095</v>
      </c>
      <c r="G473" s="3" t="s">
        <v>1096</v>
      </c>
      <c r="H473" s="2" t="s">
        <v>5583</v>
      </c>
      <c r="I473" s="3" t="s">
        <v>97</v>
      </c>
      <c r="J473" s="6">
        <v>31809</v>
      </c>
      <c r="K473" s="3" t="s">
        <v>4803</v>
      </c>
      <c r="L473" s="3" t="s">
        <v>4783</v>
      </c>
      <c r="M473" s="3" t="s">
        <v>24</v>
      </c>
      <c r="N473" s="3" t="s">
        <v>1030</v>
      </c>
      <c r="O473" s="5" t="s">
        <v>5382</v>
      </c>
      <c r="P473" s="2">
        <f>VLOOKUP(M473&amp;N473,Distancia!$C$2:$D$3438,2,0)</f>
        <v>89.27</v>
      </c>
      <c r="Q473" s="2" t="str">
        <f t="shared" si="7"/>
        <v>Aplica</v>
      </c>
      <c r="R473" s="36"/>
      <c r="S473" s="2"/>
    </row>
    <row r="474" spans="1:19" x14ac:dyDescent="0.25">
      <c r="A474" s="3" t="s">
        <v>380</v>
      </c>
      <c r="B474" s="6" t="s">
        <v>1940</v>
      </c>
      <c r="C474" s="2">
        <v>220392</v>
      </c>
      <c r="D474" s="4">
        <v>45901</v>
      </c>
      <c r="E474" s="4">
        <v>45901</v>
      </c>
      <c r="F474" s="2" t="s">
        <v>2182</v>
      </c>
      <c r="G474" s="3" t="s">
        <v>2181</v>
      </c>
      <c r="H474" s="2" t="s">
        <v>6277</v>
      </c>
      <c r="I474" s="3" t="s">
        <v>3170</v>
      </c>
      <c r="J474" s="6">
        <v>0</v>
      </c>
      <c r="K474" s="3" t="s">
        <v>4804</v>
      </c>
      <c r="L474" s="3" t="s">
        <v>4506</v>
      </c>
      <c r="M474" s="3" t="s">
        <v>555</v>
      </c>
      <c r="N474" s="3" t="s">
        <v>24</v>
      </c>
      <c r="O474" s="5" t="s">
        <v>5402</v>
      </c>
      <c r="P474" s="2">
        <f>VLOOKUP(M474&amp;N474,Distancia!$C$2:$D$3438,2,0)</f>
        <v>90.67</v>
      </c>
      <c r="Q474" s="2" t="str">
        <f t="shared" si="7"/>
        <v>Aplica</v>
      </c>
      <c r="R474" s="36"/>
      <c r="S474" s="2"/>
    </row>
    <row r="475" spans="1:19" x14ac:dyDescent="0.25">
      <c r="A475" s="3" t="s">
        <v>380</v>
      </c>
      <c r="B475" s="6" t="s">
        <v>1940</v>
      </c>
      <c r="C475" s="2">
        <v>220424</v>
      </c>
      <c r="D475" s="4">
        <v>45901</v>
      </c>
      <c r="E475" s="4">
        <v>45901</v>
      </c>
      <c r="F475" s="2" t="s">
        <v>1091</v>
      </c>
      <c r="G475" s="3" t="s">
        <v>1092</v>
      </c>
      <c r="H475" s="2" t="s">
        <v>5831</v>
      </c>
      <c r="I475" s="3" t="s">
        <v>97</v>
      </c>
      <c r="J475" s="6">
        <v>25815</v>
      </c>
      <c r="K475" s="3" t="s">
        <v>4816</v>
      </c>
      <c r="L475" s="3" t="s">
        <v>4693</v>
      </c>
      <c r="M475" s="3" t="s">
        <v>24</v>
      </c>
      <c r="N475" s="3" t="s">
        <v>555</v>
      </c>
      <c r="O475" s="5" t="s">
        <v>5382</v>
      </c>
      <c r="P475" s="2">
        <f>VLOOKUP(M475&amp;N475,Distancia!$C$2:$D$3438,2,0)</f>
        <v>90.67</v>
      </c>
      <c r="Q475" s="2" t="str">
        <f t="shared" si="7"/>
        <v>Aplica</v>
      </c>
      <c r="R475" s="36"/>
      <c r="S475" s="2"/>
    </row>
    <row r="476" spans="1:19" x14ac:dyDescent="0.25">
      <c r="A476" s="3" t="s">
        <v>380</v>
      </c>
      <c r="B476" s="6" t="s">
        <v>1940</v>
      </c>
      <c r="C476" s="2">
        <v>220430</v>
      </c>
      <c r="D476" s="4">
        <v>45901</v>
      </c>
      <c r="E476" s="4">
        <v>45901</v>
      </c>
      <c r="F476" s="2" t="s">
        <v>1130</v>
      </c>
      <c r="G476" s="3" t="s">
        <v>1131</v>
      </c>
      <c r="H476" s="2" t="s">
        <v>5655</v>
      </c>
      <c r="I476" s="3" t="s">
        <v>3170</v>
      </c>
      <c r="J476" s="6">
        <v>0</v>
      </c>
      <c r="K476" s="3" t="s">
        <v>4819</v>
      </c>
      <c r="L476" s="3" t="s">
        <v>4506</v>
      </c>
      <c r="M476" s="3" t="s">
        <v>20</v>
      </c>
      <c r="N476" s="3" t="s">
        <v>555</v>
      </c>
      <c r="O476" s="5" t="s">
        <v>5382</v>
      </c>
      <c r="P476" s="2">
        <f>VLOOKUP(M476&amp;N476,Distancia!$C$2:$D$3438,2,0)</f>
        <v>61.43</v>
      </c>
      <c r="Q476" s="2" t="str">
        <f t="shared" si="7"/>
        <v>No Aplica</v>
      </c>
      <c r="R476" s="36"/>
      <c r="S476" s="2"/>
    </row>
    <row r="477" spans="1:19" x14ac:dyDescent="0.25">
      <c r="A477" s="3" t="s">
        <v>380</v>
      </c>
      <c r="B477" s="6" t="s">
        <v>1940</v>
      </c>
      <c r="C477" s="2">
        <v>220432</v>
      </c>
      <c r="D477" s="4">
        <v>45901</v>
      </c>
      <c r="E477" s="4">
        <v>45901</v>
      </c>
      <c r="F477" s="2" t="s">
        <v>1122</v>
      </c>
      <c r="G477" s="3" t="s">
        <v>1123</v>
      </c>
      <c r="H477" s="2" t="s">
        <v>5399</v>
      </c>
      <c r="I477" s="3" t="s">
        <v>3170</v>
      </c>
      <c r="J477" s="6">
        <v>0</v>
      </c>
      <c r="K477" s="3" t="s">
        <v>4820</v>
      </c>
      <c r="L477" s="3" t="s">
        <v>4821</v>
      </c>
      <c r="M477" s="3" t="s">
        <v>20</v>
      </c>
      <c r="N477" s="3" t="s">
        <v>555</v>
      </c>
      <c r="O477" s="5" t="s">
        <v>5382</v>
      </c>
      <c r="P477" s="2">
        <f>VLOOKUP(M477&amp;N477,Distancia!$C$2:$D$3438,2,0)</f>
        <v>61.43</v>
      </c>
      <c r="Q477" s="2" t="str">
        <f t="shared" si="7"/>
        <v>No Aplica</v>
      </c>
      <c r="R477" s="36"/>
      <c r="S477" s="2"/>
    </row>
    <row r="478" spans="1:19" x14ac:dyDescent="0.25">
      <c r="A478" s="3" t="s">
        <v>380</v>
      </c>
      <c r="B478" s="6" t="s">
        <v>1940</v>
      </c>
      <c r="C478" s="2">
        <v>220445</v>
      </c>
      <c r="D478" s="4">
        <v>45901</v>
      </c>
      <c r="E478" s="4">
        <v>45901</v>
      </c>
      <c r="F478" s="2" t="s">
        <v>2194</v>
      </c>
      <c r="G478" s="3" t="s">
        <v>2193</v>
      </c>
      <c r="H478" s="2" t="s">
        <v>5391</v>
      </c>
      <c r="I478" s="3" t="s">
        <v>3170</v>
      </c>
      <c r="J478" s="6">
        <v>0</v>
      </c>
      <c r="K478" s="3" t="s">
        <v>4835</v>
      </c>
      <c r="L478" s="3" t="s">
        <v>4517</v>
      </c>
      <c r="M478" s="3" t="s">
        <v>555</v>
      </c>
      <c r="N478" s="3" t="s">
        <v>24</v>
      </c>
      <c r="O478" s="5" t="s">
        <v>5382</v>
      </c>
      <c r="P478" s="2">
        <f>VLOOKUP(M478&amp;N478,Distancia!$C$2:$D$3438,2,0)</f>
        <v>90.67</v>
      </c>
      <c r="Q478" s="2" t="str">
        <f t="shared" si="7"/>
        <v>Aplica</v>
      </c>
      <c r="R478" s="36"/>
      <c r="S478" s="2"/>
    </row>
    <row r="479" spans="1:19" x14ac:dyDescent="0.25">
      <c r="A479" s="3" t="s">
        <v>380</v>
      </c>
      <c r="B479" s="6" t="s">
        <v>1940</v>
      </c>
      <c r="C479" s="2">
        <v>220446</v>
      </c>
      <c r="D479" s="4">
        <v>45902</v>
      </c>
      <c r="E479" s="4">
        <v>45902</v>
      </c>
      <c r="F479" s="2" t="s">
        <v>2194</v>
      </c>
      <c r="G479" s="3" t="s">
        <v>2193</v>
      </c>
      <c r="H479" s="2" t="s">
        <v>5391</v>
      </c>
      <c r="I479" s="3" t="s">
        <v>3170</v>
      </c>
      <c r="J479" s="6">
        <v>0</v>
      </c>
      <c r="K479" s="3" t="s">
        <v>4836</v>
      </c>
      <c r="L479" s="3" t="s">
        <v>4517</v>
      </c>
      <c r="M479" s="3" t="s">
        <v>555</v>
      </c>
      <c r="N479" s="3" t="s">
        <v>24</v>
      </c>
      <c r="O479" s="5" t="s">
        <v>5382</v>
      </c>
      <c r="P479" s="2">
        <f>VLOOKUP(M479&amp;N479,Distancia!$C$2:$D$3438,2,0)</f>
        <v>90.67</v>
      </c>
      <c r="Q479" s="2" t="str">
        <f t="shared" si="7"/>
        <v>Aplica</v>
      </c>
      <c r="R479" s="36"/>
      <c r="S479" s="2"/>
    </row>
    <row r="480" spans="1:19" x14ac:dyDescent="0.25">
      <c r="A480" s="3" t="s">
        <v>380</v>
      </c>
      <c r="B480" s="6" t="s">
        <v>1940</v>
      </c>
      <c r="C480" s="2">
        <v>220452</v>
      </c>
      <c r="D480" s="4">
        <v>45901</v>
      </c>
      <c r="E480" s="4">
        <v>45902</v>
      </c>
      <c r="F480" s="2" t="s">
        <v>2882</v>
      </c>
      <c r="G480" s="3" t="s">
        <v>2881</v>
      </c>
      <c r="H480" s="2" t="s">
        <v>6223</v>
      </c>
      <c r="I480" s="3" t="s">
        <v>351</v>
      </c>
      <c r="J480" s="6">
        <v>111332</v>
      </c>
      <c r="K480" s="3" t="s">
        <v>4838</v>
      </c>
      <c r="L480" s="3" t="s">
        <v>4693</v>
      </c>
      <c r="M480" s="3" t="s">
        <v>24</v>
      </c>
      <c r="N480" s="3" t="s">
        <v>555</v>
      </c>
      <c r="O480" s="5" t="s">
        <v>5402</v>
      </c>
      <c r="P480" s="2">
        <f>VLOOKUP(M480&amp;N480,Distancia!$C$2:$D$3438,2,0)</f>
        <v>90.67</v>
      </c>
      <c r="Q480" s="2" t="str">
        <f t="shared" si="7"/>
        <v>Aplica</v>
      </c>
      <c r="R480" s="36"/>
      <c r="S480" s="2"/>
    </row>
    <row r="481" spans="1:19" x14ac:dyDescent="0.25">
      <c r="A481" s="3" t="s">
        <v>380</v>
      </c>
      <c r="B481" s="6" t="s">
        <v>1940</v>
      </c>
      <c r="C481" s="2">
        <v>220461</v>
      </c>
      <c r="D481" s="4">
        <v>45899</v>
      </c>
      <c r="E481" s="4">
        <v>45899</v>
      </c>
      <c r="F481" s="2" t="s">
        <v>1006</v>
      </c>
      <c r="G481" s="3" t="s">
        <v>1007</v>
      </c>
      <c r="H481" s="2" t="s">
        <v>6085</v>
      </c>
      <c r="I481" s="3" t="s">
        <v>3170</v>
      </c>
      <c r="J481" s="6">
        <v>25815</v>
      </c>
      <c r="K481" s="3" t="s">
        <v>4843</v>
      </c>
      <c r="L481" s="3" t="s">
        <v>4783</v>
      </c>
      <c r="M481" s="3" t="s">
        <v>555</v>
      </c>
      <c r="N481" s="3" t="s">
        <v>4842</v>
      </c>
      <c r="O481" s="5" t="s">
        <v>5382</v>
      </c>
      <c r="P481" s="2">
        <f>VLOOKUP(M481&amp;N481,Distancia!$C$2:$D$3438,2,0)</f>
        <v>307.44</v>
      </c>
      <c r="Q481" s="2" t="str">
        <f t="shared" si="7"/>
        <v>Aplica</v>
      </c>
      <c r="R481" s="36"/>
      <c r="S481" s="2"/>
    </row>
    <row r="482" spans="1:19" x14ac:dyDescent="0.25">
      <c r="A482" s="3" t="s">
        <v>380</v>
      </c>
      <c r="B482" s="6" t="s">
        <v>1940</v>
      </c>
      <c r="C482" s="2">
        <v>220464</v>
      </c>
      <c r="D482" s="4">
        <v>45897</v>
      </c>
      <c r="E482" s="4">
        <v>45897</v>
      </c>
      <c r="F482" s="2" t="s">
        <v>3168</v>
      </c>
      <c r="G482" s="3" t="s">
        <v>3169</v>
      </c>
      <c r="H482" s="2" t="s">
        <v>5898</v>
      </c>
      <c r="I482" s="3" t="s">
        <v>3170</v>
      </c>
      <c r="J482" s="6">
        <v>31809</v>
      </c>
      <c r="K482" s="3" t="s">
        <v>4844</v>
      </c>
      <c r="L482" s="3" t="s">
        <v>4783</v>
      </c>
      <c r="M482" s="3" t="s">
        <v>548</v>
      </c>
      <c r="N482" s="3" t="s">
        <v>24</v>
      </c>
      <c r="O482" s="5" t="s">
        <v>5402</v>
      </c>
      <c r="P482" s="2">
        <f>VLOOKUP(M482&amp;N482,Distancia!$C$2:$D$3438,2,0)</f>
        <v>185.48</v>
      </c>
      <c r="Q482" s="2" t="str">
        <f t="shared" si="7"/>
        <v>Aplica</v>
      </c>
      <c r="R482" s="36"/>
      <c r="S482" s="2"/>
    </row>
    <row r="483" spans="1:19" x14ac:dyDescent="0.25">
      <c r="A483" s="3" t="s">
        <v>380</v>
      </c>
      <c r="B483" s="6" t="s">
        <v>1940</v>
      </c>
      <c r="C483" s="2">
        <v>220465</v>
      </c>
      <c r="D483" s="4">
        <v>45898</v>
      </c>
      <c r="E483" s="4">
        <v>45898</v>
      </c>
      <c r="F483" s="2" t="s">
        <v>3168</v>
      </c>
      <c r="G483" s="3" t="s">
        <v>3169</v>
      </c>
      <c r="H483" s="2" t="s">
        <v>5898</v>
      </c>
      <c r="I483" s="3" t="s">
        <v>3170</v>
      </c>
      <c r="J483" s="6">
        <v>31809</v>
      </c>
      <c r="K483" s="3" t="s">
        <v>4845</v>
      </c>
      <c r="L483" s="3" t="s">
        <v>4783</v>
      </c>
      <c r="M483" s="3" t="s">
        <v>548</v>
      </c>
      <c r="N483" s="3" t="s">
        <v>24</v>
      </c>
      <c r="O483" s="5" t="s">
        <v>5402</v>
      </c>
      <c r="P483" s="2">
        <f>VLOOKUP(M483&amp;N483,Distancia!$C$2:$D$3438,2,0)</f>
        <v>185.48</v>
      </c>
      <c r="Q483" s="2" t="str">
        <f t="shared" si="7"/>
        <v>Aplica</v>
      </c>
      <c r="R483" s="36"/>
      <c r="S483" s="2"/>
    </row>
    <row r="484" spans="1:19" x14ac:dyDescent="0.25">
      <c r="A484" s="3" t="s">
        <v>380</v>
      </c>
      <c r="B484" s="6" t="s">
        <v>1940</v>
      </c>
      <c r="C484" s="2">
        <v>220467</v>
      </c>
      <c r="D484" s="4">
        <v>45890</v>
      </c>
      <c r="E484" s="4">
        <v>45890</v>
      </c>
      <c r="F484" s="2" t="s">
        <v>3168</v>
      </c>
      <c r="G484" s="3" t="s">
        <v>3169</v>
      </c>
      <c r="H484" s="2" t="s">
        <v>5898</v>
      </c>
      <c r="I484" s="3" t="s">
        <v>3170</v>
      </c>
      <c r="J484" s="6">
        <v>31809</v>
      </c>
      <c r="K484" s="3" t="s">
        <v>4846</v>
      </c>
      <c r="L484" s="3" t="s">
        <v>4783</v>
      </c>
      <c r="M484" s="3" t="s">
        <v>548</v>
      </c>
      <c r="N484" s="3" t="s">
        <v>24</v>
      </c>
      <c r="O484" s="5" t="s">
        <v>5402</v>
      </c>
      <c r="P484" s="2">
        <f>VLOOKUP(M484&amp;N484,Distancia!$C$2:$D$3438,2,0)</f>
        <v>185.48</v>
      </c>
      <c r="Q484" s="2" t="str">
        <f t="shared" si="7"/>
        <v>Aplica</v>
      </c>
      <c r="R484" s="36"/>
      <c r="S484" s="2"/>
    </row>
    <row r="485" spans="1:19" x14ac:dyDescent="0.25">
      <c r="A485" s="3" t="s">
        <v>380</v>
      </c>
      <c r="B485" s="6" t="s">
        <v>1940</v>
      </c>
      <c r="C485" s="2">
        <v>220468</v>
      </c>
      <c r="D485" s="4">
        <v>45902</v>
      </c>
      <c r="E485" s="4">
        <v>45904</v>
      </c>
      <c r="F485" s="2" t="s">
        <v>3168</v>
      </c>
      <c r="G485" s="3" t="s">
        <v>3169</v>
      </c>
      <c r="H485" s="2" t="s">
        <v>5898</v>
      </c>
      <c r="I485" s="3" t="s">
        <v>351</v>
      </c>
      <c r="J485" s="6">
        <v>190855</v>
      </c>
      <c r="K485" s="3" t="s">
        <v>4847</v>
      </c>
      <c r="L485" s="3" t="s">
        <v>4783</v>
      </c>
      <c r="M485" s="3" t="s">
        <v>548</v>
      </c>
      <c r="N485" s="3" t="s">
        <v>270</v>
      </c>
      <c r="O485" s="5" t="s">
        <v>5402</v>
      </c>
      <c r="P485" s="2">
        <f>VLOOKUP(M485&amp;N485,Distancia!$C$2:$D$3438,2,0)</f>
        <v>222.36</v>
      </c>
      <c r="Q485" s="2" t="str">
        <f t="shared" si="7"/>
        <v>Aplica</v>
      </c>
      <c r="R485" s="36"/>
      <c r="S485" s="2"/>
    </row>
    <row r="486" spans="1:19" x14ac:dyDescent="0.25">
      <c r="A486" s="3" t="s">
        <v>380</v>
      </c>
      <c r="B486" s="6" t="s">
        <v>1940</v>
      </c>
      <c r="C486" s="2">
        <v>220504</v>
      </c>
      <c r="D486" s="4">
        <v>45902</v>
      </c>
      <c r="E486" s="4">
        <v>45902</v>
      </c>
      <c r="F486" s="2" t="s">
        <v>2963</v>
      </c>
      <c r="G486" s="3" t="s">
        <v>2962</v>
      </c>
      <c r="H486" s="2" t="s">
        <v>5979</v>
      </c>
      <c r="I486" s="3" t="s">
        <v>97</v>
      </c>
      <c r="J486" s="6">
        <v>0</v>
      </c>
      <c r="K486" s="3" t="s">
        <v>4865</v>
      </c>
      <c r="L486" s="3" t="s">
        <v>4517</v>
      </c>
      <c r="M486" s="3" t="s">
        <v>548</v>
      </c>
      <c r="N486" s="3" t="s">
        <v>4864</v>
      </c>
      <c r="O486" s="5" t="s">
        <v>5382</v>
      </c>
      <c r="P486" s="2">
        <f>VLOOKUP(M486&amp;N486,Distancia!$C$2:$D$3438,2,0)</f>
        <v>72.599999999999994</v>
      </c>
      <c r="Q486" s="2" t="str">
        <f t="shared" si="7"/>
        <v>No Aplica</v>
      </c>
      <c r="R486" s="50">
        <v>65438</v>
      </c>
      <c r="S486" s="2"/>
    </row>
    <row r="487" spans="1:19" x14ac:dyDescent="0.25">
      <c r="A487" s="3" t="s">
        <v>380</v>
      </c>
      <c r="B487" s="6" t="s">
        <v>1940</v>
      </c>
      <c r="C487" s="2">
        <v>220529</v>
      </c>
      <c r="D487" s="4">
        <v>45895</v>
      </c>
      <c r="E487" s="4">
        <v>45898</v>
      </c>
      <c r="F487" s="2" t="s">
        <v>2189</v>
      </c>
      <c r="G487" s="3" t="s">
        <v>2202</v>
      </c>
      <c r="H487" s="2" t="s">
        <v>5519</v>
      </c>
      <c r="I487" s="3" t="s">
        <v>3170</v>
      </c>
      <c r="J487" s="6">
        <v>259359</v>
      </c>
      <c r="K487" s="3" t="s">
        <v>4884</v>
      </c>
      <c r="L487" s="3" t="s">
        <v>4783</v>
      </c>
      <c r="M487" s="3" t="s">
        <v>555</v>
      </c>
      <c r="N487" s="3" t="s">
        <v>270</v>
      </c>
      <c r="O487" s="5" t="s">
        <v>5392</v>
      </c>
      <c r="P487" s="2">
        <f>VLOOKUP(M487&amp;N487,Distancia!$C$2:$D$3438,2,0)</f>
        <v>470.34</v>
      </c>
      <c r="Q487" s="2" t="str">
        <f t="shared" si="7"/>
        <v>Aplica</v>
      </c>
      <c r="R487" s="36"/>
      <c r="S487" s="2"/>
    </row>
    <row r="488" spans="1:19" x14ac:dyDescent="0.25">
      <c r="A488" s="3" t="s">
        <v>380</v>
      </c>
      <c r="B488" s="6" t="s">
        <v>1940</v>
      </c>
      <c r="C488" s="2">
        <v>220539</v>
      </c>
      <c r="D488" s="4">
        <v>45899</v>
      </c>
      <c r="E488" s="4">
        <v>45899</v>
      </c>
      <c r="F488" s="2" t="s">
        <v>3168</v>
      </c>
      <c r="G488" s="3" t="s">
        <v>3169</v>
      </c>
      <c r="H488" s="2" t="s">
        <v>5898</v>
      </c>
      <c r="I488" s="3" t="s">
        <v>97</v>
      </c>
      <c r="J488" s="6">
        <v>31809</v>
      </c>
      <c r="K488" s="3" t="s">
        <v>4887</v>
      </c>
      <c r="L488" s="3" t="s">
        <v>4783</v>
      </c>
      <c r="M488" s="3" t="s">
        <v>555</v>
      </c>
      <c r="N488" s="3" t="s">
        <v>4842</v>
      </c>
      <c r="O488" s="5" t="s">
        <v>5382</v>
      </c>
      <c r="P488" s="2">
        <f>VLOOKUP(M488&amp;N488,Distancia!$C$2:$D$3438,2,0)</f>
        <v>307.44</v>
      </c>
      <c r="Q488" s="2" t="str">
        <f t="shared" si="7"/>
        <v>Aplica</v>
      </c>
      <c r="R488" s="36"/>
      <c r="S488" s="2"/>
    </row>
    <row r="489" spans="1:19" x14ac:dyDescent="0.25">
      <c r="A489" s="3" t="s">
        <v>380</v>
      </c>
      <c r="B489" s="6" t="s">
        <v>1940</v>
      </c>
      <c r="C489" s="2">
        <v>220561</v>
      </c>
      <c r="D489" s="4">
        <v>45902</v>
      </c>
      <c r="E489" s="4">
        <v>45902</v>
      </c>
      <c r="F489" s="2" t="s">
        <v>1087</v>
      </c>
      <c r="G489" s="3" t="s">
        <v>2888</v>
      </c>
      <c r="H489" s="2" t="s">
        <v>5551</v>
      </c>
      <c r="I489" s="3" t="s">
        <v>97</v>
      </c>
      <c r="J489" s="6">
        <v>0</v>
      </c>
      <c r="K489" s="3" t="s">
        <v>4892</v>
      </c>
      <c r="L489" s="3" t="s">
        <v>4710</v>
      </c>
      <c r="M489" s="3" t="s">
        <v>578</v>
      </c>
      <c r="N489" s="3" t="s">
        <v>1040</v>
      </c>
      <c r="O489" s="5" t="s">
        <v>5382</v>
      </c>
      <c r="P489" s="2">
        <f>VLOOKUP(M489&amp;N489,Distancia!$C$2:$D$3438,2,0)</f>
        <v>53.33</v>
      </c>
      <c r="Q489" s="2" t="str">
        <f t="shared" si="7"/>
        <v>No Aplica</v>
      </c>
      <c r="R489" s="36"/>
      <c r="S489" s="2"/>
    </row>
    <row r="490" spans="1:19" x14ac:dyDescent="0.25">
      <c r="A490" s="3" t="s">
        <v>380</v>
      </c>
      <c r="B490" s="6" t="s">
        <v>1940</v>
      </c>
      <c r="C490" s="2">
        <v>220599</v>
      </c>
      <c r="D490" s="4">
        <v>45903</v>
      </c>
      <c r="E490" s="4">
        <v>45903</v>
      </c>
      <c r="F490" s="2" t="s">
        <v>3065</v>
      </c>
      <c r="G490" s="3" t="s">
        <v>3066</v>
      </c>
      <c r="H490" s="2" t="s">
        <v>5610</v>
      </c>
      <c r="I490" s="3" t="s">
        <v>351</v>
      </c>
      <c r="J490" s="6">
        <v>25815</v>
      </c>
      <c r="K490" s="3" t="s">
        <v>4913</v>
      </c>
      <c r="L490" s="3" t="s">
        <v>4710</v>
      </c>
      <c r="M490" s="3" t="s">
        <v>24</v>
      </c>
      <c r="N490" s="3" t="s">
        <v>555</v>
      </c>
      <c r="O490" s="5" t="s">
        <v>5382</v>
      </c>
      <c r="P490" s="2">
        <f>VLOOKUP(M490&amp;N490,Distancia!$C$2:$D$3438,2,0)</f>
        <v>90.67</v>
      </c>
      <c r="Q490" s="2" t="str">
        <f t="shared" si="7"/>
        <v>Aplica</v>
      </c>
      <c r="R490" s="36"/>
      <c r="S490" s="2"/>
    </row>
    <row r="491" spans="1:19" x14ac:dyDescent="0.25">
      <c r="A491" s="3" t="s">
        <v>380</v>
      </c>
      <c r="B491" s="6" t="s">
        <v>1940</v>
      </c>
      <c r="C491" s="2">
        <v>220601</v>
      </c>
      <c r="D491" s="4">
        <v>45903</v>
      </c>
      <c r="E491" s="4">
        <v>45903</v>
      </c>
      <c r="F491" s="2" t="s">
        <v>1099</v>
      </c>
      <c r="G491" s="3" t="s">
        <v>1100</v>
      </c>
      <c r="H491" s="2" t="s">
        <v>6172</v>
      </c>
      <c r="I491" s="3" t="s">
        <v>351</v>
      </c>
      <c r="J491" s="6">
        <v>25815</v>
      </c>
      <c r="K491" s="3" t="s">
        <v>4914</v>
      </c>
      <c r="L491" s="3" t="s">
        <v>4722</v>
      </c>
      <c r="M491" s="3" t="s">
        <v>24</v>
      </c>
      <c r="N491" s="3" t="s">
        <v>555</v>
      </c>
      <c r="O491" s="5" t="s">
        <v>5382</v>
      </c>
      <c r="P491" s="2">
        <f>VLOOKUP(M491&amp;N491,Distancia!$C$2:$D$3438,2,0)</f>
        <v>90.67</v>
      </c>
      <c r="Q491" s="2" t="str">
        <f t="shared" si="7"/>
        <v>Aplica</v>
      </c>
      <c r="R491" s="50">
        <v>10320</v>
      </c>
      <c r="S491" s="2"/>
    </row>
    <row r="492" spans="1:19" x14ac:dyDescent="0.25">
      <c r="A492" s="3" t="s">
        <v>380</v>
      </c>
      <c r="B492" s="6" t="s">
        <v>1940</v>
      </c>
      <c r="C492" s="2">
        <v>220634</v>
      </c>
      <c r="D492" s="4">
        <v>45901</v>
      </c>
      <c r="E492" s="4">
        <v>45902</v>
      </c>
      <c r="F492" s="2" t="s">
        <v>4935</v>
      </c>
      <c r="G492" s="3" t="s">
        <v>4936</v>
      </c>
      <c r="H492" s="2" t="s">
        <v>6310</v>
      </c>
      <c r="I492" s="3" t="s">
        <v>3170</v>
      </c>
      <c r="J492" s="6">
        <v>0</v>
      </c>
      <c r="K492" s="3" t="s">
        <v>4937</v>
      </c>
      <c r="L492" s="3" t="s">
        <v>4783</v>
      </c>
      <c r="M492" s="3" t="s">
        <v>20</v>
      </c>
      <c r="N492" s="3" t="s">
        <v>555</v>
      </c>
      <c r="O492" s="5" t="s">
        <v>5389</v>
      </c>
      <c r="P492" s="2">
        <f>VLOOKUP(M492&amp;N492,Distancia!$C$2:$D$3438,2,0)</f>
        <v>61.43</v>
      </c>
      <c r="Q492" s="2" t="str">
        <f t="shared" si="7"/>
        <v>No Aplica</v>
      </c>
      <c r="R492" s="36"/>
      <c r="S492" s="2"/>
    </row>
    <row r="493" spans="1:19" x14ac:dyDescent="0.25">
      <c r="A493" s="3" t="s">
        <v>380</v>
      </c>
      <c r="B493" s="6" t="s">
        <v>1940</v>
      </c>
      <c r="C493" s="2">
        <v>220635</v>
      </c>
      <c r="D493" s="4">
        <v>45889</v>
      </c>
      <c r="E493" s="4">
        <v>45889</v>
      </c>
      <c r="F493" s="2" t="s">
        <v>2189</v>
      </c>
      <c r="G493" s="3" t="s">
        <v>2202</v>
      </c>
      <c r="H493" s="2" t="s">
        <v>5519</v>
      </c>
      <c r="I493" s="3" t="s">
        <v>3170</v>
      </c>
      <c r="J493" s="6">
        <v>34581</v>
      </c>
      <c r="K493" s="3" t="s">
        <v>4938</v>
      </c>
      <c r="L493" s="3" t="s">
        <v>4783</v>
      </c>
      <c r="M493" s="3" t="s">
        <v>555</v>
      </c>
      <c r="N493" s="3" t="s">
        <v>1941</v>
      </c>
      <c r="O493" s="5" t="s">
        <v>5382</v>
      </c>
      <c r="P493" s="2">
        <f>VLOOKUP(M493&amp;N493,Distancia!$C$2:$D$3438,2,0)</f>
        <v>123.46</v>
      </c>
      <c r="Q493" s="2" t="str">
        <f t="shared" si="7"/>
        <v>Aplica</v>
      </c>
      <c r="R493" s="36"/>
      <c r="S493" s="2"/>
    </row>
    <row r="494" spans="1:19" x14ac:dyDescent="0.25">
      <c r="A494" s="3" t="s">
        <v>380</v>
      </c>
      <c r="B494" s="6" t="s">
        <v>1940</v>
      </c>
      <c r="C494" s="2">
        <v>220642</v>
      </c>
      <c r="D494" s="4">
        <v>45903</v>
      </c>
      <c r="E494" s="4">
        <v>45903</v>
      </c>
      <c r="F494" s="2" t="s">
        <v>2194</v>
      </c>
      <c r="G494" s="3" t="s">
        <v>2193</v>
      </c>
      <c r="H494" s="2" t="s">
        <v>5391</v>
      </c>
      <c r="I494" s="3" t="s">
        <v>3170</v>
      </c>
      <c r="J494" s="6">
        <v>0</v>
      </c>
      <c r="K494" s="3" t="s">
        <v>4942</v>
      </c>
      <c r="L494" s="3" t="s">
        <v>4783</v>
      </c>
      <c r="M494" s="3" t="s">
        <v>555</v>
      </c>
      <c r="N494" s="3" t="s">
        <v>24</v>
      </c>
      <c r="O494" s="5" t="s">
        <v>5382</v>
      </c>
      <c r="P494" s="2">
        <f>VLOOKUP(M494&amp;N494,Distancia!$C$2:$D$3438,2,0)</f>
        <v>90.67</v>
      </c>
      <c r="Q494" s="2" t="str">
        <f t="shared" si="7"/>
        <v>Aplica</v>
      </c>
      <c r="R494" s="36"/>
      <c r="S494" s="2"/>
    </row>
    <row r="495" spans="1:19" x14ac:dyDescent="0.25">
      <c r="A495" s="3" t="s">
        <v>380</v>
      </c>
      <c r="B495" s="6" t="s">
        <v>1940</v>
      </c>
      <c r="C495" s="2">
        <v>220643</v>
      </c>
      <c r="D495" s="4">
        <v>45904</v>
      </c>
      <c r="E495" s="4">
        <v>45904</v>
      </c>
      <c r="F495" s="2" t="s">
        <v>2194</v>
      </c>
      <c r="G495" s="3" t="s">
        <v>2193</v>
      </c>
      <c r="H495" s="2" t="s">
        <v>5391</v>
      </c>
      <c r="I495" s="3" t="s">
        <v>3170</v>
      </c>
      <c r="J495" s="6">
        <v>0</v>
      </c>
      <c r="K495" s="3" t="s">
        <v>4943</v>
      </c>
      <c r="L495" s="3" t="s">
        <v>4783</v>
      </c>
      <c r="M495" s="3" t="s">
        <v>555</v>
      </c>
      <c r="N495" s="3" t="s">
        <v>24</v>
      </c>
      <c r="O495" s="5" t="s">
        <v>5382</v>
      </c>
      <c r="P495" s="2">
        <f>VLOOKUP(M495&amp;N495,Distancia!$C$2:$D$3438,2,0)</f>
        <v>90.67</v>
      </c>
      <c r="Q495" s="2" t="str">
        <f t="shared" si="7"/>
        <v>Aplica</v>
      </c>
      <c r="R495" s="36"/>
      <c r="S495" s="2"/>
    </row>
    <row r="496" spans="1:19" x14ac:dyDescent="0.25">
      <c r="A496" s="3" t="s">
        <v>380</v>
      </c>
      <c r="B496" s="6" t="s">
        <v>1940</v>
      </c>
      <c r="C496" s="2">
        <v>220645</v>
      </c>
      <c r="D496" s="4">
        <v>45905</v>
      </c>
      <c r="E496" s="4">
        <v>45905</v>
      </c>
      <c r="F496" s="2" t="s">
        <v>1013</v>
      </c>
      <c r="G496" s="3" t="s">
        <v>1022</v>
      </c>
      <c r="H496" s="2" t="s">
        <v>5453</v>
      </c>
      <c r="I496" s="3" t="s">
        <v>3170</v>
      </c>
      <c r="J496" s="6">
        <v>34581</v>
      </c>
      <c r="K496" s="3" t="s">
        <v>4946</v>
      </c>
      <c r="L496" s="3" t="s">
        <v>4693</v>
      </c>
      <c r="M496" s="3" t="s">
        <v>555</v>
      </c>
      <c r="N496" s="3" t="s">
        <v>24</v>
      </c>
      <c r="O496" s="5" t="s">
        <v>5382</v>
      </c>
      <c r="P496" s="2">
        <f>VLOOKUP(M496&amp;N496,Distancia!$C$2:$D$3438,2,0)</f>
        <v>90.67</v>
      </c>
      <c r="Q496" s="2" t="str">
        <f t="shared" si="7"/>
        <v>Aplica</v>
      </c>
      <c r="R496" s="36"/>
      <c r="S496" s="2"/>
    </row>
    <row r="497" spans="1:19" x14ac:dyDescent="0.25">
      <c r="A497" s="3" t="s">
        <v>380</v>
      </c>
      <c r="B497" s="6" t="s">
        <v>1940</v>
      </c>
      <c r="C497" s="2">
        <v>220689</v>
      </c>
      <c r="D497" s="4">
        <v>45909</v>
      </c>
      <c r="E497" s="4">
        <v>45909</v>
      </c>
      <c r="F497" s="2" t="s">
        <v>1028</v>
      </c>
      <c r="G497" s="3" t="s">
        <v>1029</v>
      </c>
      <c r="H497" s="2" t="s">
        <v>6001</v>
      </c>
      <c r="I497" s="3" t="s">
        <v>3170</v>
      </c>
      <c r="J497" s="6">
        <v>25815</v>
      </c>
      <c r="K497" s="3" t="s">
        <v>4968</v>
      </c>
      <c r="L497" s="3" t="s">
        <v>4745</v>
      </c>
      <c r="M497" s="3" t="s">
        <v>555</v>
      </c>
      <c r="N497" s="3" t="s">
        <v>548</v>
      </c>
      <c r="O497" s="5" t="s">
        <v>5382</v>
      </c>
      <c r="P497" s="2">
        <f>VLOOKUP(M497&amp;N497,Distancia!$C$2:$D$3438,2,0)</f>
        <v>250.75</v>
      </c>
      <c r="Q497" s="2" t="str">
        <f t="shared" si="7"/>
        <v>Aplica</v>
      </c>
      <c r="R497" s="36"/>
      <c r="S497" s="2"/>
    </row>
    <row r="498" spans="1:19" x14ac:dyDescent="0.25">
      <c r="A498" s="3" t="s">
        <v>380</v>
      </c>
      <c r="B498" s="6" t="s">
        <v>1940</v>
      </c>
      <c r="C498" s="2">
        <v>220693</v>
      </c>
      <c r="D498" s="4">
        <v>45908</v>
      </c>
      <c r="E498" s="4">
        <v>45908</v>
      </c>
      <c r="F498" s="2" t="s">
        <v>2182</v>
      </c>
      <c r="G498" s="3" t="s">
        <v>2181</v>
      </c>
      <c r="H498" s="2" t="s">
        <v>6277</v>
      </c>
      <c r="I498" s="3" t="s">
        <v>3170</v>
      </c>
      <c r="J498" s="6">
        <v>0</v>
      </c>
      <c r="K498" s="3" t="s">
        <v>4970</v>
      </c>
      <c r="L498" s="3" t="s">
        <v>4722</v>
      </c>
      <c r="M498" s="3" t="s">
        <v>555</v>
      </c>
      <c r="N498" s="3" t="s">
        <v>24</v>
      </c>
      <c r="O498" s="5" t="s">
        <v>5394</v>
      </c>
      <c r="P498" s="2">
        <f>VLOOKUP(M498&amp;N498,Distancia!$C$2:$D$3438,2,0)</f>
        <v>90.67</v>
      </c>
      <c r="Q498" s="2" t="str">
        <f t="shared" si="7"/>
        <v>Aplica</v>
      </c>
      <c r="R498" s="36"/>
      <c r="S498" s="2"/>
    </row>
    <row r="499" spans="1:19" x14ac:dyDescent="0.25">
      <c r="A499" s="3" t="s">
        <v>380</v>
      </c>
      <c r="B499" s="6" t="s">
        <v>1940</v>
      </c>
      <c r="C499" s="2">
        <v>220698</v>
      </c>
      <c r="D499" s="4">
        <v>45908</v>
      </c>
      <c r="E499" s="4">
        <v>45908</v>
      </c>
      <c r="F499" s="2" t="s">
        <v>1003</v>
      </c>
      <c r="G499" s="3" t="s">
        <v>1004</v>
      </c>
      <c r="H499" s="2" t="s">
        <v>5467</v>
      </c>
      <c r="I499" s="3" t="s">
        <v>3170</v>
      </c>
      <c r="J499" s="6">
        <v>25815</v>
      </c>
      <c r="K499" s="3" t="s">
        <v>4972</v>
      </c>
      <c r="L499" s="3" t="s">
        <v>4368</v>
      </c>
      <c r="M499" s="3" t="s">
        <v>555</v>
      </c>
      <c r="N499" s="3" t="s">
        <v>24</v>
      </c>
      <c r="O499" s="5" t="s">
        <v>5382</v>
      </c>
      <c r="P499" s="2">
        <f>VLOOKUP(M499&amp;N499,Distancia!$C$2:$D$3438,2,0)</f>
        <v>90.67</v>
      </c>
      <c r="Q499" s="2" t="str">
        <f t="shared" si="7"/>
        <v>Aplica</v>
      </c>
      <c r="R499" s="36"/>
      <c r="S499" s="2"/>
    </row>
    <row r="500" spans="1:19" x14ac:dyDescent="0.25">
      <c r="A500" s="3" t="s">
        <v>380</v>
      </c>
      <c r="B500" s="6" t="s">
        <v>1940</v>
      </c>
      <c r="C500" s="2">
        <v>220704</v>
      </c>
      <c r="D500" s="4">
        <v>45901</v>
      </c>
      <c r="E500" s="4">
        <v>45904</v>
      </c>
      <c r="F500" s="2" t="s">
        <v>1095</v>
      </c>
      <c r="G500" s="3" t="s">
        <v>1096</v>
      </c>
      <c r="H500" s="2" t="s">
        <v>5583</v>
      </c>
      <c r="I500" s="3" t="s">
        <v>351</v>
      </c>
      <c r="J500" s="6">
        <v>270378</v>
      </c>
      <c r="K500" s="3" t="s">
        <v>4975</v>
      </c>
      <c r="L500" s="3" t="s">
        <v>4368</v>
      </c>
      <c r="M500" s="3" t="s">
        <v>24</v>
      </c>
      <c r="N500" s="3" t="s">
        <v>270</v>
      </c>
      <c r="O500" s="5" t="s">
        <v>5402</v>
      </c>
      <c r="P500" s="2">
        <f>VLOOKUP(M500&amp;N500,Distancia!$C$2:$D$3438,2,0)</f>
        <v>405.08</v>
      </c>
      <c r="Q500" s="2" t="str">
        <f t="shared" si="7"/>
        <v>Aplica</v>
      </c>
      <c r="R500" s="36"/>
      <c r="S500" s="2"/>
    </row>
    <row r="501" spans="1:19" x14ac:dyDescent="0.25">
      <c r="A501" s="3" t="s">
        <v>380</v>
      </c>
      <c r="B501" s="6" t="s">
        <v>1940</v>
      </c>
      <c r="C501" s="2">
        <v>220719</v>
      </c>
      <c r="D501" s="4">
        <v>45909</v>
      </c>
      <c r="E501" s="4">
        <v>45909</v>
      </c>
      <c r="F501" s="2" t="s">
        <v>1037</v>
      </c>
      <c r="G501" s="3" t="s">
        <v>1038</v>
      </c>
      <c r="H501" s="2" t="s">
        <v>5964</v>
      </c>
      <c r="I501" s="3" t="s">
        <v>3170</v>
      </c>
      <c r="J501" s="6">
        <v>31809</v>
      </c>
      <c r="K501" s="3" t="s">
        <v>4985</v>
      </c>
      <c r="L501" s="3" t="s">
        <v>4745</v>
      </c>
      <c r="M501" s="3" t="s">
        <v>555</v>
      </c>
      <c r="N501" s="3" t="s">
        <v>548</v>
      </c>
      <c r="O501" s="5" t="s">
        <v>5382</v>
      </c>
      <c r="P501" s="2">
        <f>VLOOKUP(M501&amp;N501,Distancia!$C$2:$D$3438,2,0)</f>
        <v>250.75</v>
      </c>
      <c r="Q501" s="2" t="str">
        <f t="shared" si="7"/>
        <v>Aplica</v>
      </c>
      <c r="R501" s="36"/>
      <c r="S501" s="2"/>
    </row>
    <row r="502" spans="1:19" x14ac:dyDescent="0.25">
      <c r="A502" s="3" t="s">
        <v>380</v>
      </c>
      <c r="B502" s="6" t="s">
        <v>1940</v>
      </c>
      <c r="C502" s="2">
        <v>220726</v>
      </c>
      <c r="D502" s="4">
        <v>45908</v>
      </c>
      <c r="E502" s="4">
        <v>45908</v>
      </c>
      <c r="F502" s="2" t="s">
        <v>2189</v>
      </c>
      <c r="G502" s="3" t="s">
        <v>2202</v>
      </c>
      <c r="H502" s="2" t="s">
        <v>5519</v>
      </c>
      <c r="I502" s="3" t="s">
        <v>3170</v>
      </c>
      <c r="J502" s="6">
        <v>34581</v>
      </c>
      <c r="K502" s="3" t="s">
        <v>4990</v>
      </c>
      <c r="L502" s="3" t="s">
        <v>4368</v>
      </c>
      <c r="M502" s="3" t="s">
        <v>555</v>
      </c>
      <c r="N502" s="3" t="s">
        <v>24</v>
      </c>
      <c r="O502" s="5" t="s">
        <v>5382</v>
      </c>
      <c r="P502" s="2">
        <f>VLOOKUP(M502&amp;N502,Distancia!$C$2:$D$3438,2,0)</f>
        <v>90.67</v>
      </c>
      <c r="Q502" s="2" t="str">
        <f t="shared" si="7"/>
        <v>Aplica</v>
      </c>
      <c r="R502" s="36"/>
      <c r="S502" s="2"/>
    </row>
    <row r="503" spans="1:19" x14ac:dyDescent="0.25">
      <c r="A503" s="3" t="s">
        <v>380</v>
      </c>
      <c r="B503" s="6" t="s">
        <v>1940</v>
      </c>
      <c r="C503" s="2">
        <v>220727</v>
      </c>
      <c r="D503" s="4">
        <v>45908</v>
      </c>
      <c r="E503" s="4">
        <v>45908</v>
      </c>
      <c r="F503" s="2" t="s">
        <v>2206</v>
      </c>
      <c r="G503" s="3" t="s">
        <v>2212</v>
      </c>
      <c r="H503" s="2" t="s">
        <v>6327</v>
      </c>
      <c r="I503" s="3" t="s">
        <v>97</v>
      </c>
      <c r="J503" s="6">
        <v>34581</v>
      </c>
      <c r="K503" s="3" t="s">
        <v>4991</v>
      </c>
      <c r="L503" s="3" t="s">
        <v>4368</v>
      </c>
      <c r="M503" s="3" t="s">
        <v>555</v>
      </c>
      <c r="N503" s="3" t="s">
        <v>24</v>
      </c>
      <c r="O503" s="5" t="s">
        <v>5382</v>
      </c>
      <c r="P503" s="2">
        <f>VLOOKUP(M503&amp;N503,Distancia!$C$2:$D$3438,2,0)</f>
        <v>90.67</v>
      </c>
      <c r="Q503" s="2" t="str">
        <f t="shared" si="7"/>
        <v>Aplica</v>
      </c>
      <c r="R503" s="36"/>
      <c r="S503" s="2"/>
    </row>
    <row r="504" spans="1:19" x14ac:dyDescent="0.25">
      <c r="A504" s="3" t="s">
        <v>380</v>
      </c>
      <c r="B504" s="6" t="s">
        <v>1940</v>
      </c>
      <c r="C504" s="2">
        <v>220737</v>
      </c>
      <c r="D504" s="4">
        <v>45908</v>
      </c>
      <c r="E504" s="4">
        <v>45908</v>
      </c>
      <c r="F504" s="2" t="s">
        <v>2180</v>
      </c>
      <c r="G504" s="3" t="s">
        <v>2200</v>
      </c>
      <c r="H504" s="2" t="s">
        <v>5469</v>
      </c>
      <c r="I504" s="3" t="s">
        <v>97</v>
      </c>
      <c r="J504" s="6">
        <v>34581</v>
      </c>
      <c r="K504" s="3" t="s">
        <v>4998</v>
      </c>
      <c r="L504" s="3" t="s">
        <v>4368</v>
      </c>
      <c r="M504" s="3" t="s">
        <v>555</v>
      </c>
      <c r="N504" s="3" t="s">
        <v>24</v>
      </c>
      <c r="O504" s="5" t="s">
        <v>5382</v>
      </c>
      <c r="P504" s="2">
        <f>VLOOKUP(M504&amp;N504,Distancia!$C$2:$D$3438,2,0)</f>
        <v>90.67</v>
      </c>
      <c r="Q504" s="2" t="str">
        <f t="shared" si="7"/>
        <v>Aplica</v>
      </c>
      <c r="R504" s="36"/>
      <c r="S504" s="2"/>
    </row>
    <row r="505" spans="1:19" x14ac:dyDescent="0.25">
      <c r="A505" s="3" t="s">
        <v>380</v>
      </c>
      <c r="B505" s="6" t="s">
        <v>1940</v>
      </c>
      <c r="C505" s="2">
        <v>220763</v>
      </c>
      <c r="D505" s="4">
        <v>45909</v>
      </c>
      <c r="E505" s="4">
        <v>45909</v>
      </c>
      <c r="F505" s="2" t="s">
        <v>1087</v>
      </c>
      <c r="G505" s="3" t="s">
        <v>2888</v>
      </c>
      <c r="H505" s="2" t="s">
        <v>5551</v>
      </c>
      <c r="I505" s="3" t="s">
        <v>97</v>
      </c>
      <c r="J505" s="6">
        <v>0</v>
      </c>
      <c r="K505" s="3" t="s">
        <v>5007</v>
      </c>
      <c r="L505" s="3" t="s">
        <v>4710</v>
      </c>
      <c r="M505" s="3" t="s">
        <v>578</v>
      </c>
      <c r="N505" s="3" t="s">
        <v>1040</v>
      </c>
      <c r="O505" s="5" t="s">
        <v>5382</v>
      </c>
      <c r="P505" s="2">
        <f>VLOOKUP(M505&amp;N505,Distancia!$C$2:$D$3438,2,0)</f>
        <v>53.33</v>
      </c>
      <c r="Q505" s="2" t="str">
        <f t="shared" si="7"/>
        <v>No Aplica</v>
      </c>
      <c r="R505" s="36"/>
      <c r="S505" s="2"/>
    </row>
    <row r="506" spans="1:19" x14ac:dyDescent="0.25">
      <c r="A506" s="3" t="s">
        <v>380</v>
      </c>
      <c r="B506" s="6" t="s">
        <v>1940</v>
      </c>
      <c r="C506" s="2">
        <v>220772</v>
      </c>
      <c r="D506" s="4">
        <v>45910</v>
      </c>
      <c r="E506" s="4">
        <v>45910</v>
      </c>
      <c r="F506" s="2" t="s">
        <v>51</v>
      </c>
      <c r="G506" s="3" t="s">
        <v>1103</v>
      </c>
      <c r="H506" s="2" t="s">
        <v>5581</v>
      </c>
      <c r="I506" s="3" t="s">
        <v>3170</v>
      </c>
      <c r="J506" s="6">
        <v>31809</v>
      </c>
      <c r="K506" s="3" t="s">
        <v>5012</v>
      </c>
      <c r="L506" s="3" t="s">
        <v>4710</v>
      </c>
      <c r="M506" s="3" t="s">
        <v>24</v>
      </c>
      <c r="N506" s="3" t="s">
        <v>562</v>
      </c>
      <c r="O506" s="5" t="s">
        <v>5382</v>
      </c>
      <c r="P506" s="2">
        <f>VLOOKUP(M506&amp;N506,Distancia!$C$2:$D$3438,2,0)</f>
        <v>211.99</v>
      </c>
      <c r="Q506" s="2" t="str">
        <f t="shared" si="7"/>
        <v>Aplica</v>
      </c>
      <c r="R506" s="50" t="s">
        <v>6739</v>
      </c>
      <c r="S506" s="2"/>
    </row>
    <row r="507" spans="1:19" x14ac:dyDescent="0.25">
      <c r="A507" s="3" t="s">
        <v>380</v>
      </c>
      <c r="B507" s="6" t="s">
        <v>1940</v>
      </c>
      <c r="C507" s="2">
        <v>220780</v>
      </c>
      <c r="D507" s="4">
        <v>45910</v>
      </c>
      <c r="E507" s="4">
        <v>45910</v>
      </c>
      <c r="F507" s="2" t="s">
        <v>1130</v>
      </c>
      <c r="G507" s="3" t="s">
        <v>1131</v>
      </c>
      <c r="H507" s="2" t="s">
        <v>5655</v>
      </c>
      <c r="I507" s="3" t="s">
        <v>3170</v>
      </c>
      <c r="J507" s="6">
        <v>0</v>
      </c>
      <c r="K507" s="3" t="s">
        <v>5015</v>
      </c>
      <c r="L507" s="3" t="s">
        <v>5016</v>
      </c>
      <c r="M507" s="3" t="s">
        <v>20</v>
      </c>
      <c r="N507" s="3" t="s">
        <v>555</v>
      </c>
      <c r="O507" s="5" t="s">
        <v>5389</v>
      </c>
      <c r="P507" s="2">
        <f>VLOOKUP(M507&amp;N507,Distancia!$C$2:$D$3438,2,0)</f>
        <v>61.43</v>
      </c>
      <c r="Q507" s="2" t="str">
        <f t="shared" si="7"/>
        <v>No Aplica</v>
      </c>
      <c r="R507" s="36"/>
      <c r="S507" s="2"/>
    </row>
    <row r="508" spans="1:19" x14ac:dyDescent="0.25">
      <c r="A508" s="3" t="s">
        <v>380</v>
      </c>
      <c r="B508" s="6" t="s">
        <v>1940</v>
      </c>
      <c r="C508" s="2">
        <v>220807</v>
      </c>
      <c r="D508" s="4">
        <v>45909</v>
      </c>
      <c r="E508" s="4">
        <v>45909</v>
      </c>
      <c r="F508" s="2" t="s">
        <v>1034</v>
      </c>
      <c r="G508" s="3" t="s">
        <v>1035</v>
      </c>
      <c r="H508" s="2" t="s">
        <v>6054</v>
      </c>
      <c r="I508" s="3" t="s">
        <v>3170</v>
      </c>
      <c r="J508" s="6">
        <v>25815</v>
      </c>
      <c r="K508" s="3" t="s">
        <v>5031</v>
      </c>
      <c r="L508" s="3" t="s">
        <v>4745</v>
      </c>
      <c r="M508" s="3" t="s">
        <v>555</v>
      </c>
      <c r="N508" s="3" t="s">
        <v>548</v>
      </c>
      <c r="O508" s="5" t="s">
        <v>5382</v>
      </c>
      <c r="P508" s="2">
        <f>VLOOKUP(M508&amp;N508,Distancia!$C$2:$D$3438,2,0)</f>
        <v>250.75</v>
      </c>
      <c r="Q508" s="2" t="str">
        <f t="shared" si="7"/>
        <v>Aplica</v>
      </c>
      <c r="R508" s="50">
        <v>16500</v>
      </c>
      <c r="S508" s="2"/>
    </row>
    <row r="509" spans="1:19" x14ac:dyDescent="0.25">
      <c r="A509" s="3" t="s">
        <v>380</v>
      </c>
      <c r="B509" s="6" t="s">
        <v>1940</v>
      </c>
      <c r="C509" s="2">
        <v>220844</v>
      </c>
      <c r="D509" s="4">
        <v>45910</v>
      </c>
      <c r="E509" s="4">
        <v>45910</v>
      </c>
      <c r="F509" s="2" t="s">
        <v>998</v>
      </c>
      <c r="G509" s="3" t="s">
        <v>999</v>
      </c>
      <c r="H509" s="2" t="s">
        <v>6170</v>
      </c>
      <c r="I509" s="3" t="s">
        <v>97</v>
      </c>
      <c r="J509" s="6">
        <v>25815</v>
      </c>
      <c r="K509" s="3" t="s">
        <v>5047</v>
      </c>
      <c r="L509" s="3" t="s">
        <v>5042</v>
      </c>
      <c r="M509" s="3" t="s">
        <v>555</v>
      </c>
      <c r="N509" s="3" t="s">
        <v>24</v>
      </c>
      <c r="O509" s="5" t="s">
        <v>5389</v>
      </c>
      <c r="P509" s="2">
        <f>VLOOKUP(M509&amp;N509,Distancia!$C$2:$D$3438,2,0)</f>
        <v>90.67</v>
      </c>
      <c r="Q509" s="2" t="str">
        <f t="shared" si="7"/>
        <v>Aplica</v>
      </c>
      <c r="R509" s="50">
        <v>11000</v>
      </c>
      <c r="S509" s="2"/>
    </row>
    <row r="510" spans="1:19" x14ac:dyDescent="0.25">
      <c r="A510" s="3" t="s">
        <v>380</v>
      </c>
      <c r="B510" s="6" t="s">
        <v>1940</v>
      </c>
      <c r="C510" s="2">
        <v>220845</v>
      </c>
      <c r="D510" s="4">
        <v>45911</v>
      </c>
      <c r="E510" s="4">
        <v>45911</v>
      </c>
      <c r="F510" s="2" t="s">
        <v>998</v>
      </c>
      <c r="G510" s="3" t="s">
        <v>999</v>
      </c>
      <c r="H510" s="2" t="s">
        <v>6170</v>
      </c>
      <c r="I510" s="3" t="s">
        <v>97</v>
      </c>
      <c r="J510" s="6">
        <v>25815</v>
      </c>
      <c r="K510" s="3" t="s">
        <v>5048</v>
      </c>
      <c r="L510" s="3" t="s">
        <v>5042</v>
      </c>
      <c r="M510" s="3" t="s">
        <v>555</v>
      </c>
      <c r="N510" s="3" t="s">
        <v>24</v>
      </c>
      <c r="O510" s="5" t="s">
        <v>5389</v>
      </c>
      <c r="P510" s="2">
        <f>VLOOKUP(M510&amp;N510,Distancia!$C$2:$D$3438,2,0)</f>
        <v>90.67</v>
      </c>
      <c r="Q510" s="2" t="str">
        <f t="shared" si="7"/>
        <v>Aplica</v>
      </c>
      <c r="R510" s="36"/>
      <c r="S510" s="2"/>
    </row>
    <row r="511" spans="1:19" x14ac:dyDescent="0.25">
      <c r="A511" s="3" t="s">
        <v>380</v>
      </c>
      <c r="B511" s="6" t="s">
        <v>1940</v>
      </c>
      <c r="C511" s="2">
        <v>220858</v>
      </c>
      <c r="D511" s="4">
        <v>45909</v>
      </c>
      <c r="E511" s="4">
        <v>45909</v>
      </c>
      <c r="F511" s="2" t="s">
        <v>1006</v>
      </c>
      <c r="G511" s="3" t="s">
        <v>1007</v>
      </c>
      <c r="H511" s="2" t="s">
        <v>6085</v>
      </c>
      <c r="I511" s="3" t="s">
        <v>97</v>
      </c>
      <c r="J511" s="6">
        <v>25815</v>
      </c>
      <c r="K511" s="3" t="s">
        <v>5054</v>
      </c>
      <c r="L511" s="3" t="s">
        <v>5055</v>
      </c>
      <c r="M511" s="3" t="s">
        <v>555</v>
      </c>
      <c r="N511" s="3" t="s">
        <v>548</v>
      </c>
      <c r="O511" s="5" t="s">
        <v>5382</v>
      </c>
      <c r="P511" s="2">
        <f>VLOOKUP(M511&amp;N511,Distancia!$C$2:$D$3438,2,0)</f>
        <v>250.75</v>
      </c>
      <c r="Q511" s="2" t="str">
        <f t="shared" si="7"/>
        <v>Aplica</v>
      </c>
      <c r="R511" s="50">
        <v>119564</v>
      </c>
      <c r="S511" s="2"/>
    </row>
    <row r="512" spans="1:19" x14ac:dyDescent="0.25">
      <c r="A512" s="3" t="s">
        <v>380</v>
      </c>
      <c r="B512" s="6" t="s">
        <v>1940</v>
      </c>
      <c r="C512" s="2">
        <v>220862</v>
      </c>
      <c r="D512" s="4">
        <v>45924</v>
      </c>
      <c r="E512" s="4">
        <v>45926</v>
      </c>
      <c r="F512" s="2" t="s">
        <v>2180</v>
      </c>
      <c r="G512" s="3" t="s">
        <v>2200</v>
      </c>
      <c r="H512" s="2" t="s">
        <v>5469</v>
      </c>
      <c r="I512" s="3" t="s">
        <v>97</v>
      </c>
      <c r="J512" s="6">
        <v>172906</v>
      </c>
      <c r="K512" s="3" t="s">
        <v>5057</v>
      </c>
      <c r="L512" s="3" t="s">
        <v>4710</v>
      </c>
      <c r="M512" s="3" t="s">
        <v>555</v>
      </c>
      <c r="N512" s="3" t="s">
        <v>270</v>
      </c>
      <c r="O512" s="5" t="s">
        <v>5392</v>
      </c>
      <c r="P512" s="2">
        <f>VLOOKUP(M512&amp;N512,Distancia!$C$2:$D$3438,2,0)</f>
        <v>470.34</v>
      </c>
      <c r="Q512" s="2" t="str">
        <f t="shared" si="7"/>
        <v>Aplica</v>
      </c>
      <c r="R512" s="36"/>
      <c r="S512" s="2"/>
    </row>
    <row r="513" spans="1:19" x14ac:dyDescent="0.25">
      <c r="A513" s="3" t="s">
        <v>380</v>
      </c>
      <c r="B513" s="6" t="s">
        <v>1940</v>
      </c>
      <c r="C513" s="2">
        <v>220864</v>
      </c>
      <c r="D513" s="4">
        <v>45874</v>
      </c>
      <c r="E513" s="4">
        <v>45874</v>
      </c>
      <c r="F513" s="2" t="s">
        <v>1939</v>
      </c>
      <c r="G513" s="3" t="s">
        <v>3160</v>
      </c>
      <c r="H513" s="2" t="s">
        <v>5819</v>
      </c>
      <c r="I513" s="3" t="s">
        <v>351</v>
      </c>
      <c r="J513" s="6">
        <v>31809</v>
      </c>
      <c r="K513" s="3" t="s">
        <v>5058</v>
      </c>
      <c r="L513" s="3" t="s">
        <v>4710</v>
      </c>
      <c r="M513" s="3" t="s">
        <v>24</v>
      </c>
      <c r="N513" s="3" t="s">
        <v>555</v>
      </c>
      <c r="O513" s="5" t="s">
        <v>5394</v>
      </c>
      <c r="P513" s="2">
        <f>VLOOKUP(M513&amp;N513,Distancia!$C$2:$D$3438,2,0)</f>
        <v>90.67</v>
      </c>
      <c r="Q513" s="2" t="str">
        <f t="shared" si="7"/>
        <v>Aplica</v>
      </c>
      <c r="R513" s="36"/>
      <c r="S513" s="2"/>
    </row>
    <row r="514" spans="1:19" x14ac:dyDescent="0.25">
      <c r="A514" s="3" t="s">
        <v>380</v>
      </c>
      <c r="B514" s="6" t="s">
        <v>1940</v>
      </c>
      <c r="C514" s="2">
        <v>220865</v>
      </c>
      <c r="D514" s="4">
        <v>45911</v>
      </c>
      <c r="E514" s="4">
        <v>45911</v>
      </c>
      <c r="F514" s="2" t="s">
        <v>1939</v>
      </c>
      <c r="G514" s="3" t="s">
        <v>3160</v>
      </c>
      <c r="H514" s="2" t="s">
        <v>5819</v>
      </c>
      <c r="I514" s="3" t="s">
        <v>97</v>
      </c>
      <c r="J514" s="6">
        <v>31809</v>
      </c>
      <c r="K514" s="3" t="s">
        <v>5059</v>
      </c>
      <c r="L514" s="3" t="s">
        <v>4710</v>
      </c>
      <c r="M514" s="3" t="s">
        <v>24</v>
      </c>
      <c r="N514" s="3" t="s">
        <v>1030</v>
      </c>
      <c r="O514" s="5" t="s">
        <v>5382</v>
      </c>
      <c r="P514" s="2">
        <f>VLOOKUP(M514&amp;N514,Distancia!$C$2:$D$3438,2,0)</f>
        <v>89.27</v>
      </c>
      <c r="Q514" s="2" t="str">
        <f t="shared" si="7"/>
        <v>Aplica</v>
      </c>
      <c r="R514" s="36"/>
      <c r="S514" s="2"/>
    </row>
    <row r="515" spans="1:19" x14ac:dyDescent="0.25">
      <c r="A515" s="3" t="s">
        <v>380</v>
      </c>
      <c r="B515" s="6" t="s">
        <v>1940</v>
      </c>
      <c r="C515" s="2">
        <v>220882</v>
      </c>
      <c r="D515" s="4">
        <v>45910</v>
      </c>
      <c r="E515" s="4">
        <v>45910</v>
      </c>
      <c r="F515" s="2" t="s">
        <v>1095</v>
      </c>
      <c r="G515" s="3" t="s">
        <v>1096</v>
      </c>
      <c r="H515" s="2" t="s">
        <v>5583</v>
      </c>
      <c r="I515" s="3" t="s">
        <v>97</v>
      </c>
      <c r="J515" s="6">
        <v>0</v>
      </c>
      <c r="K515" s="3" t="s">
        <v>5071</v>
      </c>
      <c r="L515" s="3" t="s">
        <v>5042</v>
      </c>
      <c r="M515" s="3" t="s">
        <v>24</v>
      </c>
      <c r="N515" s="3" t="s">
        <v>555</v>
      </c>
      <c r="O515" s="5" t="s">
        <v>5402</v>
      </c>
      <c r="P515" s="2">
        <f>VLOOKUP(M515&amp;N515,Distancia!$C$2:$D$3438,2,0)</f>
        <v>90.67</v>
      </c>
      <c r="Q515" s="2" t="str">
        <f t="shared" ref="Q515:Q578" si="8">IF(P515&gt;=80,"Aplica","No Aplica")</f>
        <v>Aplica</v>
      </c>
      <c r="R515" s="50">
        <v>179306</v>
      </c>
      <c r="S515" s="2"/>
    </row>
    <row r="516" spans="1:19" x14ac:dyDescent="0.25">
      <c r="A516" s="3" t="s">
        <v>380</v>
      </c>
      <c r="B516" s="6" t="s">
        <v>1940</v>
      </c>
      <c r="C516" s="2">
        <v>220893</v>
      </c>
      <c r="D516" s="4">
        <v>45922</v>
      </c>
      <c r="E516" s="4">
        <v>45925</v>
      </c>
      <c r="F516" s="2" t="s">
        <v>2188</v>
      </c>
      <c r="G516" s="3" t="s">
        <v>3248</v>
      </c>
      <c r="H516" s="2" t="s">
        <v>6116</v>
      </c>
      <c r="I516" s="3" t="s">
        <v>97</v>
      </c>
      <c r="J516" s="6">
        <v>259359</v>
      </c>
      <c r="K516" s="3" t="s">
        <v>5078</v>
      </c>
      <c r="L516" s="3" t="s">
        <v>4512</v>
      </c>
      <c r="M516" s="3" t="s">
        <v>555</v>
      </c>
      <c r="N516" s="3" t="s">
        <v>270</v>
      </c>
      <c r="O516" s="5" t="s">
        <v>5392</v>
      </c>
      <c r="P516" s="2">
        <f>VLOOKUP(M516&amp;N516,Distancia!$C$2:$D$3438,2,0)</f>
        <v>470.34</v>
      </c>
      <c r="Q516" s="2" t="str">
        <f t="shared" si="8"/>
        <v>Aplica</v>
      </c>
      <c r="R516" s="36"/>
      <c r="S516" s="2"/>
    </row>
    <row r="517" spans="1:19" x14ac:dyDescent="0.25">
      <c r="A517" s="3" t="s">
        <v>380</v>
      </c>
      <c r="B517" s="6" t="s">
        <v>1940</v>
      </c>
      <c r="C517" s="2">
        <v>220940</v>
      </c>
      <c r="D517" s="4">
        <v>45912</v>
      </c>
      <c r="E517" s="4">
        <v>45912</v>
      </c>
      <c r="F517" s="2" t="s">
        <v>3168</v>
      </c>
      <c r="G517" s="3" t="s">
        <v>3169</v>
      </c>
      <c r="H517" s="2" t="s">
        <v>5898</v>
      </c>
      <c r="I517" s="3" t="s">
        <v>97</v>
      </c>
      <c r="J517" s="6">
        <v>0</v>
      </c>
      <c r="K517" s="3" t="s">
        <v>5114</v>
      </c>
      <c r="L517" s="3" t="s">
        <v>4512</v>
      </c>
      <c r="M517" s="3" t="s">
        <v>548</v>
      </c>
      <c r="N517" s="3" t="s">
        <v>24</v>
      </c>
      <c r="O517" s="5" t="s">
        <v>5402</v>
      </c>
      <c r="P517" s="2">
        <f>VLOOKUP(M517&amp;N517,Distancia!$C$2:$D$3438,2,0)</f>
        <v>185.48</v>
      </c>
      <c r="Q517" s="2" t="str">
        <f t="shared" si="8"/>
        <v>Aplica</v>
      </c>
      <c r="R517" s="36"/>
      <c r="S517" s="2"/>
    </row>
    <row r="518" spans="1:19" x14ac:dyDescent="0.25">
      <c r="A518" s="3" t="s">
        <v>380</v>
      </c>
      <c r="B518" s="6" t="s">
        <v>1940</v>
      </c>
      <c r="C518" s="2">
        <v>220957</v>
      </c>
      <c r="D518" s="4">
        <v>45916</v>
      </c>
      <c r="E518" s="4">
        <v>45916</v>
      </c>
      <c r="F518" s="2" t="s">
        <v>1087</v>
      </c>
      <c r="G518" s="3" t="s">
        <v>2888</v>
      </c>
      <c r="H518" s="2" t="s">
        <v>5551</v>
      </c>
      <c r="I518" s="3" t="s">
        <v>97</v>
      </c>
      <c r="J518" s="6">
        <v>0</v>
      </c>
      <c r="K518" s="3" t="s">
        <v>5126</v>
      </c>
      <c r="L518" s="3" t="s">
        <v>3566</v>
      </c>
      <c r="M518" s="3" t="s">
        <v>578</v>
      </c>
      <c r="N518" s="3" t="s">
        <v>1040</v>
      </c>
      <c r="O518" s="5" t="s">
        <v>5382</v>
      </c>
      <c r="P518" s="2">
        <f>VLOOKUP(M518&amp;N518,Distancia!$C$2:$D$3438,2,0)</f>
        <v>53.33</v>
      </c>
      <c r="Q518" s="2" t="str">
        <f t="shared" si="8"/>
        <v>No Aplica</v>
      </c>
      <c r="R518" s="36"/>
      <c r="S518" s="2"/>
    </row>
    <row r="519" spans="1:19" x14ac:dyDescent="0.25">
      <c r="A519" s="3" t="s">
        <v>380</v>
      </c>
      <c r="B519" s="6" t="s">
        <v>1940</v>
      </c>
      <c r="C519" s="2">
        <v>220981</v>
      </c>
      <c r="D519" s="4">
        <v>45916</v>
      </c>
      <c r="E519" s="4">
        <v>45916</v>
      </c>
      <c r="F519" s="2" t="s">
        <v>1095</v>
      </c>
      <c r="G519" s="3" t="s">
        <v>1096</v>
      </c>
      <c r="H519" s="2" t="s">
        <v>5583</v>
      </c>
      <c r="I519" s="3" t="s">
        <v>97</v>
      </c>
      <c r="J519" s="6">
        <v>31809</v>
      </c>
      <c r="K519" s="3" t="s">
        <v>5139</v>
      </c>
      <c r="L519" s="3" t="s">
        <v>5132</v>
      </c>
      <c r="M519" s="3" t="s">
        <v>24</v>
      </c>
      <c r="N519" s="3" t="s">
        <v>1030</v>
      </c>
      <c r="O519" s="5" t="s">
        <v>5382</v>
      </c>
      <c r="P519" s="2">
        <f>VLOOKUP(M519&amp;N519,Distancia!$C$2:$D$3438,2,0)</f>
        <v>89.27</v>
      </c>
      <c r="Q519" s="2" t="str">
        <f t="shared" si="8"/>
        <v>Aplica</v>
      </c>
      <c r="R519" s="36"/>
      <c r="S519" s="2"/>
    </row>
    <row r="520" spans="1:19" x14ac:dyDescent="0.25">
      <c r="A520" s="3" t="s">
        <v>380</v>
      </c>
      <c r="B520" s="6" t="s">
        <v>1940</v>
      </c>
      <c r="C520" s="2">
        <v>221018</v>
      </c>
      <c r="D520" s="4">
        <v>45922</v>
      </c>
      <c r="E520" s="4">
        <v>45922</v>
      </c>
      <c r="F520" s="2" t="s">
        <v>546</v>
      </c>
      <c r="G520" s="3" t="s">
        <v>547</v>
      </c>
      <c r="H520" s="2" t="s">
        <v>5615</v>
      </c>
      <c r="I520" s="3" t="s">
        <v>3170</v>
      </c>
      <c r="J520" s="6">
        <v>0</v>
      </c>
      <c r="K520" s="3" t="s">
        <v>5153</v>
      </c>
      <c r="L520" s="3" t="s">
        <v>3566</v>
      </c>
      <c r="M520" s="3" t="s">
        <v>24</v>
      </c>
      <c r="N520" s="3" t="s">
        <v>2876</v>
      </c>
      <c r="O520" s="5" t="s">
        <v>5382</v>
      </c>
      <c r="P520" s="2">
        <f>VLOOKUP(M520&amp;N520,Distancia!$C$2:$D$3438,2,0)</f>
        <v>80.3</v>
      </c>
      <c r="Q520" s="2" t="str">
        <f t="shared" si="8"/>
        <v>Aplica</v>
      </c>
      <c r="R520" s="36"/>
      <c r="S520" s="2"/>
    </row>
    <row r="521" spans="1:19" x14ac:dyDescent="0.25">
      <c r="A521" s="3" t="s">
        <v>380</v>
      </c>
      <c r="B521" s="6" t="s">
        <v>1940</v>
      </c>
      <c r="C521" s="2">
        <v>221051</v>
      </c>
      <c r="D521" s="4">
        <v>45923</v>
      </c>
      <c r="E521" s="4">
        <v>45923</v>
      </c>
      <c r="F521" s="2" t="s">
        <v>5170</v>
      </c>
      <c r="G521" s="3" t="s">
        <v>5171</v>
      </c>
      <c r="H521" s="2" t="s">
        <v>6366</v>
      </c>
      <c r="I521" s="3" t="s">
        <v>97</v>
      </c>
      <c r="J521" s="6">
        <v>25815</v>
      </c>
      <c r="K521" s="3" t="s">
        <v>5172</v>
      </c>
      <c r="L521" s="3" t="s">
        <v>5173</v>
      </c>
      <c r="M521" s="3" t="s">
        <v>555</v>
      </c>
      <c r="N521" s="3" t="s">
        <v>548</v>
      </c>
      <c r="O521" s="5" t="s">
        <v>5382</v>
      </c>
      <c r="P521" s="2">
        <f>VLOOKUP(M521&amp;N521,Distancia!$C$2:$D$3438,2,0)</f>
        <v>250.75</v>
      </c>
      <c r="Q521" s="2" t="str">
        <f t="shared" si="8"/>
        <v>Aplica</v>
      </c>
      <c r="R521" s="36"/>
      <c r="S521" s="2"/>
    </row>
    <row r="522" spans="1:19" x14ac:dyDescent="0.25">
      <c r="A522" s="3" t="s">
        <v>380</v>
      </c>
      <c r="B522" s="6" t="s">
        <v>1940</v>
      </c>
      <c r="C522" s="2">
        <v>221056</v>
      </c>
      <c r="D522" s="4">
        <v>45923</v>
      </c>
      <c r="E522" s="4">
        <v>45923</v>
      </c>
      <c r="F522" s="2" t="s">
        <v>1003</v>
      </c>
      <c r="G522" s="3" t="s">
        <v>1004</v>
      </c>
      <c r="H522" s="2" t="s">
        <v>5467</v>
      </c>
      <c r="I522" s="3" t="s">
        <v>351</v>
      </c>
      <c r="J522" s="6">
        <v>25815</v>
      </c>
      <c r="K522" s="3" t="s">
        <v>5174</v>
      </c>
      <c r="L522" s="3" t="s">
        <v>5175</v>
      </c>
      <c r="M522" s="3" t="s">
        <v>555</v>
      </c>
      <c r="N522" s="3" t="s">
        <v>548</v>
      </c>
      <c r="O522" s="5" t="s">
        <v>5382</v>
      </c>
      <c r="P522" s="2">
        <f>VLOOKUP(M522&amp;N522,Distancia!$C$2:$D$3438,2,0)</f>
        <v>250.75</v>
      </c>
      <c r="Q522" s="2" t="str">
        <f t="shared" si="8"/>
        <v>Aplica</v>
      </c>
      <c r="R522" s="36"/>
      <c r="S522" s="2"/>
    </row>
    <row r="523" spans="1:19" x14ac:dyDescent="0.25">
      <c r="A523" s="3" t="s">
        <v>380</v>
      </c>
      <c r="B523" s="6" t="s">
        <v>1940</v>
      </c>
      <c r="C523" s="2">
        <v>221057</v>
      </c>
      <c r="D523" s="4">
        <v>45923</v>
      </c>
      <c r="E523" s="4">
        <v>45923</v>
      </c>
      <c r="F523" s="2" t="s">
        <v>5176</v>
      </c>
      <c r="G523" s="3" t="s">
        <v>5177</v>
      </c>
      <c r="H523" s="2" t="s">
        <v>6367</v>
      </c>
      <c r="I523" s="3" t="s">
        <v>351</v>
      </c>
      <c r="J523" s="6">
        <v>31809</v>
      </c>
      <c r="K523" s="3" t="s">
        <v>5178</v>
      </c>
      <c r="L523" s="3" t="s">
        <v>5175</v>
      </c>
      <c r="M523" s="3" t="s">
        <v>555</v>
      </c>
      <c r="N523" s="3" t="s">
        <v>548</v>
      </c>
      <c r="O523" s="5" t="s">
        <v>5382</v>
      </c>
      <c r="P523" s="2">
        <f>VLOOKUP(M523&amp;N523,Distancia!$C$2:$D$3438,2,0)</f>
        <v>250.75</v>
      </c>
      <c r="Q523" s="2" t="str">
        <f t="shared" si="8"/>
        <v>Aplica</v>
      </c>
      <c r="R523" s="36"/>
      <c r="S523" s="2"/>
    </row>
    <row r="524" spans="1:19" x14ac:dyDescent="0.25">
      <c r="A524" s="3" t="s">
        <v>380</v>
      </c>
      <c r="B524" s="6" t="s">
        <v>1940</v>
      </c>
      <c r="C524" s="2">
        <v>221058</v>
      </c>
      <c r="D524" s="4">
        <v>45923</v>
      </c>
      <c r="E524" s="4">
        <v>45923</v>
      </c>
      <c r="F524" s="2" t="s">
        <v>5179</v>
      </c>
      <c r="G524" s="3" t="s">
        <v>5180</v>
      </c>
      <c r="H524" s="2" t="s">
        <v>6368</v>
      </c>
      <c r="I524" s="3" t="s">
        <v>351</v>
      </c>
      <c r="J524" s="6">
        <v>25815</v>
      </c>
      <c r="K524" s="3" t="s">
        <v>5181</v>
      </c>
      <c r="L524" s="3" t="s">
        <v>5173</v>
      </c>
      <c r="M524" s="3" t="s">
        <v>555</v>
      </c>
      <c r="N524" s="3" t="s">
        <v>548</v>
      </c>
      <c r="O524" s="5" t="s">
        <v>5382</v>
      </c>
      <c r="P524" s="2">
        <f>VLOOKUP(M524&amp;N524,Distancia!$C$2:$D$3438,2,0)</f>
        <v>250.75</v>
      </c>
      <c r="Q524" s="2" t="str">
        <f t="shared" si="8"/>
        <v>Aplica</v>
      </c>
      <c r="R524" s="36"/>
      <c r="S524" s="2"/>
    </row>
    <row r="525" spans="1:19" x14ac:dyDescent="0.25">
      <c r="A525" s="3" t="s">
        <v>380</v>
      </c>
      <c r="B525" s="6" t="s">
        <v>1940</v>
      </c>
      <c r="C525" s="2">
        <v>221060</v>
      </c>
      <c r="D525" s="4">
        <v>45923</v>
      </c>
      <c r="E525" s="4">
        <v>45923</v>
      </c>
      <c r="F525" s="2" t="s">
        <v>546</v>
      </c>
      <c r="G525" s="3" t="s">
        <v>547</v>
      </c>
      <c r="H525" s="2" t="s">
        <v>5615</v>
      </c>
      <c r="I525" s="3" t="s">
        <v>97</v>
      </c>
      <c r="J525" s="6">
        <v>0</v>
      </c>
      <c r="K525" s="3" t="s">
        <v>5182</v>
      </c>
      <c r="L525" s="3" t="s">
        <v>3566</v>
      </c>
      <c r="M525" s="3" t="s">
        <v>24</v>
      </c>
      <c r="N525" s="3" t="s">
        <v>555</v>
      </c>
      <c r="O525" s="5" t="s">
        <v>5382</v>
      </c>
      <c r="P525" s="2">
        <f>VLOOKUP(M525&amp;N525,Distancia!$C$2:$D$3438,2,0)</f>
        <v>90.67</v>
      </c>
      <c r="Q525" s="2" t="str">
        <f t="shared" si="8"/>
        <v>Aplica</v>
      </c>
      <c r="R525" s="36"/>
      <c r="S525" s="2"/>
    </row>
    <row r="526" spans="1:19" x14ac:dyDescent="0.25">
      <c r="A526" s="3" t="s">
        <v>380</v>
      </c>
      <c r="B526" s="6" t="s">
        <v>1940</v>
      </c>
      <c r="C526" s="2">
        <v>221085</v>
      </c>
      <c r="D526" s="4">
        <v>45924</v>
      </c>
      <c r="E526" s="4">
        <v>45924</v>
      </c>
      <c r="F526" s="2" t="s">
        <v>3065</v>
      </c>
      <c r="G526" s="3" t="s">
        <v>3066</v>
      </c>
      <c r="H526" s="2" t="s">
        <v>5610</v>
      </c>
      <c r="I526" s="3" t="s">
        <v>97</v>
      </c>
      <c r="J526" s="6">
        <v>25815</v>
      </c>
      <c r="K526" s="3" t="s">
        <v>5204</v>
      </c>
      <c r="L526" s="3" t="s">
        <v>3566</v>
      </c>
      <c r="M526" s="3" t="s">
        <v>24</v>
      </c>
      <c r="N526" s="3" t="s">
        <v>555</v>
      </c>
      <c r="O526" s="5" t="s">
        <v>5382</v>
      </c>
      <c r="P526" s="2">
        <f>VLOOKUP(M526&amp;N526,Distancia!$C$2:$D$3438,2,0)</f>
        <v>90.67</v>
      </c>
      <c r="Q526" s="2" t="str">
        <f t="shared" si="8"/>
        <v>Aplica</v>
      </c>
      <c r="R526" s="36"/>
      <c r="S526" s="2"/>
    </row>
    <row r="527" spans="1:19" x14ac:dyDescent="0.25">
      <c r="A527" s="3" t="s">
        <v>380</v>
      </c>
      <c r="B527" s="6" t="s">
        <v>1940</v>
      </c>
      <c r="C527" s="2">
        <v>221109</v>
      </c>
      <c r="D527" s="4">
        <v>45925</v>
      </c>
      <c r="E527" s="4">
        <v>45925</v>
      </c>
      <c r="F527" s="2" t="s">
        <v>546</v>
      </c>
      <c r="G527" s="3" t="s">
        <v>547</v>
      </c>
      <c r="H527" s="2" t="s">
        <v>5615</v>
      </c>
      <c r="I527" s="3" t="s">
        <v>3170</v>
      </c>
      <c r="J527" s="6">
        <v>0</v>
      </c>
      <c r="K527" s="3" t="s">
        <v>5226</v>
      </c>
      <c r="L527" s="3" t="s">
        <v>3566</v>
      </c>
      <c r="M527" s="3" t="s">
        <v>24</v>
      </c>
      <c r="N527" s="3" t="s">
        <v>1941</v>
      </c>
      <c r="O527" s="5" t="s">
        <v>5382</v>
      </c>
      <c r="P527" s="2">
        <f>VLOOKUP(M527&amp;N527,Distancia!$C$2:$D$3438,2,0)</f>
        <v>33</v>
      </c>
      <c r="Q527" s="2" t="str">
        <f t="shared" si="8"/>
        <v>No Aplica</v>
      </c>
      <c r="R527" s="36"/>
      <c r="S527" s="2"/>
    </row>
    <row r="528" spans="1:19" x14ac:dyDescent="0.25">
      <c r="A528" s="3" t="s">
        <v>380</v>
      </c>
      <c r="B528" s="6" t="s">
        <v>1940</v>
      </c>
      <c r="C528" s="2">
        <v>221116</v>
      </c>
      <c r="D528" s="4">
        <v>45923</v>
      </c>
      <c r="E528" s="4">
        <v>45923</v>
      </c>
      <c r="F528" s="2" t="s">
        <v>1087</v>
      </c>
      <c r="G528" s="3" t="s">
        <v>2888</v>
      </c>
      <c r="H528" s="2" t="s">
        <v>5551</v>
      </c>
      <c r="I528" s="3" t="s">
        <v>97</v>
      </c>
      <c r="J528" s="6">
        <v>0</v>
      </c>
      <c r="K528" s="3" t="s">
        <v>5232</v>
      </c>
      <c r="L528" s="3" t="s">
        <v>3566</v>
      </c>
      <c r="M528" s="3" t="s">
        <v>578</v>
      </c>
      <c r="N528" s="3" t="s">
        <v>1040</v>
      </c>
      <c r="O528" s="5" t="s">
        <v>5382</v>
      </c>
      <c r="P528" s="2">
        <f>VLOOKUP(M528&amp;N528,Distancia!$C$2:$D$3438,2,0)</f>
        <v>53.33</v>
      </c>
      <c r="Q528" s="2" t="str">
        <f t="shared" si="8"/>
        <v>No Aplica</v>
      </c>
      <c r="R528" s="50">
        <v>129932</v>
      </c>
      <c r="S528" s="2"/>
    </row>
    <row r="529" spans="1:19" x14ac:dyDescent="0.25">
      <c r="A529" s="3" t="s">
        <v>380</v>
      </c>
      <c r="B529" s="6" t="s">
        <v>1940</v>
      </c>
      <c r="C529" s="2">
        <v>221120</v>
      </c>
      <c r="D529" s="4">
        <v>45929</v>
      </c>
      <c r="E529" s="4">
        <v>45931</v>
      </c>
      <c r="F529" s="2" t="s">
        <v>5234</v>
      </c>
      <c r="G529" s="3" t="s">
        <v>5235</v>
      </c>
      <c r="H529" s="2" t="s">
        <v>6392</v>
      </c>
      <c r="I529" s="3" t="s">
        <v>351</v>
      </c>
      <c r="J529" s="6">
        <v>207487</v>
      </c>
      <c r="K529" s="3" t="s">
        <v>5236</v>
      </c>
      <c r="L529" s="3" t="s">
        <v>5237</v>
      </c>
      <c r="M529" s="3" t="s">
        <v>555</v>
      </c>
      <c r="N529" s="3" t="s">
        <v>270</v>
      </c>
      <c r="O529" s="5" t="s">
        <v>5392</v>
      </c>
      <c r="P529" s="2">
        <f>VLOOKUP(M529&amp;N529,Distancia!$C$2:$D$3438,2,0)</f>
        <v>470.34</v>
      </c>
      <c r="Q529" s="2" t="str">
        <f t="shared" si="8"/>
        <v>Aplica</v>
      </c>
      <c r="R529" s="50">
        <v>31700</v>
      </c>
      <c r="S529" s="2"/>
    </row>
    <row r="530" spans="1:19" x14ac:dyDescent="0.25">
      <c r="A530" s="3" t="s">
        <v>380</v>
      </c>
      <c r="B530" s="6" t="s">
        <v>1940</v>
      </c>
      <c r="C530" s="2">
        <v>221127</v>
      </c>
      <c r="D530" s="4">
        <v>45924</v>
      </c>
      <c r="E530" s="4">
        <v>45924</v>
      </c>
      <c r="F530" s="2" t="s">
        <v>998</v>
      </c>
      <c r="G530" s="3" t="s">
        <v>999</v>
      </c>
      <c r="H530" s="2" t="s">
        <v>6170</v>
      </c>
      <c r="I530" s="3" t="s">
        <v>97</v>
      </c>
      <c r="J530" s="6">
        <v>25815</v>
      </c>
      <c r="K530" s="3" t="s">
        <v>5239</v>
      </c>
      <c r="L530" s="3" t="s">
        <v>5175</v>
      </c>
      <c r="M530" s="3" t="s">
        <v>555</v>
      </c>
      <c r="N530" s="3" t="s">
        <v>548</v>
      </c>
      <c r="O530" s="5" t="s">
        <v>5389</v>
      </c>
      <c r="P530" s="2">
        <f>VLOOKUP(M530&amp;N530,Distancia!$C$2:$D$3438,2,0)</f>
        <v>250.75</v>
      </c>
      <c r="Q530" s="2" t="str">
        <f t="shared" si="8"/>
        <v>Aplica</v>
      </c>
      <c r="R530" s="36"/>
      <c r="S530" s="2"/>
    </row>
    <row r="531" spans="1:19" x14ac:dyDescent="0.25">
      <c r="A531" s="3" t="s">
        <v>380</v>
      </c>
      <c r="B531" s="6" t="s">
        <v>1940</v>
      </c>
      <c r="C531" s="2">
        <v>221138</v>
      </c>
      <c r="D531" s="4">
        <v>45922</v>
      </c>
      <c r="E531" s="4">
        <v>45922</v>
      </c>
      <c r="F531" s="2" t="s">
        <v>1013</v>
      </c>
      <c r="G531" s="3" t="s">
        <v>1022</v>
      </c>
      <c r="H531" s="2" t="s">
        <v>5453</v>
      </c>
      <c r="I531" s="3" t="s">
        <v>3170</v>
      </c>
      <c r="J531" s="6">
        <v>0</v>
      </c>
      <c r="K531" s="3" t="s">
        <v>5241</v>
      </c>
      <c r="L531" s="3" t="s">
        <v>3566</v>
      </c>
      <c r="M531" s="3" t="s">
        <v>555</v>
      </c>
      <c r="N531" s="3" t="s">
        <v>24</v>
      </c>
      <c r="O531" s="5" t="s">
        <v>5382</v>
      </c>
      <c r="P531" s="2">
        <f>VLOOKUP(M531&amp;N531,Distancia!$C$2:$D$3438,2,0)</f>
        <v>90.67</v>
      </c>
      <c r="Q531" s="2" t="str">
        <f t="shared" si="8"/>
        <v>Aplica</v>
      </c>
      <c r="R531" s="36"/>
      <c r="S531" s="2"/>
    </row>
    <row r="532" spans="1:19" x14ac:dyDescent="0.25">
      <c r="A532" s="3" t="s">
        <v>380</v>
      </c>
      <c r="B532" s="6" t="s">
        <v>1940</v>
      </c>
      <c r="C532" s="2">
        <v>221139</v>
      </c>
      <c r="D532" s="4">
        <v>45923</v>
      </c>
      <c r="E532" s="4">
        <v>45923</v>
      </c>
      <c r="F532" s="2" t="s">
        <v>1013</v>
      </c>
      <c r="G532" s="3" t="s">
        <v>1022</v>
      </c>
      <c r="H532" s="2" t="s">
        <v>5453</v>
      </c>
      <c r="I532" s="3" t="s">
        <v>3170</v>
      </c>
      <c r="J532" s="6">
        <v>0</v>
      </c>
      <c r="K532" s="3" t="s">
        <v>5242</v>
      </c>
      <c r="L532" s="3" t="s">
        <v>3566</v>
      </c>
      <c r="M532" s="3" t="s">
        <v>555</v>
      </c>
      <c r="N532" s="3" t="s">
        <v>24</v>
      </c>
      <c r="O532" s="5" t="s">
        <v>5382</v>
      </c>
      <c r="P532" s="2">
        <f>VLOOKUP(M532&amp;N532,Distancia!$C$2:$D$3438,2,0)</f>
        <v>90.67</v>
      </c>
      <c r="Q532" s="2" t="str">
        <f t="shared" si="8"/>
        <v>Aplica</v>
      </c>
      <c r="R532" s="36"/>
      <c r="S532" s="2"/>
    </row>
    <row r="533" spans="1:19" x14ac:dyDescent="0.25">
      <c r="A533" s="3" t="s">
        <v>380</v>
      </c>
      <c r="B533" s="6" t="s">
        <v>1940</v>
      </c>
      <c r="C533" s="2">
        <v>221140</v>
      </c>
      <c r="D533" s="4">
        <v>45924</v>
      </c>
      <c r="E533" s="4">
        <v>45924</v>
      </c>
      <c r="F533" s="2" t="s">
        <v>1013</v>
      </c>
      <c r="G533" s="3" t="s">
        <v>1022</v>
      </c>
      <c r="H533" s="2" t="s">
        <v>5453</v>
      </c>
      <c r="I533" s="3" t="s">
        <v>3170</v>
      </c>
      <c r="J533" s="6">
        <v>0</v>
      </c>
      <c r="K533" s="3" t="s">
        <v>5243</v>
      </c>
      <c r="L533" s="3" t="s">
        <v>3566</v>
      </c>
      <c r="M533" s="3" t="s">
        <v>555</v>
      </c>
      <c r="N533" s="3" t="s">
        <v>24</v>
      </c>
      <c r="O533" s="5" t="s">
        <v>5382</v>
      </c>
      <c r="P533" s="2">
        <f>VLOOKUP(M533&amp;N533,Distancia!$C$2:$D$3438,2,0)</f>
        <v>90.67</v>
      </c>
      <c r="Q533" s="2" t="str">
        <f t="shared" si="8"/>
        <v>Aplica</v>
      </c>
      <c r="R533" s="36"/>
      <c r="S533" s="2"/>
    </row>
    <row r="534" spans="1:19" x14ac:dyDescent="0.25">
      <c r="A534" s="3" t="s">
        <v>380</v>
      </c>
      <c r="B534" s="6" t="s">
        <v>1940</v>
      </c>
      <c r="C534" s="2">
        <v>221145</v>
      </c>
      <c r="D534" s="4">
        <v>45924</v>
      </c>
      <c r="E534" s="4">
        <v>45924</v>
      </c>
      <c r="F534" s="2" t="s">
        <v>1122</v>
      </c>
      <c r="G534" s="3" t="s">
        <v>1123</v>
      </c>
      <c r="H534" s="2" t="s">
        <v>5399</v>
      </c>
      <c r="I534" s="3" t="s">
        <v>3170</v>
      </c>
      <c r="J534" s="6">
        <v>0</v>
      </c>
      <c r="K534" s="3" t="s">
        <v>5248</v>
      </c>
      <c r="L534" s="3" t="s">
        <v>4821</v>
      </c>
      <c r="M534" s="3" t="s">
        <v>20</v>
      </c>
      <c r="N534" s="3" t="s">
        <v>555</v>
      </c>
      <c r="O534" s="5" t="s">
        <v>5382</v>
      </c>
      <c r="P534" s="2">
        <f>VLOOKUP(M534&amp;N534,Distancia!$C$2:$D$3438,2,0)</f>
        <v>61.43</v>
      </c>
      <c r="Q534" s="2" t="str">
        <f t="shared" si="8"/>
        <v>No Aplica</v>
      </c>
      <c r="R534" s="36"/>
      <c r="S534" s="2"/>
    </row>
    <row r="535" spans="1:19" x14ac:dyDescent="0.25">
      <c r="A535" s="3" t="s">
        <v>380</v>
      </c>
      <c r="B535" s="6" t="s">
        <v>1940</v>
      </c>
      <c r="C535" s="2">
        <v>221149</v>
      </c>
      <c r="D535" s="4">
        <v>45874</v>
      </c>
      <c r="E535" s="4">
        <v>45874</v>
      </c>
      <c r="F535" s="2" t="s">
        <v>3168</v>
      </c>
      <c r="G535" s="3" t="s">
        <v>3169</v>
      </c>
      <c r="H535" s="2" t="s">
        <v>5898</v>
      </c>
      <c r="I535" s="3" t="s">
        <v>351</v>
      </c>
      <c r="J535" s="6">
        <v>31809</v>
      </c>
      <c r="K535" s="3" t="s">
        <v>5251</v>
      </c>
      <c r="L535" s="3" t="s">
        <v>3566</v>
      </c>
      <c r="M535" s="3" t="s">
        <v>548</v>
      </c>
      <c r="N535" s="3" t="s">
        <v>555</v>
      </c>
      <c r="O535" s="5" t="s">
        <v>5394</v>
      </c>
      <c r="P535" s="2">
        <f>VLOOKUP(M535&amp;N535,Distancia!$C$2:$D$3438,2,0)</f>
        <v>250.75</v>
      </c>
      <c r="Q535" s="2" t="str">
        <f t="shared" si="8"/>
        <v>Aplica</v>
      </c>
      <c r="R535" s="36"/>
      <c r="S535" s="2"/>
    </row>
    <row r="536" spans="1:19" x14ac:dyDescent="0.25">
      <c r="A536" s="3" t="s">
        <v>380</v>
      </c>
      <c r="B536" s="6" t="s">
        <v>1940</v>
      </c>
      <c r="C536" s="2">
        <v>221152</v>
      </c>
      <c r="D536" s="4">
        <v>45925</v>
      </c>
      <c r="E536" s="4">
        <v>45925</v>
      </c>
      <c r="F536" s="2" t="s">
        <v>1939</v>
      </c>
      <c r="G536" s="3" t="s">
        <v>3160</v>
      </c>
      <c r="H536" s="2" t="s">
        <v>5819</v>
      </c>
      <c r="I536" s="3" t="s">
        <v>97</v>
      </c>
      <c r="J536" s="6">
        <v>0</v>
      </c>
      <c r="K536" s="3">
        <v>0</v>
      </c>
      <c r="L536" s="3">
        <v>0</v>
      </c>
      <c r="M536" s="3" t="s">
        <v>24</v>
      </c>
      <c r="N536" s="3" t="s">
        <v>1030</v>
      </c>
      <c r="O536" s="5" t="s">
        <v>5382</v>
      </c>
      <c r="P536" s="2">
        <f>VLOOKUP(M536&amp;N536,Distancia!$C$2:$D$3438,2,0)</f>
        <v>89.27</v>
      </c>
      <c r="Q536" s="2" t="str">
        <f t="shared" si="8"/>
        <v>Aplica</v>
      </c>
      <c r="R536" s="36"/>
      <c r="S536" s="2"/>
    </row>
    <row r="537" spans="1:19" x14ac:dyDescent="0.25">
      <c r="A537" s="3" t="s">
        <v>380</v>
      </c>
      <c r="B537" s="6" t="s">
        <v>1940</v>
      </c>
      <c r="C537" s="2">
        <v>221174</v>
      </c>
      <c r="D537" s="4">
        <v>45924</v>
      </c>
      <c r="E537" s="4">
        <v>45924</v>
      </c>
      <c r="F537" s="2" t="s">
        <v>1139</v>
      </c>
      <c r="G537" s="3" t="s">
        <v>1140</v>
      </c>
      <c r="H537" s="2" t="s">
        <v>6131</v>
      </c>
      <c r="I537" s="3" t="s">
        <v>97</v>
      </c>
      <c r="J537" s="6">
        <v>0</v>
      </c>
      <c r="K537" s="3" t="s">
        <v>5178</v>
      </c>
      <c r="L537" s="3" t="s">
        <v>5175</v>
      </c>
      <c r="M537" s="3" t="s">
        <v>562</v>
      </c>
      <c r="N537" s="3" t="s">
        <v>548</v>
      </c>
      <c r="O537" s="5" t="s">
        <v>5394</v>
      </c>
      <c r="P537" s="2">
        <f>VLOOKUP(M537&amp;N537,Distancia!$C$2:$D$3438,2,0)</f>
        <v>61.34</v>
      </c>
      <c r="Q537" s="2" t="str">
        <f t="shared" si="8"/>
        <v>No Aplica</v>
      </c>
      <c r="R537" s="36"/>
      <c r="S537" s="2"/>
    </row>
    <row r="538" spans="1:19" x14ac:dyDescent="0.25">
      <c r="A538" s="3" t="s">
        <v>380</v>
      </c>
      <c r="B538" s="6" t="s">
        <v>1940</v>
      </c>
      <c r="C538" s="2">
        <v>221177</v>
      </c>
      <c r="D538" s="4">
        <v>45924</v>
      </c>
      <c r="E538" s="4">
        <v>45924</v>
      </c>
      <c r="F538" s="2" t="s">
        <v>85</v>
      </c>
      <c r="G538" s="3" t="s">
        <v>5262</v>
      </c>
      <c r="H538" s="2" t="s">
        <v>6403</v>
      </c>
      <c r="I538" s="3" t="s">
        <v>97</v>
      </c>
      <c r="J538" s="6">
        <v>0</v>
      </c>
      <c r="K538" s="3" t="s">
        <v>5263</v>
      </c>
      <c r="L538" s="3" t="s">
        <v>5175</v>
      </c>
      <c r="M538" s="3" t="s">
        <v>562</v>
      </c>
      <c r="N538" s="3" t="s">
        <v>548</v>
      </c>
      <c r="O538" s="5" t="s">
        <v>5382</v>
      </c>
      <c r="P538" s="2">
        <f>VLOOKUP(M538&amp;N538,Distancia!$C$2:$D$3438,2,0)</f>
        <v>61.34</v>
      </c>
      <c r="Q538" s="2" t="str">
        <f t="shared" si="8"/>
        <v>No Aplica</v>
      </c>
      <c r="R538" s="36"/>
      <c r="S538" s="2"/>
    </row>
    <row r="539" spans="1:19" x14ac:dyDescent="0.25">
      <c r="A539" s="3" t="s">
        <v>380</v>
      </c>
      <c r="B539" s="6" t="s">
        <v>1940</v>
      </c>
      <c r="C539" s="2">
        <v>221178</v>
      </c>
      <c r="D539" s="4">
        <v>45924</v>
      </c>
      <c r="E539" s="4">
        <v>45924</v>
      </c>
      <c r="F539" s="2" t="s">
        <v>2872</v>
      </c>
      <c r="G539" s="3" t="s">
        <v>2871</v>
      </c>
      <c r="H539" s="2" t="s">
        <v>5388</v>
      </c>
      <c r="I539" s="3" t="s">
        <v>97</v>
      </c>
      <c r="J539" s="6">
        <v>0</v>
      </c>
      <c r="K539" s="3" t="s">
        <v>5264</v>
      </c>
      <c r="L539" s="3" t="s">
        <v>5175</v>
      </c>
      <c r="M539" s="3" t="s">
        <v>562</v>
      </c>
      <c r="N539" s="3" t="s">
        <v>548</v>
      </c>
      <c r="O539" s="5" t="s">
        <v>5382</v>
      </c>
      <c r="P539" s="2">
        <f>VLOOKUP(M539&amp;N539,Distancia!$C$2:$D$3438,2,0)</f>
        <v>61.34</v>
      </c>
      <c r="Q539" s="2" t="str">
        <f t="shared" si="8"/>
        <v>No Aplica</v>
      </c>
      <c r="R539" s="36"/>
      <c r="S539" s="2"/>
    </row>
    <row r="540" spans="1:19" x14ac:dyDescent="0.25">
      <c r="A540" s="3" t="s">
        <v>380</v>
      </c>
      <c r="B540" s="6" t="s">
        <v>1940</v>
      </c>
      <c r="C540" s="2">
        <v>221215</v>
      </c>
      <c r="D540" s="4">
        <v>45924</v>
      </c>
      <c r="E540" s="4">
        <v>45924</v>
      </c>
      <c r="F540" s="2" t="s">
        <v>5279</v>
      </c>
      <c r="G540" s="3" t="s">
        <v>5280</v>
      </c>
      <c r="H540" s="2" t="s">
        <v>6406</v>
      </c>
      <c r="I540" s="3" t="s">
        <v>351</v>
      </c>
      <c r="J540" s="6">
        <v>0</v>
      </c>
      <c r="K540" s="3" t="s">
        <v>5281</v>
      </c>
      <c r="L540" s="3" t="s">
        <v>5175</v>
      </c>
      <c r="M540" s="3" t="s">
        <v>562</v>
      </c>
      <c r="N540" s="3" t="s">
        <v>548</v>
      </c>
      <c r="O540" s="5" t="s">
        <v>5382</v>
      </c>
      <c r="P540" s="2">
        <f>VLOOKUP(M540&amp;N540,Distancia!$C$2:$D$3438,2,0)</f>
        <v>61.34</v>
      </c>
      <c r="Q540" s="2" t="str">
        <f t="shared" si="8"/>
        <v>No Aplica</v>
      </c>
      <c r="R540" s="36"/>
      <c r="S540" s="2"/>
    </row>
    <row r="541" spans="1:19" x14ac:dyDescent="0.25">
      <c r="A541" s="3" t="s">
        <v>380</v>
      </c>
      <c r="B541" s="6" t="s">
        <v>1940</v>
      </c>
      <c r="C541" s="2">
        <v>221216</v>
      </c>
      <c r="D541" s="4">
        <v>45924</v>
      </c>
      <c r="E541" s="4">
        <v>45924</v>
      </c>
      <c r="F541" s="2" t="s">
        <v>5282</v>
      </c>
      <c r="G541" s="3" t="s">
        <v>5283</v>
      </c>
      <c r="H541" s="2" t="s">
        <v>6407</v>
      </c>
      <c r="I541" s="3" t="s">
        <v>97</v>
      </c>
      <c r="J541" s="6">
        <v>0</v>
      </c>
      <c r="K541" s="3" t="s">
        <v>5284</v>
      </c>
      <c r="L541" s="3" t="s">
        <v>5175</v>
      </c>
      <c r="M541" s="3" t="s">
        <v>562</v>
      </c>
      <c r="N541" s="3" t="s">
        <v>548</v>
      </c>
      <c r="O541" s="5" t="s">
        <v>5382</v>
      </c>
      <c r="P541" s="2">
        <f>VLOOKUP(M541&amp;N541,Distancia!$C$2:$D$3438,2,0)</f>
        <v>61.34</v>
      </c>
      <c r="Q541" s="2" t="str">
        <f t="shared" si="8"/>
        <v>No Aplica</v>
      </c>
      <c r="R541" s="36"/>
      <c r="S541" s="2"/>
    </row>
    <row r="542" spans="1:19" x14ac:dyDescent="0.25">
      <c r="A542" s="3" t="s">
        <v>380</v>
      </c>
      <c r="B542" s="6" t="s">
        <v>1940</v>
      </c>
      <c r="C542" s="2">
        <v>221219</v>
      </c>
      <c r="D542" s="4">
        <v>45924</v>
      </c>
      <c r="E542" s="4">
        <v>45924</v>
      </c>
      <c r="F542" s="2" t="s">
        <v>2874</v>
      </c>
      <c r="G542" s="3" t="s">
        <v>2873</v>
      </c>
      <c r="H542" s="2" t="s">
        <v>5634</v>
      </c>
      <c r="I542" s="3" t="s">
        <v>351</v>
      </c>
      <c r="J542" s="6">
        <v>0</v>
      </c>
      <c r="K542" s="3" t="s">
        <v>5287</v>
      </c>
      <c r="L542" s="3" t="s">
        <v>5175</v>
      </c>
      <c r="M542" s="3" t="s">
        <v>562</v>
      </c>
      <c r="N542" s="3" t="s">
        <v>548</v>
      </c>
      <c r="O542" s="5" t="s">
        <v>5382</v>
      </c>
      <c r="P542" s="2">
        <f>VLOOKUP(M542&amp;N542,Distancia!$C$2:$D$3438,2,0)</f>
        <v>61.34</v>
      </c>
      <c r="Q542" s="2" t="str">
        <f t="shared" si="8"/>
        <v>No Aplica</v>
      </c>
      <c r="R542" s="36"/>
      <c r="S542" s="2"/>
    </row>
    <row r="543" spans="1:19" x14ac:dyDescent="0.25">
      <c r="A543" s="3" t="s">
        <v>380</v>
      </c>
      <c r="B543" s="6" t="s">
        <v>1940</v>
      </c>
      <c r="C543" s="2">
        <v>221222</v>
      </c>
      <c r="D543" s="4">
        <v>45925</v>
      </c>
      <c r="E543" s="4">
        <v>45925</v>
      </c>
      <c r="F543" s="2" t="s">
        <v>1013</v>
      </c>
      <c r="G543" s="3" t="s">
        <v>1022</v>
      </c>
      <c r="H543" s="2" t="s">
        <v>5453</v>
      </c>
      <c r="I543" s="3" t="s">
        <v>3170</v>
      </c>
      <c r="J543" s="6">
        <v>34581</v>
      </c>
      <c r="K543" s="3" t="s">
        <v>5289</v>
      </c>
      <c r="L543" s="3" t="s">
        <v>5175</v>
      </c>
      <c r="M543" s="3" t="s">
        <v>555</v>
      </c>
      <c r="N543" s="3" t="s">
        <v>24</v>
      </c>
      <c r="O543" s="5" t="s">
        <v>5382</v>
      </c>
      <c r="P543" s="2">
        <f>VLOOKUP(M543&amp;N543,Distancia!$C$2:$D$3438,2,0)</f>
        <v>90.67</v>
      </c>
      <c r="Q543" s="2" t="str">
        <f t="shared" si="8"/>
        <v>Aplica</v>
      </c>
      <c r="R543" s="36"/>
      <c r="S543" s="2"/>
    </row>
    <row r="544" spans="1:19" x14ac:dyDescent="0.25">
      <c r="A544" s="3" t="s">
        <v>380</v>
      </c>
      <c r="B544" s="6" t="s">
        <v>1940</v>
      </c>
      <c r="C544" s="2">
        <v>221272</v>
      </c>
      <c r="D544" s="4">
        <v>45929</v>
      </c>
      <c r="E544" s="4">
        <v>45932</v>
      </c>
      <c r="F544" s="2" t="s">
        <v>2880</v>
      </c>
      <c r="G544" s="3" t="s">
        <v>2879</v>
      </c>
      <c r="H544" s="2" t="s">
        <v>6421</v>
      </c>
      <c r="I544" s="3" t="s">
        <v>351</v>
      </c>
      <c r="J544" s="6">
        <v>238569</v>
      </c>
      <c r="K544" s="3" t="s">
        <v>5314</v>
      </c>
      <c r="L544" s="3" t="s">
        <v>5237</v>
      </c>
      <c r="M544" s="3" t="s">
        <v>24</v>
      </c>
      <c r="N544" s="3" t="s">
        <v>270</v>
      </c>
      <c r="O544" s="5" t="s">
        <v>5402</v>
      </c>
      <c r="P544" s="2">
        <f>VLOOKUP(M544&amp;N544,Distancia!$C$2:$D$3438,2,0)</f>
        <v>405.08</v>
      </c>
      <c r="Q544" s="2" t="str">
        <f t="shared" si="8"/>
        <v>Aplica</v>
      </c>
      <c r="R544" s="50">
        <v>377904</v>
      </c>
      <c r="S544" s="2"/>
    </row>
    <row r="545" spans="1:19" x14ac:dyDescent="0.25">
      <c r="A545" s="3" t="s">
        <v>380</v>
      </c>
      <c r="B545" s="6" t="s">
        <v>1940</v>
      </c>
      <c r="C545" s="2">
        <v>221274</v>
      </c>
      <c r="D545" s="4">
        <v>45894</v>
      </c>
      <c r="E545" s="4">
        <v>45897</v>
      </c>
      <c r="F545" s="2" t="s">
        <v>1939</v>
      </c>
      <c r="G545" s="3" t="s">
        <v>3160</v>
      </c>
      <c r="H545" s="2" t="s">
        <v>5819</v>
      </c>
      <c r="I545" s="3" t="s">
        <v>97</v>
      </c>
      <c r="J545" s="6">
        <v>270378</v>
      </c>
      <c r="K545" s="3" t="s">
        <v>5264</v>
      </c>
      <c r="L545" s="3" t="s">
        <v>5237</v>
      </c>
      <c r="M545" s="3" t="s">
        <v>24</v>
      </c>
      <c r="N545" s="3" t="s">
        <v>270</v>
      </c>
      <c r="O545" s="5" t="s">
        <v>5392</v>
      </c>
      <c r="P545" s="2">
        <f>VLOOKUP(M545&amp;N545,Distancia!$C$2:$D$3438,2,0)</f>
        <v>405.08</v>
      </c>
      <c r="Q545" s="2" t="str">
        <f t="shared" si="8"/>
        <v>Aplica</v>
      </c>
      <c r="R545" s="50">
        <v>153988</v>
      </c>
      <c r="S545" s="2"/>
    </row>
    <row r="546" spans="1:19" x14ac:dyDescent="0.25">
      <c r="A546" s="3" t="s">
        <v>380</v>
      </c>
      <c r="B546" s="6" t="s">
        <v>1940</v>
      </c>
      <c r="C546" s="2">
        <v>221297</v>
      </c>
      <c r="D546" s="4">
        <v>45929</v>
      </c>
      <c r="E546" s="4">
        <v>45932</v>
      </c>
      <c r="F546" s="2" t="s">
        <v>5318</v>
      </c>
      <c r="G546" s="3" t="s">
        <v>5319</v>
      </c>
      <c r="H546" s="2" t="s">
        <v>6425</v>
      </c>
      <c r="I546" s="3" t="s">
        <v>351</v>
      </c>
      <c r="J546" s="6">
        <v>259359</v>
      </c>
      <c r="K546" s="3" t="s">
        <v>5320</v>
      </c>
      <c r="L546" s="3" t="s">
        <v>5055</v>
      </c>
      <c r="M546" s="3" t="s">
        <v>578</v>
      </c>
      <c r="N546" s="3" t="s">
        <v>270</v>
      </c>
      <c r="O546" s="5" t="s">
        <v>5392</v>
      </c>
      <c r="P546" s="2">
        <f>VLOOKUP(M546&amp;N546,Distancia!$C$2:$D$3438,2,0)</f>
        <v>459.03</v>
      </c>
      <c r="Q546" s="2" t="str">
        <f t="shared" si="8"/>
        <v>Aplica</v>
      </c>
      <c r="R546" s="36"/>
      <c r="S546" s="2"/>
    </row>
    <row r="547" spans="1:19" x14ac:dyDescent="0.25">
      <c r="A547" s="3" t="s">
        <v>380</v>
      </c>
      <c r="B547" s="6" t="s">
        <v>1940</v>
      </c>
      <c r="C547" s="2">
        <v>221314</v>
      </c>
      <c r="D547" s="4">
        <v>45929</v>
      </c>
      <c r="E547" s="4">
        <v>45929</v>
      </c>
      <c r="F547" s="2" t="s">
        <v>1001</v>
      </c>
      <c r="G547" s="3" t="s">
        <v>2184</v>
      </c>
      <c r="H547" s="2" t="s">
        <v>5779</v>
      </c>
      <c r="I547" s="3" t="s">
        <v>97</v>
      </c>
      <c r="J547" s="6">
        <v>0</v>
      </c>
      <c r="K547" s="3">
        <v>0</v>
      </c>
      <c r="L547" s="3">
        <v>0</v>
      </c>
      <c r="M547" s="3" t="s">
        <v>555</v>
      </c>
      <c r="N547" s="3" t="s">
        <v>24</v>
      </c>
      <c r="O547" s="5" t="s">
        <v>5402</v>
      </c>
      <c r="P547" s="2">
        <f>VLOOKUP(M547&amp;N547,Distancia!$C$2:$D$3438,2,0)</f>
        <v>90.67</v>
      </c>
      <c r="Q547" s="2" t="str">
        <f t="shared" si="8"/>
        <v>Aplica</v>
      </c>
      <c r="R547" s="36"/>
      <c r="S547" s="2"/>
    </row>
    <row r="548" spans="1:19" x14ac:dyDescent="0.25">
      <c r="A548" s="3" t="s">
        <v>380</v>
      </c>
      <c r="B548" s="6" t="s">
        <v>1940</v>
      </c>
      <c r="C548" s="2">
        <v>221321</v>
      </c>
      <c r="D548" s="4">
        <v>45930</v>
      </c>
      <c r="E548" s="4">
        <v>45930</v>
      </c>
      <c r="F548" s="2" t="s">
        <v>4288</v>
      </c>
      <c r="G548" s="3" t="s">
        <v>4289</v>
      </c>
      <c r="H548" s="2" t="s">
        <v>6027</v>
      </c>
      <c r="I548" s="3" t="s">
        <v>97</v>
      </c>
      <c r="J548" s="6">
        <v>0</v>
      </c>
      <c r="K548" s="3">
        <v>0</v>
      </c>
      <c r="L548" s="3">
        <v>0</v>
      </c>
      <c r="M548" s="3" t="s">
        <v>548</v>
      </c>
      <c r="N548" s="3" t="s">
        <v>555</v>
      </c>
      <c r="O548" s="5" t="s">
        <v>5382</v>
      </c>
      <c r="P548" s="2">
        <f>VLOOKUP(M548&amp;N548,Distancia!$C$2:$D$3438,2,0)</f>
        <v>250.75</v>
      </c>
      <c r="Q548" s="2" t="str">
        <f t="shared" si="8"/>
        <v>Aplica</v>
      </c>
      <c r="R548" s="36"/>
      <c r="S548" s="2"/>
    </row>
    <row r="549" spans="1:19" x14ac:dyDescent="0.25">
      <c r="A549" s="3" t="s">
        <v>380</v>
      </c>
      <c r="B549" s="6" t="s">
        <v>1940</v>
      </c>
      <c r="C549" s="2">
        <v>221322</v>
      </c>
      <c r="D549" s="4">
        <v>45930</v>
      </c>
      <c r="E549" s="4">
        <v>45930</v>
      </c>
      <c r="F549" s="2" t="s">
        <v>3238</v>
      </c>
      <c r="G549" s="3" t="s">
        <v>3239</v>
      </c>
      <c r="H549" s="2" t="s">
        <v>6428</v>
      </c>
      <c r="I549" s="3" t="s">
        <v>97</v>
      </c>
      <c r="J549" s="6">
        <v>0</v>
      </c>
      <c r="K549" s="3">
        <v>0</v>
      </c>
      <c r="L549" s="3">
        <v>0</v>
      </c>
      <c r="M549" s="3" t="s">
        <v>548</v>
      </c>
      <c r="N549" s="3" t="s">
        <v>555</v>
      </c>
      <c r="O549" s="5" t="s">
        <v>5382</v>
      </c>
      <c r="P549" s="2">
        <f>VLOOKUP(M549&amp;N549,Distancia!$C$2:$D$3438,2,0)</f>
        <v>250.75</v>
      </c>
      <c r="Q549" s="2" t="str">
        <f t="shared" si="8"/>
        <v>Aplica</v>
      </c>
      <c r="R549" s="36"/>
      <c r="S549" s="2"/>
    </row>
    <row r="550" spans="1:19" x14ac:dyDescent="0.25">
      <c r="A550" s="3" t="s">
        <v>380</v>
      </c>
      <c r="B550" s="6" t="s">
        <v>1940</v>
      </c>
      <c r="C550" s="2">
        <v>221324</v>
      </c>
      <c r="D550" s="4">
        <v>45926</v>
      </c>
      <c r="E550" s="4">
        <v>45926</v>
      </c>
      <c r="F550" s="2" t="s">
        <v>1013</v>
      </c>
      <c r="G550" s="3" t="s">
        <v>1022</v>
      </c>
      <c r="H550" s="2" t="s">
        <v>5453</v>
      </c>
      <c r="I550" s="3" t="s">
        <v>3170</v>
      </c>
      <c r="J550" s="6">
        <v>34581</v>
      </c>
      <c r="K550" s="3" t="s">
        <v>5326</v>
      </c>
      <c r="L550" s="3" t="s">
        <v>4888</v>
      </c>
      <c r="M550" s="3" t="s">
        <v>555</v>
      </c>
      <c r="N550" s="3" t="s">
        <v>24</v>
      </c>
      <c r="O550" s="5" t="s">
        <v>5382</v>
      </c>
      <c r="P550" s="2">
        <f>VLOOKUP(M550&amp;N550,Distancia!$C$2:$D$3438,2,0)</f>
        <v>90.67</v>
      </c>
      <c r="Q550" s="2" t="str">
        <f t="shared" si="8"/>
        <v>Aplica</v>
      </c>
      <c r="R550" s="36"/>
      <c r="S550" s="2"/>
    </row>
    <row r="551" spans="1:19" x14ac:dyDescent="0.25">
      <c r="A551" s="3" t="s">
        <v>380</v>
      </c>
      <c r="B551" s="6" t="s">
        <v>1940</v>
      </c>
      <c r="C551" s="2">
        <v>221325</v>
      </c>
      <c r="D551" s="4">
        <v>45929</v>
      </c>
      <c r="E551" s="4">
        <v>45929</v>
      </c>
      <c r="F551" s="2" t="s">
        <v>1013</v>
      </c>
      <c r="G551" s="3" t="s">
        <v>1022</v>
      </c>
      <c r="H551" s="2" t="s">
        <v>5453</v>
      </c>
      <c r="I551" s="3" t="s">
        <v>3170</v>
      </c>
      <c r="J551" s="6">
        <v>34581</v>
      </c>
      <c r="K551" s="3" t="s">
        <v>5327</v>
      </c>
      <c r="L551" s="3" t="s">
        <v>4888</v>
      </c>
      <c r="M551" s="3" t="s">
        <v>555</v>
      </c>
      <c r="N551" s="3" t="s">
        <v>24</v>
      </c>
      <c r="O551" s="5" t="s">
        <v>5382</v>
      </c>
      <c r="P551" s="2">
        <f>VLOOKUP(M551&amp;N551,Distancia!$C$2:$D$3438,2,0)</f>
        <v>90.67</v>
      </c>
      <c r="Q551" s="2" t="str">
        <f t="shared" si="8"/>
        <v>Aplica</v>
      </c>
      <c r="R551" s="50">
        <v>5500</v>
      </c>
      <c r="S551" s="2"/>
    </row>
    <row r="552" spans="1:19" x14ac:dyDescent="0.25">
      <c r="A552" s="3" t="s">
        <v>380</v>
      </c>
      <c r="B552" s="6" t="s">
        <v>1940</v>
      </c>
      <c r="C552" s="2">
        <v>221395</v>
      </c>
      <c r="D552" s="4">
        <v>45930</v>
      </c>
      <c r="E552" s="4">
        <v>45930</v>
      </c>
      <c r="F552" s="2" t="s">
        <v>998</v>
      </c>
      <c r="G552" s="3" t="s">
        <v>999</v>
      </c>
      <c r="H552" s="2" t="s">
        <v>6170</v>
      </c>
      <c r="I552" s="3" t="s">
        <v>97</v>
      </c>
      <c r="J552" s="6">
        <v>25815</v>
      </c>
      <c r="K552" s="3" t="s">
        <v>5352</v>
      </c>
      <c r="L552" s="3" t="s">
        <v>4888</v>
      </c>
      <c r="M552" s="3" t="s">
        <v>555</v>
      </c>
      <c r="N552" s="3" t="s">
        <v>24</v>
      </c>
      <c r="O552" s="5" t="s">
        <v>5389</v>
      </c>
      <c r="P552" s="2">
        <f>VLOOKUP(M552&amp;N552,Distancia!$C$2:$D$3438,2,0)</f>
        <v>90.67</v>
      </c>
      <c r="Q552" s="2" t="str">
        <f t="shared" si="8"/>
        <v>Aplica</v>
      </c>
      <c r="R552" s="36"/>
      <c r="S552" s="2"/>
    </row>
    <row r="553" spans="1:19" x14ac:dyDescent="0.25">
      <c r="A553" s="3" t="s">
        <v>380</v>
      </c>
      <c r="B553" s="6" t="s">
        <v>1940</v>
      </c>
      <c r="C553" s="2">
        <v>221413</v>
      </c>
      <c r="D553" s="4">
        <v>45930</v>
      </c>
      <c r="E553" s="4">
        <v>45930</v>
      </c>
      <c r="F553" s="2" t="s">
        <v>1087</v>
      </c>
      <c r="G553" s="3" t="s">
        <v>2888</v>
      </c>
      <c r="H553" s="2" t="s">
        <v>5551</v>
      </c>
      <c r="I553" s="3" t="s">
        <v>97</v>
      </c>
      <c r="J553" s="6">
        <v>0</v>
      </c>
      <c r="K553" s="3" t="s">
        <v>5355</v>
      </c>
      <c r="L553" s="3" t="s">
        <v>5055</v>
      </c>
      <c r="M553" s="3" t="s">
        <v>578</v>
      </c>
      <c r="N553" s="3" t="s">
        <v>1040</v>
      </c>
      <c r="O553" s="5" t="s">
        <v>5382</v>
      </c>
      <c r="P553" s="2">
        <f>VLOOKUP(M553&amp;N553,Distancia!$C$2:$D$3438,2,0)</f>
        <v>53.33</v>
      </c>
      <c r="Q553" s="2" t="str">
        <f t="shared" si="8"/>
        <v>No Aplica</v>
      </c>
      <c r="R553" s="36"/>
      <c r="S553" s="2"/>
    </row>
    <row r="554" spans="1:19" x14ac:dyDescent="0.25">
      <c r="A554" s="3" t="s">
        <v>380</v>
      </c>
      <c r="B554" s="6" t="s">
        <v>1940</v>
      </c>
      <c r="C554" s="2">
        <v>221425</v>
      </c>
      <c r="D554" s="4">
        <v>45930</v>
      </c>
      <c r="E554" s="4">
        <v>45930</v>
      </c>
      <c r="F554" s="2" t="s">
        <v>1145</v>
      </c>
      <c r="G554" s="3" t="s">
        <v>1146</v>
      </c>
      <c r="H554" s="2" t="s">
        <v>5688</v>
      </c>
      <c r="I554" s="3" t="s">
        <v>97</v>
      </c>
      <c r="J554" s="6">
        <v>0</v>
      </c>
      <c r="K554" s="3">
        <v>0</v>
      </c>
      <c r="L554" s="3">
        <v>0</v>
      </c>
      <c r="M554" s="3" t="s">
        <v>562</v>
      </c>
      <c r="N554" s="3" t="s">
        <v>555</v>
      </c>
      <c r="O554" s="5" t="s">
        <v>5382</v>
      </c>
      <c r="P554" s="2">
        <f>VLOOKUP(M554&amp;N554,Distancia!$C$2:$D$3438,2,0)</f>
        <v>277.26</v>
      </c>
      <c r="Q554" s="2" t="str">
        <f t="shared" si="8"/>
        <v>Aplica</v>
      </c>
      <c r="R554" s="36"/>
      <c r="S554" s="2"/>
    </row>
    <row r="555" spans="1:19" x14ac:dyDescent="0.25">
      <c r="A555" s="3" t="s">
        <v>380</v>
      </c>
      <c r="B555" s="6" t="s">
        <v>1940</v>
      </c>
      <c r="C555" s="2">
        <v>221428</v>
      </c>
      <c r="D555" s="4">
        <v>45930</v>
      </c>
      <c r="E555" s="4">
        <v>45930</v>
      </c>
      <c r="F555" s="2" t="s">
        <v>1013</v>
      </c>
      <c r="G555" s="3" t="s">
        <v>1022</v>
      </c>
      <c r="H555" s="2" t="s">
        <v>5453</v>
      </c>
      <c r="I555" s="3" t="s">
        <v>3170</v>
      </c>
      <c r="J555" s="6">
        <v>34581</v>
      </c>
      <c r="K555" s="3" t="s">
        <v>5357</v>
      </c>
      <c r="L555" s="3" t="s">
        <v>5055</v>
      </c>
      <c r="M555" s="3" t="s">
        <v>555</v>
      </c>
      <c r="N555" s="3" t="s">
        <v>24</v>
      </c>
      <c r="O555" s="5" t="s">
        <v>5382</v>
      </c>
      <c r="P555" s="2">
        <f>VLOOKUP(M555&amp;N555,Distancia!$C$2:$D$3438,2,0)</f>
        <v>90.67</v>
      </c>
      <c r="Q555" s="2" t="str">
        <f t="shared" si="8"/>
        <v>Aplica</v>
      </c>
      <c r="R555" s="36"/>
      <c r="S555" s="2"/>
    </row>
    <row r="556" spans="1:19" x14ac:dyDescent="0.25">
      <c r="A556" s="3" t="s">
        <v>380</v>
      </c>
      <c r="B556" s="6" t="s">
        <v>1940</v>
      </c>
      <c r="C556" s="2">
        <v>221464</v>
      </c>
      <c r="D556" s="4">
        <v>45930</v>
      </c>
      <c r="E556" s="4">
        <v>45930</v>
      </c>
      <c r="F556" s="2" t="s">
        <v>1045</v>
      </c>
      <c r="G556" s="3" t="s">
        <v>1046</v>
      </c>
      <c r="H556" s="2" t="s">
        <v>5878</v>
      </c>
      <c r="I556" s="3" t="s">
        <v>3170</v>
      </c>
      <c r="J556" s="6">
        <v>0</v>
      </c>
      <c r="K556" s="3">
        <v>0</v>
      </c>
      <c r="L556" s="3">
        <v>0</v>
      </c>
      <c r="M556" s="3" t="s">
        <v>555</v>
      </c>
      <c r="N556" s="3" t="s">
        <v>24</v>
      </c>
      <c r="O556" s="5" t="s">
        <v>5382</v>
      </c>
      <c r="P556" s="2">
        <f>VLOOKUP(M556&amp;N556,Distancia!$C$2:$D$3438,2,0)</f>
        <v>90.67</v>
      </c>
      <c r="Q556" s="2" t="str">
        <f t="shared" si="8"/>
        <v>Aplica</v>
      </c>
      <c r="R556" s="36"/>
      <c r="S556" s="2"/>
    </row>
    <row r="557" spans="1:19" x14ac:dyDescent="0.25">
      <c r="A557" s="3" t="s">
        <v>380</v>
      </c>
      <c r="B557" s="6" t="s">
        <v>1940</v>
      </c>
      <c r="C557" s="2">
        <v>221497</v>
      </c>
      <c r="D557" s="4">
        <v>45930</v>
      </c>
      <c r="E557" s="4">
        <v>45930</v>
      </c>
      <c r="F557" s="2" t="s">
        <v>5371</v>
      </c>
      <c r="G557" s="3" t="s">
        <v>5372</v>
      </c>
      <c r="H557" s="2" t="s">
        <v>6452</v>
      </c>
      <c r="I557" s="3" t="s">
        <v>351</v>
      </c>
      <c r="J557" s="6">
        <v>31809</v>
      </c>
      <c r="K557" s="3" t="s">
        <v>5373</v>
      </c>
      <c r="L557" s="3" t="s">
        <v>5055</v>
      </c>
      <c r="M557" s="3" t="s">
        <v>555</v>
      </c>
      <c r="N557" s="3" t="s">
        <v>24</v>
      </c>
      <c r="O557" s="5" t="s">
        <v>5382</v>
      </c>
      <c r="P557" s="2">
        <f>VLOOKUP(M557&amp;N557,Distancia!$C$2:$D$3438,2,0)</f>
        <v>90.67</v>
      </c>
      <c r="Q557" s="2" t="str">
        <f t="shared" si="8"/>
        <v>Aplica</v>
      </c>
      <c r="R557" s="36"/>
      <c r="S557" s="2"/>
    </row>
    <row r="558" spans="1:19" x14ac:dyDescent="0.25">
      <c r="A558" s="3" t="s">
        <v>385</v>
      </c>
      <c r="B558" s="6" t="s">
        <v>1928</v>
      </c>
      <c r="C558" s="2">
        <v>217977</v>
      </c>
      <c r="D558" s="4">
        <v>45839</v>
      </c>
      <c r="E558" s="4">
        <v>45839</v>
      </c>
      <c r="F558" s="2" t="s">
        <v>1998</v>
      </c>
      <c r="G558" s="3" t="s">
        <v>1997</v>
      </c>
      <c r="H558" s="2" t="s">
        <v>5393</v>
      </c>
      <c r="I558" s="3" t="s">
        <v>3170</v>
      </c>
      <c r="J558" s="6">
        <v>0</v>
      </c>
      <c r="K558" s="3" t="s">
        <v>3486</v>
      </c>
      <c r="L558" s="3" t="s">
        <v>3487</v>
      </c>
      <c r="M558" s="3" t="s">
        <v>410</v>
      </c>
      <c r="N558" s="3" t="s">
        <v>435</v>
      </c>
      <c r="O558" s="5" t="s">
        <v>5394</v>
      </c>
      <c r="P558" s="2">
        <f>VLOOKUP(M558&amp;N558,Distancia!$C$2:$D$3438,2,0)</f>
        <v>8.84</v>
      </c>
      <c r="Q558" s="2" t="str">
        <f t="shared" si="8"/>
        <v>No Aplica</v>
      </c>
      <c r="R558" s="36"/>
      <c r="S558" s="2"/>
    </row>
    <row r="559" spans="1:19" x14ac:dyDescent="0.25">
      <c r="A559" s="3" t="s">
        <v>385</v>
      </c>
      <c r="B559" s="6" t="s">
        <v>1928</v>
      </c>
      <c r="C559" s="2">
        <v>217986</v>
      </c>
      <c r="D559" s="4">
        <v>45839</v>
      </c>
      <c r="E559" s="4">
        <v>45839</v>
      </c>
      <c r="F559" s="2" t="s">
        <v>1436</v>
      </c>
      <c r="G559" s="3" t="s">
        <v>1437</v>
      </c>
      <c r="H559" s="2" t="s">
        <v>5404</v>
      </c>
      <c r="I559" s="3" t="s">
        <v>3170</v>
      </c>
      <c r="J559" s="6">
        <v>25815</v>
      </c>
      <c r="K559" s="3" t="s">
        <v>3492</v>
      </c>
      <c r="L559" s="3" t="s">
        <v>3487</v>
      </c>
      <c r="M559" s="3" t="s">
        <v>410</v>
      </c>
      <c r="N559" s="3" t="s">
        <v>5</v>
      </c>
      <c r="O559" s="5" t="s">
        <v>5382</v>
      </c>
      <c r="P559" s="2">
        <f>VLOOKUP(M559&amp;N559,Distancia!$C$2:$D$3438,2,0)</f>
        <v>126</v>
      </c>
      <c r="Q559" s="2" t="str">
        <f t="shared" si="8"/>
        <v>Aplica</v>
      </c>
      <c r="R559" s="36"/>
      <c r="S559" s="2"/>
    </row>
    <row r="560" spans="1:19" x14ac:dyDescent="0.25">
      <c r="A560" s="3" t="s">
        <v>385</v>
      </c>
      <c r="B560" s="6" t="s">
        <v>1928</v>
      </c>
      <c r="C560" s="2">
        <v>217987</v>
      </c>
      <c r="D560" s="4">
        <v>45839</v>
      </c>
      <c r="E560" s="4">
        <v>45839</v>
      </c>
      <c r="F560" s="2" t="s">
        <v>1383</v>
      </c>
      <c r="G560" s="3" t="s">
        <v>1384</v>
      </c>
      <c r="H560" s="2" t="s">
        <v>5405</v>
      </c>
      <c r="I560" s="3" t="s">
        <v>3170</v>
      </c>
      <c r="J560" s="6">
        <v>25815</v>
      </c>
      <c r="K560" s="3" t="s">
        <v>3493</v>
      </c>
      <c r="L560" s="3" t="s">
        <v>3487</v>
      </c>
      <c r="M560" s="3" t="s">
        <v>410</v>
      </c>
      <c r="N560" s="3" t="s">
        <v>5</v>
      </c>
      <c r="O560" s="5" t="s">
        <v>5382</v>
      </c>
      <c r="P560" s="2">
        <f>VLOOKUP(M560&amp;N560,Distancia!$C$2:$D$3438,2,0)</f>
        <v>126</v>
      </c>
      <c r="Q560" s="2" t="str">
        <f t="shared" si="8"/>
        <v>Aplica</v>
      </c>
      <c r="R560" s="36"/>
      <c r="S560" s="2"/>
    </row>
    <row r="561" spans="1:19" x14ac:dyDescent="0.25">
      <c r="A561" s="3" t="s">
        <v>385</v>
      </c>
      <c r="B561" s="6" t="s">
        <v>1928</v>
      </c>
      <c r="C561" s="2">
        <v>217994</v>
      </c>
      <c r="D561" s="4">
        <v>45839</v>
      </c>
      <c r="E561" s="4">
        <v>45839</v>
      </c>
      <c r="F561" s="2" t="s">
        <v>1559</v>
      </c>
      <c r="G561" s="3" t="s">
        <v>1560</v>
      </c>
      <c r="H561" s="2" t="s">
        <v>5411</v>
      </c>
      <c r="I561" s="3" t="s">
        <v>3170</v>
      </c>
      <c r="J561" s="6">
        <v>0</v>
      </c>
      <c r="K561" s="3" t="s">
        <v>3495</v>
      </c>
      <c r="L561" s="3" t="s">
        <v>3487</v>
      </c>
      <c r="M561" s="3" t="s">
        <v>1467</v>
      </c>
      <c r="N561" s="3" t="s">
        <v>1422</v>
      </c>
      <c r="O561" s="5" t="s">
        <v>5394</v>
      </c>
      <c r="P561" s="2">
        <f>VLOOKUP(M561&amp;N561,Distancia!$C$2:$D$3438,2,0)</f>
        <v>17.850000000000001</v>
      </c>
      <c r="Q561" s="2" t="str">
        <f t="shared" si="8"/>
        <v>No Aplica</v>
      </c>
      <c r="R561" s="36"/>
      <c r="S561" s="2"/>
    </row>
    <row r="562" spans="1:19" x14ac:dyDescent="0.25">
      <c r="A562" s="3" t="s">
        <v>385</v>
      </c>
      <c r="B562" s="6" t="s">
        <v>1928</v>
      </c>
      <c r="C562" s="2">
        <v>218002</v>
      </c>
      <c r="D562" s="4">
        <v>45839</v>
      </c>
      <c r="E562" s="4">
        <v>45839</v>
      </c>
      <c r="F562" s="2" t="s">
        <v>1397</v>
      </c>
      <c r="G562" s="3" t="s">
        <v>1398</v>
      </c>
      <c r="H562" s="2" t="s">
        <v>5417</v>
      </c>
      <c r="I562" s="3" t="s">
        <v>3170</v>
      </c>
      <c r="J562" s="6">
        <v>0</v>
      </c>
      <c r="K562" s="3" t="s">
        <v>3501</v>
      </c>
      <c r="L562" s="3" t="s">
        <v>3487</v>
      </c>
      <c r="M562" s="3" t="s">
        <v>410</v>
      </c>
      <c r="N562" s="3" t="s">
        <v>417</v>
      </c>
      <c r="O562" s="5" t="s">
        <v>5394</v>
      </c>
      <c r="P562" s="2">
        <f>VLOOKUP(M562&amp;N562,Distancia!$C$2:$D$3438,2,0)</f>
        <v>20.100000000000001</v>
      </c>
      <c r="Q562" s="2" t="str">
        <f t="shared" si="8"/>
        <v>No Aplica</v>
      </c>
      <c r="R562" s="36"/>
      <c r="S562" s="2"/>
    </row>
    <row r="563" spans="1:19" x14ac:dyDescent="0.25">
      <c r="A563" s="3" t="s">
        <v>385</v>
      </c>
      <c r="B563" s="6" t="s">
        <v>1928</v>
      </c>
      <c r="C563" s="2">
        <v>218022</v>
      </c>
      <c r="D563" s="4">
        <v>45866</v>
      </c>
      <c r="E563" s="4">
        <v>45869</v>
      </c>
      <c r="F563" s="2" t="s">
        <v>3349</v>
      </c>
      <c r="G563" s="3" t="s">
        <v>3350</v>
      </c>
      <c r="H563" s="2" t="s">
        <v>5424</v>
      </c>
      <c r="I563" s="3" t="s">
        <v>351</v>
      </c>
      <c r="J563" s="6">
        <v>270378</v>
      </c>
      <c r="K563" s="3" t="s">
        <v>3507</v>
      </c>
      <c r="L563" s="3" t="s">
        <v>3487</v>
      </c>
      <c r="M563" s="3" t="s">
        <v>3301</v>
      </c>
      <c r="N563" s="3" t="s">
        <v>270</v>
      </c>
      <c r="O563" s="5" t="s">
        <v>5392</v>
      </c>
      <c r="P563" s="2">
        <f>VLOOKUP(M563&amp;N563,Distancia!$C$2:$D$3438,2,0)</f>
        <v>3756</v>
      </c>
      <c r="Q563" s="2" t="str">
        <f t="shared" si="8"/>
        <v>Aplica</v>
      </c>
      <c r="R563" s="36"/>
      <c r="S563" s="2"/>
    </row>
    <row r="564" spans="1:19" x14ac:dyDescent="0.25">
      <c r="A564" s="3" t="s">
        <v>385</v>
      </c>
      <c r="B564" s="6" t="s">
        <v>1928</v>
      </c>
      <c r="C564" s="2">
        <v>218024</v>
      </c>
      <c r="D564" s="4">
        <v>45840</v>
      </c>
      <c r="E564" s="4">
        <v>45840</v>
      </c>
      <c r="F564" s="2" t="s">
        <v>2546</v>
      </c>
      <c r="G564" s="3" t="s">
        <v>2545</v>
      </c>
      <c r="H564" s="2" t="s">
        <v>5426</v>
      </c>
      <c r="I564" s="3" t="s">
        <v>97</v>
      </c>
      <c r="J564" s="6">
        <v>0</v>
      </c>
      <c r="K564" s="3" t="s">
        <v>3508</v>
      </c>
      <c r="L564" s="3" t="s">
        <v>3487</v>
      </c>
      <c r="M564" s="3" t="s">
        <v>614</v>
      </c>
      <c r="N564" s="3" t="s">
        <v>408</v>
      </c>
      <c r="O564" s="5" t="s">
        <v>5394</v>
      </c>
      <c r="P564" s="2">
        <f>VLOOKUP(M564&amp;N564,Distancia!$C$2:$D$3438,2,0)</f>
        <v>54.47</v>
      </c>
      <c r="Q564" s="2" t="str">
        <f t="shared" si="8"/>
        <v>No Aplica</v>
      </c>
      <c r="R564" s="36"/>
      <c r="S564" s="2"/>
    </row>
    <row r="565" spans="1:19" x14ac:dyDescent="0.25">
      <c r="A565" s="3" t="s">
        <v>385</v>
      </c>
      <c r="B565" s="6" t="s">
        <v>1928</v>
      </c>
      <c r="C565" s="2">
        <v>218025</v>
      </c>
      <c r="D565" s="4">
        <v>45866</v>
      </c>
      <c r="E565" s="4">
        <v>45869</v>
      </c>
      <c r="F565" s="2" t="s">
        <v>1604</v>
      </c>
      <c r="G565" s="3" t="s">
        <v>1605</v>
      </c>
      <c r="H565" s="2" t="s">
        <v>5427</v>
      </c>
      <c r="I565" s="3" t="s">
        <v>351</v>
      </c>
      <c r="J565" s="6">
        <v>270378</v>
      </c>
      <c r="K565" s="3" t="s">
        <v>3509</v>
      </c>
      <c r="L565" s="3" t="s">
        <v>3487</v>
      </c>
      <c r="M565" s="3" t="s">
        <v>408</v>
      </c>
      <c r="N565" s="3" t="s">
        <v>270</v>
      </c>
      <c r="O565" s="5" t="s">
        <v>5394</v>
      </c>
      <c r="P565" s="2">
        <f>VLOOKUP(M565&amp;N565,Distancia!$C$2:$D$3438,2,0)</f>
        <v>127.03</v>
      </c>
      <c r="Q565" s="2" t="str">
        <f t="shared" si="8"/>
        <v>Aplica</v>
      </c>
      <c r="R565" s="36"/>
      <c r="S565" s="2"/>
    </row>
    <row r="566" spans="1:19" x14ac:dyDescent="0.25">
      <c r="A566" s="3" t="s">
        <v>385</v>
      </c>
      <c r="B566" s="6" t="s">
        <v>1928</v>
      </c>
      <c r="C566" s="2">
        <v>218035</v>
      </c>
      <c r="D566" s="4">
        <v>45839</v>
      </c>
      <c r="E566" s="4">
        <v>45839</v>
      </c>
      <c r="F566" s="2" t="s">
        <v>1399</v>
      </c>
      <c r="G566" s="3" t="s">
        <v>1400</v>
      </c>
      <c r="H566" s="2" t="s">
        <v>5433</v>
      </c>
      <c r="I566" s="3" t="s">
        <v>3170</v>
      </c>
      <c r="J566" s="6">
        <v>0</v>
      </c>
      <c r="K566" s="3" t="s">
        <v>3515</v>
      </c>
      <c r="L566" s="3" t="s">
        <v>3487</v>
      </c>
      <c r="M566" s="3" t="s">
        <v>410</v>
      </c>
      <c r="N566" s="3" t="s">
        <v>435</v>
      </c>
      <c r="O566" s="5" t="s">
        <v>5389</v>
      </c>
      <c r="P566" s="2">
        <f>VLOOKUP(M566&amp;N566,Distancia!$C$2:$D$3438,2,0)</f>
        <v>8.84</v>
      </c>
      <c r="Q566" s="2" t="str">
        <f t="shared" si="8"/>
        <v>No Aplica</v>
      </c>
      <c r="R566" s="36"/>
      <c r="S566" s="2"/>
    </row>
    <row r="567" spans="1:19" x14ac:dyDescent="0.25">
      <c r="A567" s="3" t="s">
        <v>385</v>
      </c>
      <c r="B567" s="6" t="s">
        <v>1928</v>
      </c>
      <c r="C567" s="2">
        <v>218038</v>
      </c>
      <c r="D567" s="4">
        <v>45845</v>
      </c>
      <c r="E567" s="4">
        <v>45847</v>
      </c>
      <c r="F567" s="2" t="s">
        <v>584</v>
      </c>
      <c r="G567" s="3" t="s">
        <v>2755</v>
      </c>
      <c r="H567" s="2" t="s">
        <v>5435</v>
      </c>
      <c r="I567" s="3" t="s">
        <v>351</v>
      </c>
      <c r="J567" s="6">
        <v>207487</v>
      </c>
      <c r="K567" s="3" t="s">
        <v>3516</v>
      </c>
      <c r="L567" s="3" t="s">
        <v>3487</v>
      </c>
      <c r="M567" s="3" t="s">
        <v>437</v>
      </c>
      <c r="N567" s="3" t="s">
        <v>270</v>
      </c>
      <c r="O567" s="5" t="s">
        <v>5402</v>
      </c>
      <c r="P567" s="2">
        <f>VLOOKUP(M567&amp;N567,Distancia!$C$2:$D$3438,2,0)</f>
        <v>113.22</v>
      </c>
      <c r="Q567" s="2" t="str">
        <f t="shared" si="8"/>
        <v>Aplica</v>
      </c>
      <c r="R567" s="36"/>
      <c r="S567" s="2"/>
    </row>
    <row r="568" spans="1:19" x14ac:dyDescent="0.25">
      <c r="A568" s="3" t="s">
        <v>385</v>
      </c>
      <c r="B568" s="6" t="s">
        <v>1928</v>
      </c>
      <c r="C568" s="2">
        <v>218039</v>
      </c>
      <c r="D568" s="4">
        <v>45841</v>
      </c>
      <c r="E568" s="4">
        <v>45841</v>
      </c>
      <c r="F568" s="2" t="s">
        <v>584</v>
      </c>
      <c r="G568" s="3" t="s">
        <v>2755</v>
      </c>
      <c r="H568" s="2" t="s">
        <v>5435</v>
      </c>
      <c r="I568" s="3" t="s">
        <v>3170</v>
      </c>
      <c r="J568" s="6">
        <v>0</v>
      </c>
      <c r="K568" s="3" t="s">
        <v>3517</v>
      </c>
      <c r="L568" s="3" t="s">
        <v>3487</v>
      </c>
      <c r="M568" s="3" t="s">
        <v>437</v>
      </c>
      <c r="N568" s="3" t="s">
        <v>408</v>
      </c>
      <c r="O568" s="5" t="s">
        <v>5402</v>
      </c>
      <c r="P568" s="2">
        <f>VLOOKUP(M568&amp;N568,Distancia!$C$2:$D$3438,2,0)</f>
        <v>13.81</v>
      </c>
      <c r="Q568" s="2" t="str">
        <f t="shared" si="8"/>
        <v>No Aplica</v>
      </c>
      <c r="R568" s="36"/>
      <c r="S568" s="2"/>
    </row>
    <row r="569" spans="1:19" x14ac:dyDescent="0.25">
      <c r="A569" s="3" t="s">
        <v>385</v>
      </c>
      <c r="B569" s="6" t="s">
        <v>1928</v>
      </c>
      <c r="C569" s="2">
        <v>218040</v>
      </c>
      <c r="D569" s="4">
        <v>45842</v>
      </c>
      <c r="E569" s="4">
        <v>45842</v>
      </c>
      <c r="F569" s="2" t="s">
        <v>584</v>
      </c>
      <c r="G569" s="3" t="s">
        <v>2755</v>
      </c>
      <c r="H569" s="2" t="s">
        <v>5435</v>
      </c>
      <c r="I569" s="3" t="s">
        <v>3170</v>
      </c>
      <c r="J569" s="6">
        <v>0</v>
      </c>
      <c r="K569" s="3" t="s">
        <v>3518</v>
      </c>
      <c r="L569" s="3" t="s">
        <v>3487</v>
      </c>
      <c r="M569" s="3" t="s">
        <v>437</v>
      </c>
      <c r="N569" s="3" t="s">
        <v>408</v>
      </c>
      <c r="O569" s="5" t="s">
        <v>5402</v>
      </c>
      <c r="P569" s="2">
        <f>VLOOKUP(M569&amp;N569,Distancia!$C$2:$D$3438,2,0)</f>
        <v>13.81</v>
      </c>
      <c r="Q569" s="2" t="str">
        <f t="shared" si="8"/>
        <v>No Aplica</v>
      </c>
      <c r="R569" s="36"/>
      <c r="S569" s="2"/>
    </row>
    <row r="570" spans="1:19" x14ac:dyDescent="0.25">
      <c r="A570" s="3" t="s">
        <v>385</v>
      </c>
      <c r="B570" s="6" t="s">
        <v>1928</v>
      </c>
      <c r="C570" s="2">
        <v>218052</v>
      </c>
      <c r="D570" s="4">
        <v>45841</v>
      </c>
      <c r="E570" s="4">
        <v>45841</v>
      </c>
      <c r="F570" s="2" t="s">
        <v>1601</v>
      </c>
      <c r="G570" s="3" t="s">
        <v>1602</v>
      </c>
      <c r="H570" s="2" t="s">
        <v>5447</v>
      </c>
      <c r="I570" s="3" t="s">
        <v>3170</v>
      </c>
      <c r="J570" s="6">
        <v>0</v>
      </c>
      <c r="K570" s="3" t="s">
        <v>3524</v>
      </c>
      <c r="L570" s="3" t="s">
        <v>3487</v>
      </c>
      <c r="M570" s="3" t="s">
        <v>408</v>
      </c>
      <c r="N570" s="3" t="s">
        <v>417</v>
      </c>
      <c r="O570" s="5" t="s">
        <v>5394</v>
      </c>
      <c r="P570" s="2">
        <f>VLOOKUP(M570&amp;N570,Distancia!$C$2:$D$3438,2,0)</f>
        <v>32.950000000000003</v>
      </c>
      <c r="Q570" s="2" t="str">
        <f t="shared" si="8"/>
        <v>No Aplica</v>
      </c>
      <c r="R570" s="36"/>
      <c r="S570" s="2"/>
    </row>
    <row r="571" spans="1:19" x14ac:dyDescent="0.25">
      <c r="A571" s="3" t="s">
        <v>385</v>
      </c>
      <c r="B571" s="6" t="s">
        <v>1928</v>
      </c>
      <c r="C571" s="2">
        <v>218054</v>
      </c>
      <c r="D571" s="4">
        <v>45841</v>
      </c>
      <c r="E571" s="4">
        <v>45841</v>
      </c>
      <c r="F571" s="2" t="s">
        <v>1378</v>
      </c>
      <c r="G571" s="3" t="s">
        <v>1379</v>
      </c>
      <c r="H571" s="2" t="s">
        <v>5449</v>
      </c>
      <c r="I571" s="3" t="s">
        <v>3170</v>
      </c>
      <c r="J571" s="6">
        <v>0</v>
      </c>
      <c r="K571" s="3" t="s">
        <v>3525</v>
      </c>
      <c r="L571" s="3" t="s">
        <v>3487</v>
      </c>
      <c r="M571" s="3" t="s">
        <v>410</v>
      </c>
      <c r="N571" s="3" t="s">
        <v>1395</v>
      </c>
      <c r="O571" s="5" t="s">
        <v>5450</v>
      </c>
      <c r="P571" s="2">
        <f>VLOOKUP(M571&amp;N571,Distancia!$C$2:$D$3438,2,0)</f>
        <v>44</v>
      </c>
      <c r="Q571" s="2" t="str">
        <f t="shared" si="8"/>
        <v>No Aplica</v>
      </c>
      <c r="R571" s="36"/>
      <c r="S571" s="2"/>
    </row>
    <row r="572" spans="1:19" x14ac:dyDescent="0.25">
      <c r="A572" s="3" t="s">
        <v>385</v>
      </c>
      <c r="B572" s="6" t="s">
        <v>1928</v>
      </c>
      <c r="C572" s="2">
        <v>218055</v>
      </c>
      <c r="D572" s="4">
        <v>45840</v>
      </c>
      <c r="E572" s="4">
        <v>45840</v>
      </c>
      <c r="F572" s="2" t="s">
        <v>2098</v>
      </c>
      <c r="G572" s="3" t="s">
        <v>2097</v>
      </c>
      <c r="H572" s="2" t="s">
        <v>5451</v>
      </c>
      <c r="I572" s="3" t="s">
        <v>97</v>
      </c>
      <c r="J572" s="6">
        <v>0</v>
      </c>
      <c r="K572" s="3" t="s">
        <v>3526</v>
      </c>
      <c r="L572" s="3" t="s">
        <v>3487</v>
      </c>
      <c r="M572" s="3" t="s">
        <v>410</v>
      </c>
      <c r="N572" s="3" t="s">
        <v>417</v>
      </c>
      <c r="O572" s="5" t="s">
        <v>5389</v>
      </c>
      <c r="P572" s="2">
        <f>VLOOKUP(M572&amp;N572,Distancia!$C$2:$D$3438,2,0)</f>
        <v>20.100000000000001</v>
      </c>
      <c r="Q572" s="2" t="str">
        <f t="shared" si="8"/>
        <v>No Aplica</v>
      </c>
      <c r="R572" s="36"/>
      <c r="S572" s="2"/>
    </row>
    <row r="573" spans="1:19" x14ac:dyDescent="0.25">
      <c r="A573" s="3" t="s">
        <v>385</v>
      </c>
      <c r="B573" s="6" t="s">
        <v>1928</v>
      </c>
      <c r="C573" s="2">
        <v>218056</v>
      </c>
      <c r="D573" s="4">
        <v>45841</v>
      </c>
      <c r="E573" s="4">
        <v>45841</v>
      </c>
      <c r="F573" s="2" t="s">
        <v>2098</v>
      </c>
      <c r="G573" s="3" t="s">
        <v>2097</v>
      </c>
      <c r="H573" s="2" t="s">
        <v>5451</v>
      </c>
      <c r="I573" s="3" t="s">
        <v>97</v>
      </c>
      <c r="J573" s="6">
        <v>0</v>
      </c>
      <c r="K573" s="3" t="s">
        <v>3527</v>
      </c>
      <c r="L573" s="3" t="s">
        <v>3487</v>
      </c>
      <c r="M573" s="3" t="s">
        <v>410</v>
      </c>
      <c r="N573" s="3" t="s">
        <v>417</v>
      </c>
      <c r="O573" s="5" t="s">
        <v>5389</v>
      </c>
      <c r="P573" s="2">
        <f>VLOOKUP(M573&amp;N573,Distancia!$C$2:$D$3438,2,0)</f>
        <v>20.100000000000001</v>
      </c>
      <c r="Q573" s="2" t="str">
        <f t="shared" si="8"/>
        <v>No Aplica</v>
      </c>
      <c r="R573" s="36"/>
      <c r="S573" s="2"/>
    </row>
    <row r="574" spans="1:19" x14ac:dyDescent="0.25">
      <c r="A574" s="3" t="s">
        <v>385</v>
      </c>
      <c r="B574" s="6" t="s">
        <v>1928</v>
      </c>
      <c r="C574" s="2">
        <v>218057</v>
      </c>
      <c r="D574" s="4">
        <v>45841</v>
      </c>
      <c r="E574" s="4">
        <v>45841</v>
      </c>
      <c r="F574" s="2" t="s">
        <v>1559</v>
      </c>
      <c r="G574" s="3" t="s">
        <v>1560</v>
      </c>
      <c r="H574" s="2" t="s">
        <v>5411</v>
      </c>
      <c r="I574" s="3" t="s">
        <v>3170</v>
      </c>
      <c r="J574" s="6">
        <v>0</v>
      </c>
      <c r="K574" s="3" t="s">
        <v>3528</v>
      </c>
      <c r="L574" s="3" t="s">
        <v>3487</v>
      </c>
      <c r="M574" s="3" t="s">
        <v>1467</v>
      </c>
      <c r="N574" s="3" t="s">
        <v>1422</v>
      </c>
      <c r="O574" s="5" t="s">
        <v>5394</v>
      </c>
      <c r="P574" s="2">
        <f>VLOOKUP(M574&amp;N574,Distancia!$C$2:$D$3438,2,0)</f>
        <v>17.850000000000001</v>
      </c>
      <c r="Q574" s="2" t="str">
        <f t="shared" si="8"/>
        <v>No Aplica</v>
      </c>
      <c r="R574" s="36"/>
      <c r="S574" s="2"/>
    </row>
    <row r="575" spans="1:19" x14ac:dyDescent="0.25">
      <c r="A575" s="3" t="s">
        <v>385</v>
      </c>
      <c r="B575" s="6" t="s">
        <v>1928</v>
      </c>
      <c r="C575" s="2">
        <v>218059</v>
      </c>
      <c r="D575" s="4">
        <v>45841</v>
      </c>
      <c r="E575" s="4">
        <v>45841</v>
      </c>
      <c r="F575" s="2" t="s">
        <v>611</v>
      </c>
      <c r="G575" s="3" t="s">
        <v>612</v>
      </c>
      <c r="H575" s="2" t="s">
        <v>5452</v>
      </c>
      <c r="I575" s="3" t="s">
        <v>97</v>
      </c>
      <c r="J575" s="6">
        <v>0</v>
      </c>
      <c r="K575" s="3" t="s">
        <v>2607</v>
      </c>
      <c r="L575" s="3" t="s">
        <v>3487</v>
      </c>
      <c r="M575" s="3" t="s">
        <v>437</v>
      </c>
      <c r="N575" s="3" t="s">
        <v>408</v>
      </c>
      <c r="O575" s="5" t="s">
        <v>5394</v>
      </c>
      <c r="P575" s="2">
        <f>VLOOKUP(M575&amp;N575,Distancia!$C$2:$D$3438,2,0)</f>
        <v>13.81</v>
      </c>
      <c r="Q575" s="2" t="str">
        <f t="shared" si="8"/>
        <v>No Aplica</v>
      </c>
      <c r="R575" s="36"/>
      <c r="S575" s="2"/>
    </row>
    <row r="576" spans="1:19" x14ac:dyDescent="0.25">
      <c r="A576" s="3" t="s">
        <v>385</v>
      </c>
      <c r="B576" s="6" t="s">
        <v>1928</v>
      </c>
      <c r="C576" s="2">
        <v>218062</v>
      </c>
      <c r="D576" s="4">
        <v>45840</v>
      </c>
      <c r="E576" s="4">
        <v>45840</v>
      </c>
      <c r="F576" s="2" t="s">
        <v>1998</v>
      </c>
      <c r="G576" s="3" t="s">
        <v>1997</v>
      </c>
      <c r="H576" s="2" t="s">
        <v>5393</v>
      </c>
      <c r="I576" s="3" t="s">
        <v>3170</v>
      </c>
      <c r="J576" s="6">
        <v>0</v>
      </c>
      <c r="K576" s="3" t="s">
        <v>3530</v>
      </c>
      <c r="L576" s="3" t="s">
        <v>3487</v>
      </c>
      <c r="M576" s="3" t="s">
        <v>410</v>
      </c>
      <c r="N576" s="3" t="s">
        <v>617</v>
      </c>
      <c r="O576" s="5" t="s">
        <v>5394</v>
      </c>
      <c r="P576" s="2">
        <f>VLOOKUP(M576&amp;N576,Distancia!$C$2:$D$3438,2,0)</f>
        <v>26.96</v>
      </c>
      <c r="Q576" s="2" t="str">
        <f t="shared" si="8"/>
        <v>No Aplica</v>
      </c>
      <c r="R576" s="36"/>
      <c r="S576" s="2"/>
    </row>
    <row r="577" spans="1:19" x14ac:dyDescent="0.25">
      <c r="A577" s="3" t="s">
        <v>385</v>
      </c>
      <c r="B577" s="6" t="s">
        <v>1928</v>
      </c>
      <c r="C577" s="2">
        <v>218063</v>
      </c>
      <c r="D577" s="4">
        <v>45847</v>
      </c>
      <c r="E577" s="4">
        <v>45847</v>
      </c>
      <c r="F577" s="2" t="s">
        <v>1375</v>
      </c>
      <c r="G577" s="3" t="s">
        <v>1376</v>
      </c>
      <c r="H577" s="2" t="s">
        <v>5455</v>
      </c>
      <c r="I577" s="3" t="s">
        <v>3170</v>
      </c>
      <c r="J577" s="6">
        <v>25815</v>
      </c>
      <c r="K577" s="3" t="s">
        <v>3531</v>
      </c>
      <c r="L577" s="3" t="s">
        <v>3487</v>
      </c>
      <c r="M577" s="3" t="s">
        <v>410</v>
      </c>
      <c r="N577" s="3" t="s">
        <v>1422</v>
      </c>
      <c r="O577" s="5" t="s">
        <v>5394</v>
      </c>
      <c r="P577" s="2">
        <f>VLOOKUP(M577&amp;N577,Distancia!$C$2:$D$3438,2,0)</f>
        <v>129.28</v>
      </c>
      <c r="Q577" s="2" t="str">
        <f t="shared" si="8"/>
        <v>Aplica</v>
      </c>
      <c r="R577" s="36"/>
      <c r="S577" s="2"/>
    </row>
    <row r="578" spans="1:19" x14ac:dyDescent="0.25">
      <c r="A578" s="3" t="s">
        <v>385</v>
      </c>
      <c r="B578" s="6" t="s">
        <v>1928</v>
      </c>
      <c r="C578" s="2">
        <v>218066</v>
      </c>
      <c r="D578" s="4">
        <v>45840</v>
      </c>
      <c r="E578" s="4">
        <v>45840</v>
      </c>
      <c r="F578" s="2" t="s">
        <v>1399</v>
      </c>
      <c r="G578" s="3" t="s">
        <v>1400</v>
      </c>
      <c r="H578" s="2" t="s">
        <v>5433</v>
      </c>
      <c r="I578" s="3" t="s">
        <v>3170</v>
      </c>
      <c r="J578" s="6">
        <v>25815</v>
      </c>
      <c r="K578" s="3" t="s">
        <v>3533</v>
      </c>
      <c r="L578" s="3" t="s">
        <v>3487</v>
      </c>
      <c r="M578" s="3" t="s">
        <v>410</v>
      </c>
      <c r="N578" s="3" t="s">
        <v>638</v>
      </c>
      <c r="O578" s="5" t="s">
        <v>5382</v>
      </c>
      <c r="P578" s="2">
        <f>VLOOKUP(M578&amp;N578,Distancia!$C$2:$D$3438,2,0)</f>
        <v>88.21</v>
      </c>
      <c r="Q578" s="2" t="str">
        <f t="shared" si="8"/>
        <v>Aplica</v>
      </c>
      <c r="R578" s="36"/>
      <c r="S578" s="2"/>
    </row>
    <row r="579" spans="1:19" x14ac:dyDescent="0.25">
      <c r="A579" s="3" t="s">
        <v>385</v>
      </c>
      <c r="B579" s="6" t="s">
        <v>1928</v>
      </c>
      <c r="C579" s="2">
        <v>218071</v>
      </c>
      <c r="D579" s="4">
        <v>45841</v>
      </c>
      <c r="E579" s="4">
        <v>45841</v>
      </c>
      <c r="F579" s="2" t="s">
        <v>1390</v>
      </c>
      <c r="G579" s="3" t="s">
        <v>1391</v>
      </c>
      <c r="H579" s="2" t="s">
        <v>5461</v>
      </c>
      <c r="I579" s="3" t="s">
        <v>3170</v>
      </c>
      <c r="J579" s="6">
        <v>0</v>
      </c>
      <c r="K579" s="3" t="s">
        <v>3534</v>
      </c>
      <c r="L579" s="3" t="s">
        <v>3487</v>
      </c>
      <c r="M579" s="3" t="s">
        <v>410</v>
      </c>
      <c r="N579" s="3" t="s">
        <v>1395</v>
      </c>
      <c r="O579" s="5" t="s">
        <v>5394</v>
      </c>
      <c r="P579" s="2">
        <f>VLOOKUP(M579&amp;N579,Distancia!$C$2:$D$3438,2,0)</f>
        <v>44</v>
      </c>
      <c r="Q579" s="2" t="str">
        <f t="shared" ref="Q579:Q642" si="9">IF(P579&gt;=80,"Aplica","No Aplica")</f>
        <v>No Aplica</v>
      </c>
      <c r="R579" s="36"/>
      <c r="S579" s="2"/>
    </row>
    <row r="580" spans="1:19" x14ac:dyDescent="0.25">
      <c r="A580" s="3" t="s">
        <v>385</v>
      </c>
      <c r="B580" s="6" t="s">
        <v>1928</v>
      </c>
      <c r="C580" s="2">
        <v>218075</v>
      </c>
      <c r="D580" s="4">
        <v>45842</v>
      </c>
      <c r="E580" s="4">
        <v>45842</v>
      </c>
      <c r="F580" s="2" t="s">
        <v>1577</v>
      </c>
      <c r="G580" s="3" t="s">
        <v>1578</v>
      </c>
      <c r="H580" s="2" t="s">
        <v>5464</v>
      </c>
      <c r="I580" s="3" t="s">
        <v>3170</v>
      </c>
      <c r="J580" s="6">
        <v>0</v>
      </c>
      <c r="K580" s="3" t="s">
        <v>3536</v>
      </c>
      <c r="L580" s="3" t="s">
        <v>3487</v>
      </c>
      <c r="M580" s="3" t="s">
        <v>638</v>
      </c>
      <c r="N580" s="3" t="s">
        <v>638</v>
      </c>
      <c r="O580" s="5" t="s">
        <v>5394</v>
      </c>
      <c r="P580" s="2">
        <f>VLOOKUP(M580&amp;N580,Distancia!$C$2:$D$3438,2,0)</f>
        <v>0</v>
      </c>
      <c r="Q580" s="2" t="str">
        <f t="shared" si="9"/>
        <v>No Aplica</v>
      </c>
      <c r="R580" s="36"/>
      <c r="S580" s="2"/>
    </row>
    <row r="581" spans="1:19" x14ac:dyDescent="0.25">
      <c r="A581" s="3" t="s">
        <v>385</v>
      </c>
      <c r="B581" s="6" t="s">
        <v>1928</v>
      </c>
      <c r="C581" s="2">
        <v>218081</v>
      </c>
      <c r="D581" s="4">
        <v>45841</v>
      </c>
      <c r="E581" s="4">
        <v>45841</v>
      </c>
      <c r="F581" s="2" t="s">
        <v>2645</v>
      </c>
      <c r="G581" s="3" t="s">
        <v>2644</v>
      </c>
      <c r="H581" s="2" t="s">
        <v>5470</v>
      </c>
      <c r="I581" s="3" t="s">
        <v>97</v>
      </c>
      <c r="J581" s="6">
        <v>25815</v>
      </c>
      <c r="K581" s="3" t="s">
        <v>3543</v>
      </c>
      <c r="L581" s="3" t="s">
        <v>3487</v>
      </c>
      <c r="M581" s="3" t="s">
        <v>638</v>
      </c>
      <c r="N581" s="3" t="s">
        <v>435</v>
      </c>
      <c r="O581" s="5" t="s">
        <v>5382</v>
      </c>
      <c r="P581" s="2">
        <f>VLOOKUP(M581&amp;N581,Distancia!$C$2:$D$3438,2,0)</f>
        <v>97.05</v>
      </c>
      <c r="Q581" s="2" t="str">
        <f t="shared" si="9"/>
        <v>Aplica</v>
      </c>
      <c r="R581" s="36"/>
      <c r="S581" s="2"/>
    </row>
    <row r="582" spans="1:19" x14ac:dyDescent="0.25">
      <c r="A582" s="3" t="s">
        <v>385</v>
      </c>
      <c r="B582" s="6" t="s">
        <v>1928</v>
      </c>
      <c r="C582" s="2">
        <v>218098</v>
      </c>
      <c r="D582" s="4">
        <v>45842</v>
      </c>
      <c r="E582" s="4">
        <v>45842</v>
      </c>
      <c r="F582" s="2" t="s">
        <v>1559</v>
      </c>
      <c r="G582" s="3" t="s">
        <v>1560</v>
      </c>
      <c r="H582" s="2" t="s">
        <v>5411</v>
      </c>
      <c r="I582" s="3" t="s">
        <v>3170</v>
      </c>
      <c r="J582" s="6">
        <v>0</v>
      </c>
      <c r="K582" s="3" t="s">
        <v>3544</v>
      </c>
      <c r="L582" s="3" t="s">
        <v>3487</v>
      </c>
      <c r="M582" s="3" t="s">
        <v>1467</v>
      </c>
      <c r="N582" s="3" t="s">
        <v>1422</v>
      </c>
      <c r="O582" s="5" t="s">
        <v>5394</v>
      </c>
      <c r="P582" s="2">
        <f>VLOOKUP(M582&amp;N582,Distancia!$C$2:$D$3438,2,0)</f>
        <v>17.850000000000001</v>
      </c>
      <c r="Q582" s="2" t="str">
        <f t="shared" si="9"/>
        <v>No Aplica</v>
      </c>
      <c r="R582" s="36"/>
      <c r="S582" s="2"/>
    </row>
    <row r="583" spans="1:19" x14ac:dyDescent="0.25">
      <c r="A583" s="3" t="s">
        <v>385</v>
      </c>
      <c r="B583" s="6" t="s">
        <v>1928</v>
      </c>
      <c r="C583" s="2">
        <v>218105</v>
      </c>
      <c r="D583" s="4">
        <v>45842</v>
      </c>
      <c r="E583" s="4">
        <v>45842</v>
      </c>
      <c r="F583" s="2" t="s">
        <v>611</v>
      </c>
      <c r="G583" s="3" t="s">
        <v>612</v>
      </c>
      <c r="H583" s="2" t="s">
        <v>5452</v>
      </c>
      <c r="I583" s="3" t="s">
        <v>97</v>
      </c>
      <c r="J583" s="6">
        <v>0</v>
      </c>
      <c r="K583" s="3" t="s">
        <v>3546</v>
      </c>
      <c r="L583" s="3" t="s">
        <v>3487</v>
      </c>
      <c r="M583" s="3" t="s">
        <v>437</v>
      </c>
      <c r="N583" s="3" t="s">
        <v>408</v>
      </c>
      <c r="O583" s="5" t="s">
        <v>5394</v>
      </c>
      <c r="P583" s="2">
        <f>VLOOKUP(M583&amp;N583,Distancia!$C$2:$D$3438,2,0)</f>
        <v>13.81</v>
      </c>
      <c r="Q583" s="2" t="str">
        <f t="shared" si="9"/>
        <v>No Aplica</v>
      </c>
      <c r="R583" s="36"/>
      <c r="S583" s="2"/>
    </row>
    <row r="584" spans="1:19" x14ac:dyDescent="0.25">
      <c r="A584" s="3" t="s">
        <v>385</v>
      </c>
      <c r="B584" s="6" t="s">
        <v>1928</v>
      </c>
      <c r="C584" s="2">
        <v>218113</v>
      </c>
      <c r="D584" s="4">
        <v>45844</v>
      </c>
      <c r="E584" s="4">
        <v>45847</v>
      </c>
      <c r="F584" s="2" t="s">
        <v>1525</v>
      </c>
      <c r="G584" s="3" t="s">
        <v>3320</v>
      </c>
      <c r="H584" s="2" t="s">
        <v>5490</v>
      </c>
      <c r="I584" s="3" t="s">
        <v>351</v>
      </c>
      <c r="J584" s="6">
        <v>293940</v>
      </c>
      <c r="K584" s="3" t="s">
        <v>3549</v>
      </c>
      <c r="L584" s="3" t="s">
        <v>3487</v>
      </c>
      <c r="M584" s="3" t="s">
        <v>435</v>
      </c>
      <c r="N584" s="3" t="s">
        <v>270</v>
      </c>
      <c r="O584" s="5" t="s">
        <v>5402</v>
      </c>
      <c r="P584" s="2">
        <f>VLOOKUP(M584&amp;N584,Distancia!$C$2:$D$3438,2,0)</f>
        <v>124.79</v>
      </c>
      <c r="Q584" s="2" t="str">
        <f t="shared" si="9"/>
        <v>Aplica</v>
      </c>
      <c r="R584" s="36"/>
      <c r="S584" s="2"/>
    </row>
    <row r="585" spans="1:19" x14ac:dyDescent="0.25">
      <c r="A585" s="3" t="s">
        <v>385</v>
      </c>
      <c r="B585" s="6" t="s">
        <v>1928</v>
      </c>
      <c r="C585" s="2">
        <v>218119</v>
      </c>
      <c r="D585" s="4">
        <v>45841</v>
      </c>
      <c r="E585" s="4">
        <v>45841</v>
      </c>
      <c r="F585" s="2" t="s">
        <v>1636</v>
      </c>
      <c r="G585" s="3" t="s">
        <v>1637</v>
      </c>
      <c r="H585" s="2" t="s">
        <v>5496</v>
      </c>
      <c r="I585" s="3" t="s">
        <v>3170</v>
      </c>
      <c r="J585" s="6">
        <v>0</v>
      </c>
      <c r="K585" s="3" t="s">
        <v>3551</v>
      </c>
      <c r="L585" s="3" t="s">
        <v>3487</v>
      </c>
      <c r="M585" s="3" t="s">
        <v>614</v>
      </c>
      <c r="N585" s="3" t="s">
        <v>408</v>
      </c>
      <c r="O585" s="5" t="s">
        <v>5394</v>
      </c>
      <c r="P585" s="2">
        <f>VLOOKUP(M585&amp;N585,Distancia!$C$2:$D$3438,2,0)</f>
        <v>54.47</v>
      </c>
      <c r="Q585" s="2" t="str">
        <f t="shared" si="9"/>
        <v>No Aplica</v>
      </c>
      <c r="R585" s="36"/>
      <c r="S585" s="2"/>
    </row>
    <row r="586" spans="1:19" x14ac:dyDescent="0.25">
      <c r="A586" s="3" t="s">
        <v>385</v>
      </c>
      <c r="B586" s="6" t="s">
        <v>1928</v>
      </c>
      <c r="C586" s="2">
        <v>218121</v>
      </c>
      <c r="D586" s="4">
        <v>45842</v>
      </c>
      <c r="E586" s="4">
        <v>45842</v>
      </c>
      <c r="F586" s="2" t="s">
        <v>1636</v>
      </c>
      <c r="G586" s="3" t="s">
        <v>1637</v>
      </c>
      <c r="H586" s="2" t="s">
        <v>5496</v>
      </c>
      <c r="I586" s="3" t="s">
        <v>3170</v>
      </c>
      <c r="J586" s="6">
        <v>0</v>
      </c>
      <c r="K586" s="3" t="s">
        <v>3552</v>
      </c>
      <c r="L586" s="3" t="s">
        <v>3487</v>
      </c>
      <c r="M586" s="3" t="s">
        <v>614</v>
      </c>
      <c r="N586" s="3" t="s">
        <v>408</v>
      </c>
      <c r="O586" s="5" t="s">
        <v>5394</v>
      </c>
      <c r="P586" s="2">
        <f>VLOOKUP(M586&amp;N586,Distancia!$C$2:$D$3438,2,0)</f>
        <v>54.47</v>
      </c>
      <c r="Q586" s="2" t="str">
        <f t="shared" si="9"/>
        <v>No Aplica</v>
      </c>
      <c r="R586" s="36"/>
      <c r="S586" s="2"/>
    </row>
    <row r="587" spans="1:19" x14ac:dyDescent="0.25">
      <c r="A587" s="3" t="s">
        <v>385</v>
      </c>
      <c r="B587" s="6" t="s">
        <v>1928</v>
      </c>
      <c r="C587" s="2">
        <v>218130</v>
      </c>
      <c r="D587" s="4">
        <v>45842</v>
      </c>
      <c r="E587" s="4">
        <v>45842</v>
      </c>
      <c r="F587" s="2" t="s">
        <v>61</v>
      </c>
      <c r="G587" s="3" t="s">
        <v>1574</v>
      </c>
      <c r="H587" s="2" t="s">
        <v>5501</v>
      </c>
      <c r="I587" s="3" t="s">
        <v>97</v>
      </c>
      <c r="J587" s="6">
        <v>25815</v>
      </c>
      <c r="K587" s="3" t="s">
        <v>3555</v>
      </c>
      <c r="L587" s="3" t="s">
        <v>3487</v>
      </c>
      <c r="M587" s="3" t="s">
        <v>638</v>
      </c>
      <c r="N587" s="3" t="s">
        <v>410</v>
      </c>
      <c r="O587" s="5" t="s">
        <v>5394</v>
      </c>
      <c r="P587" s="2">
        <f>VLOOKUP(M587&amp;N587,Distancia!$C$2:$D$3438,2,0)</f>
        <v>88.21</v>
      </c>
      <c r="Q587" s="2" t="str">
        <f t="shared" si="9"/>
        <v>Aplica</v>
      </c>
      <c r="R587" s="36"/>
      <c r="S587" s="2"/>
    </row>
    <row r="588" spans="1:19" x14ac:dyDescent="0.25">
      <c r="A588" s="3" t="s">
        <v>385</v>
      </c>
      <c r="B588" s="6" t="s">
        <v>1928</v>
      </c>
      <c r="C588" s="2">
        <v>218139</v>
      </c>
      <c r="D588" s="4">
        <v>45845</v>
      </c>
      <c r="E588" s="4">
        <v>45846</v>
      </c>
      <c r="F588" s="2" t="s">
        <v>1442</v>
      </c>
      <c r="G588" s="3" t="s">
        <v>1443</v>
      </c>
      <c r="H588" s="2" t="s">
        <v>5506</v>
      </c>
      <c r="I588" s="3" t="s">
        <v>97</v>
      </c>
      <c r="J588" s="6">
        <v>0</v>
      </c>
      <c r="K588" s="3" t="s">
        <v>3562</v>
      </c>
      <c r="L588" s="3" t="s">
        <v>3487</v>
      </c>
      <c r="M588" s="3" t="s">
        <v>410</v>
      </c>
      <c r="N588" s="3" t="s">
        <v>435</v>
      </c>
      <c r="O588" s="5" t="s">
        <v>5389</v>
      </c>
      <c r="P588" s="2">
        <f>VLOOKUP(M588&amp;N588,Distancia!$C$2:$D$3438,2,0)</f>
        <v>8.84</v>
      </c>
      <c r="Q588" s="2" t="str">
        <f t="shared" si="9"/>
        <v>No Aplica</v>
      </c>
      <c r="R588" s="36"/>
      <c r="S588" s="2"/>
    </row>
    <row r="589" spans="1:19" x14ac:dyDescent="0.25">
      <c r="A589" s="3" t="s">
        <v>385</v>
      </c>
      <c r="B589" s="6" t="s">
        <v>1928</v>
      </c>
      <c r="C589" s="2">
        <v>218148</v>
      </c>
      <c r="D589" s="4">
        <v>45845</v>
      </c>
      <c r="E589" s="4">
        <v>45845</v>
      </c>
      <c r="F589" s="2" t="s">
        <v>1577</v>
      </c>
      <c r="G589" s="3" t="s">
        <v>1578</v>
      </c>
      <c r="H589" s="2" t="s">
        <v>5464</v>
      </c>
      <c r="I589" s="3" t="s">
        <v>3170</v>
      </c>
      <c r="J589" s="6">
        <v>0</v>
      </c>
      <c r="K589" s="3" t="s">
        <v>3568</v>
      </c>
      <c r="L589" s="3" t="s">
        <v>3487</v>
      </c>
      <c r="M589" s="3" t="s">
        <v>638</v>
      </c>
      <c r="N589" s="3" t="s">
        <v>638</v>
      </c>
      <c r="O589" s="5" t="s">
        <v>5394</v>
      </c>
      <c r="P589" s="2">
        <f>VLOOKUP(M589&amp;N589,Distancia!$C$2:$D$3438,2,0)</f>
        <v>0</v>
      </c>
      <c r="Q589" s="2" t="str">
        <f t="shared" si="9"/>
        <v>No Aplica</v>
      </c>
      <c r="R589" s="36"/>
      <c r="S589" s="2"/>
    </row>
    <row r="590" spans="1:19" x14ac:dyDescent="0.25">
      <c r="A590" s="3" t="s">
        <v>385</v>
      </c>
      <c r="B590" s="6" t="s">
        <v>1928</v>
      </c>
      <c r="C590" s="2">
        <v>218151</v>
      </c>
      <c r="D590" s="4">
        <v>45845</v>
      </c>
      <c r="E590" s="4">
        <v>45845</v>
      </c>
      <c r="F590" s="2" t="s">
        <v>1644</v>
      </c>
      <c r="G590" s="3" t="s">
        <v>1645</v>
      </c>
      <c r="H590" s="2" t="s">
        <v>5515</v>
      </c>
      <c r="I590" s="3" t="s">
        <v>97</v>
      </c>
      <c r="J590" s="6">
        <v>0</v>
      </c>
      <c r="K590" s="3" t="s">
        <v>3569</v>
      </c>
      <c r="L590" s="3" t="s">
        <v>3487</v>
      </c>
      <c r="M590" s="3" t="s">
        <v>614</v>
      </c>
      <c r="N590" s="3" t="s">
        <v>408</v>
      </c>
      <c r="O590" s="5" t="s">
        <v>5394</v>
      </c>
      <c r="P590" s="2">
        <f>VLOOKUP(M590&amp;N590,Distancia!$C$2:$D$3438,2,0)</f>
        <v>54.47</v>
      </c>
      <c r="Q590" s="2" t="str">
        <f t="shared" si="9"/>
        <v>No Aplica</v>
      </c>
      <c r="R590" s="36"/>
      <c r="S590" s="2"/>
    </row>
    <row r="591" spans="1:19" x14ac:dyDescent="0.25">
      <c r="A591" s="3" t="s">
        <v>385</v>
      </c>
      <c r="B591" s="6" t="s">
        <v>1928</v>
      </c>
      <c r="C591" s="2">
        <v>218158</v>
      </c>
      <c r="D591" s="4">
        <v>45845</v>
      </c>
      <c r="E591" s="4">
        <v>45845</v>
      </c>
      <c r="F591" s="2" t="s">
        <v>588</v>
      </c>
      <c r="G591" s="3" t="s">
        <v>589</v>
      </c>
      <c r="H591" s="2" t="s">
        <v>5521</v>
      </c>
      <c r="I591" s="3" t="s">
        <v>97</v>
      </c>
      <c r="J591" s="6">
        <v>0</v>
      </c>
      <c r="K591" s="3" t="s">
        <v>3578</v>
      </c>
      <c r="L591" s="3" t="s">
        <v>3487</v>
      </c>
      <c r="M591" s="3" t="s">
        <v>437</v>
      </c>
      <c r="N591" s="3" t="s">
        <v>409</v>
      </c>
      <c r="O591" s="5" t="s">
        <v>5394</v>
      </c>
      <c r="P591" s="2">
        <f>VLOOKUP(M591&amp;N591,Distancia!$C$2:$D$3438,2,0)</f>
        <v>30.54</v>
      </c>
      <c r="Q591" s="2" t="str">
        <f t="shared" si="9"/>
        <v>No Aplica</v>
      </c>
      <c r="R591" s="36"/>
      <c r="S591" s="2"/>
    </row>
    <row r="592" spans="1:19" x14ac:dyDescent="0.25">
      <c r="A592" s="3" t="s">
        <v>385</v>
      </c>
      <c r="B592" s="6" t="s">
        <v>1928</v>
      </c>
      <c r="C592" s="2">
        <v>218187</v>
      </c>
      <c r="D592" s="4">
        <v>45846</v>
      </c>
      <c r="E592" s="4">
        <v>45846</v>
      </c>
      <c r="F592" s="2" t="s">
        <v>1529</v>
      </c>
      <c r="G592" s="3" t="s">
        <v>1530</v>
      </c>
      <c r="H592" s="2" t="s">
        <v>5546</v>
      </c>
      <c r="I592" s="3" t="s">
        <v>3170</v>
      </c>
      <c r="J592" s="6">
        <v>0</v>
      </c>
      <c r="K592" s="3" t="s">
        <v>3602</v>
      </c>
      <c r="L592" s="3" t="s">
        <v>3487</v>
      </c>
      <c r="M592" s="3" t="s">
        <v>435</v>
      </c>
      <c r="N592" s="3" t="s">
        <v>1395</v>
      </c>
      <c r="O592" s="5" t="s">
        <v>5402</v>
      </c>
      <c r="P592" s="2">
        <f>VLOOKUP(M592&amp;N592,Distancia!$C$2:$D$3438,2,0)</f>
        <v>35.159999999999997</v>
      </c>
      <c r="Q592" s="2" t="str">
        <f t="shared" si="9"/>
        <v>No Aplica</v>
      </c>
      <c r="R592" s="36"/>
      <c r="S592" s="2"/>
    </row>
    <row r="593" spans="1:19" x14ac:dyDescent="0.25">
      <c r="A593" s="3" t="s">
        <v>385</v>
      </c>
      <c r="B593" s="6" t="s">
        <v>1928</v>
      </c>
      <c r="C593" s="2">
        <v>218207</v>
      </c>
      <c r="D593" s="4">
        <v>45846</v>
      </c>
      <c r="E593" s="4">
        <v>45846</v>
      </c>
      <c r="F593" s="2" t="s">
        <v>1404</v>
      </c>
      <c r="G593" s="3" t="s">
        <v>1405</v>
      </c>
      <c r="H593" s="2" t="s">
        <v>5557</v>
      </c>
      <c r="I593" s="3" t="s">
        <v>351</v>
      </c>
      <c r="J593" s="6">
        <v>0</v>
      </c>
      <c r="K593" s="3" t="s">
        <v>3610</v>
      </c>
      <c r="L593" s="3" t="s">
        <v>3487</v>
      </c>
      <c r="M593" s="3" t="s">
        <v>410</v>
      </c>
      <c r="N593" s="3" t="s">
        <v>435</v>
      </c>
      <c r="O593" s="5" t="s">
        <v>5394</v>
      </c>
      <c r="P593" s="2">
        <f>VLOOKUP(M593&amp;N593,Distancia!$C$2:$D$3438,2,0)</f>
        <v>8.84</v>
      </c>
      <c r="Q593" s="2" t="str">
        <f t="shared" si="9"/>
        <v>No Aplica</v>
      </c>
      <c r="R593" s="36"/>
      <c r="S593" s="2"/>
    </row>
    <row r="594" spans="1:19" x14ac:dyDescent="0.25">
      <c r="A594" s="3" t="s">
        <v>385</v>
      </c>
      <c r="B594" s="6" t="s">
        <v>1928</v>
      </c>
      <c r="C594" s="2">
        <v>218209</v>
      </c>
      <c r="D594" s="4">
        <v>45847</v>
      </c>
      <c r="E594" s="4">
        <v>45847</v>
      </c>
      <c r="F594" s="2" t="s">
        <v>588</v>
      </c>
      <c r="G594" s="3" t="s">
        <v>589</v>
      </c>
      <c r="H594" s="2" t="s">
        <v>5521</v>
      </c>
      <c r="I594" s="3" t="s">
        <v>97</v>
      </c>
      <c r="J594" s="6">
        <v>0</v>
      </c>
      <c r="K594" s="3" t="s">
        <v>3612</v>
      </c>
      <c r="L594" s="3" t="s">
        <v>3487</v>
      </c>
      <c r="M594" s="3" t="s">
        <v>408</v>
      </c>
      <c r="N594" s="3" t="s">
        <v>408</v>
      </c>
      <c r="O594" s="5" t="s">
        <v>5394</v>
      </c>
      <c r="P594" s="2">
        <f>VLOOKUP(M594&amp;N594,Distancia!$C$2:$D$3438,2,0)</f>
        <v>0</v>
      </c>
      <c r="Q594" s="2" t="str">
        <f t="shared" si="9"/>
        <v>No Aplica</v>
      </c>
      <c r="R594" s="36"/>
      <c r="S594" s="2"/>
    </row>
    <row r="595" spans="1:19" x14ac:dyDescent="0.25">
      <c r="A595" s="3" t="s">
        <v>385</v>
      </c>
      <c r="B595" s="6" t="s">
        <v>1928</v>
      </c>
      <c r="C595" s="2">
        <v>218224</v>
      </c>
      <c r="D595" s="4">
        <v>45847</v>
      </c>
      <c r="E595" s="4">
        <v>45847</v>
      </c>
      <c r="F595" s="2" t="s">
        <v>1393</v>
      </c>
      <c r="G595" s="3" t="s">
        <v>1394</v>
      </c>
      <c r="H595" s="2" t="s">
        <v>5566</v>
      </c>
      <c r="I595" s="3" t="s">
        <v>3170</v>
      </c>
      <c r="J595" s="6">
        <v>25815</v>
      </c>
      <c r="K595" s="3" t="s">
        <v>3618</v>
      </c>
      <c r="L595" s="3" t="s">
        <v>3487</v>
      </c>
      <c r="M595" s="3" t="s">
        <v>410</v>
      </c>
      <c r="N595" s="3" t="s">
        <v>270</v>
      </c>
      <c r="O595" s="5" t="s">
        <v>5382</v>
      </c>
      <c r="P595" s="2">
        <f>VLOOKUP(M595&amp;N595,Distancia!$C$2:$D$3438,2,0)</f>
        <v>115.95</v>
      </c>
      <c r="Q595" s="2" t="str">
        <f t="shared" si="9"/>
        <v>Aplica</v>
      </c>
      <c r="R595" s="36"/>
      <c r="S595" s="2"/>
    </row>
    <row r="596" spans="1:19" x14ac:dyDescent="0.25">
      <c r="A596" s="3" t="s">
        <v>385</v>
      </c>
      <c r="B596" s="6" t="s">
        <v>1928</v>
      </c>
      <c r="C596" s="2">
        <v>218225</v>
      </c>
      <c r="D596" s="4">
        <v>45848</v>
      </c>
      <c r="E596" s="4">
        <v>45848</v>
      </c>
      <c r="F596" s="2" t="s">
        <v>1393</v>
      </c>
      <c r="G596" s="3" t="s">
        <v>1394</v>
      </c>
      <c r="H596" s="2" t="s">
        <v>5566</v>
      </c>
      <c r="I596" s="3" t="s">
        <v>3170</v>
      </c>
      <c r="J596" s="6">
        <v>25815</v>
      </c>
      <c r="K596" s="3" t="s">
        <v>3619</v>
      </c>
      <c r="L596" s="3" t="s">
        <v>3487</v>
      </c>
      <c r="M596" s="3" t="s">
        <v>410</v>
      </c>
      <c r="N596" s="3" t="s">
        <v>638</v>
      </c>
      <c r="O596" s="5" t="s">
        <v>5382</v>
      </c>
      <c r="P596" s="2">
        <f>VLOOKUP(M596&amp;N596,Distancia!$C$2:$D$3438,2,0)</f>
        <v>88.21</v>
      </c>
      <c r="Q596" s="2" t="str">
        <f t="shared" si="9"/>
        <v>Aplica</v>
      </c>
      <c r="R596" s="36"/>
      <c r="S596" s="2"/>
    </row>
    <row r="597" spans="1:19" x14ac:dyDescent="0.25">
      <c r="A597" s="3" t="s">
        <v>385</v>
      </c>
      <c r="B597" s="6" t="s">
        <v>1928</v>
      </c>
      <c r="C597" s="2">
        <v>218243</v>
      </c>
      <c r="D597" s="4">
        <v>45846</v>
      </c>
      <c r="E597" s="4">
        <v>45846</v>
      </c>
      <c r="F597" s="2" t="s">
        <v>1397</v>
      </c>
      <c r="G597" s="3" t="s">
        <v>1398</v>
      </c>
      <c r="H597" s="2" t="s">
        <v>5417</v>
      </c>
      <c r="I597" s="3" t="s">
        <v>3170</v>
      </c>
      <c r="J597" s="6">
        <v>0</v>
      </c>
      <c r="K597" s="3" t="s">
        <v>3628</v>
      </c>
      <c r="L597" s="3" t="s">
        <v>3487</v>
      </c>
      <c r="M597" s="3" t="s">
        <v>410</v>
      </c>
      <c r="N597" s="3" t="s">
        <v>435</v>
      </c>
      <c r="O597" s="5" t="s">
        <v>5450</v>
      </c>
      <c r="P597" s="2">
        <f>VLOOKUP(M597&amp;N597,Distancia!$C$2:$D$3438,2,0)</f>
        <v>8.84</v>
      </c>
      <c r="Q597" s="2" t="str">
        <f t="shared" si="9"/>
        <v>No Aplica</v>
      </c>
      <c r="R597" s="36"/>
      <c r="S597" s="2"/>
    </row>
    <row r="598" spans="1:19" x14ac:dyDescent="0.25">
      <c r="A598" s="3" t="s">
        <v>385</v>
      </c>
      <c r="B598" s="6" t="s">
        <v>1928</v>
      </c>
      <c r="C598" s="2">
        <v>218259</v>
      </c>
      <c r="D598" s="4">
        <v>45847</v>
      </c>
      <c r="E598" s="4">
        <v>45847</v>
      </c>
      <c r="F598" s="2" t="s">
        <v>1383</v>
      </c>
      <c r="G598" s="3" t="s">
        <v>1384</v>
      </c>
      <c r="H598" s="2" t="s">
        <v>5405</v>
      </c>
      <c r="I598" s="3" t="s">
        <v>3170</v>
      </c>
      <c r="J598" s="6">
        <v>25815</v>
      </c>
      <c r="K598" s="3" t="s">
        <v>3633</v>
      </c>
      <c r="L598" s="3" t="s">
        <v>3487</v>
      </c>
      <c r="M598" s="3" t="s">
        <v>410</v>
      </c>
      <c r="N598" s="3" t="s">
        <v>270</v>
      </c>
      <c r="O598" s="5" t="s">
        <v>5382</v>
      </c>
      <c r="P598" s="2">
        <f>VLOOKUP(M598&amp;N598,Distancia!$C$2:$D$3438,2,0)</f>
        <v>115.95</v>
      </c>
      <c r="Q598" s="2" t="str">
        <f t="shared" si="9"/>
        <v>Aplica</v>
      </c>
      <c r="R598" s="36"/>
      <c r="S598" s="2"/>
    </row>
    <row r="599" spans="1:19" x14ac:dyDescent="0.25">
      <c r="A599" s="3" t="s">
        <v>385</v>
      </c>
      <c r="B599" s="6" t="s">
        <v>1928</v>
      </c>
      <c r="C599" s="2">
        <v>218265</v>
      </c>
      <c r="D599" s="4">
        <v>45846</v>
      </c>
      <c r="E599" s="4">
        <v>45846</v>
      </c>
      <c r="F599" s="2" t="s">
        <v>1644</v>
      </c>
      <c r="G599" s="3" t="s">
        <v>1645</v>
      </c>
      <c r="H599" s="2" t="s">
        <v>5515</v>
      </c>
      <c r="I599" s="3" t="s">
        <v>97</v>
      </c>
      <c r="J599" s="6">
        <v>0</v>
      </c>
      <c r="K599" s="3" t="s">
        <v>3638</v>
      </c>
      <c r="L599" s="3" t="s">
        <v>3487</v>
      </c>
      <c r="M599" s="3" t="s">
        <v>614</v>
      </c>
      <c r="N599" s="3" t="s">
        <v>408</v>
      </c>
      <c r="O599" s="5" t="s">
        <v>5394</v>
      </c>
      <c r="P599" s="2">
        <f>VLOOKUP(M599&amp;N599,Distancia!$C$2:$D$3438,2,0)</f>
        <v>54.47</v>
      </c>
      <c r="Q599" s="2" t="str">
        <f t="shared" si="9"/>
        <v>No Aplica</v>
      </c>
      <c r="R599" s="36"/>
      <c r="S599" s="2"/>
    </row>
    <row r="600" spans="1:19" x14ac:dyDescent="0.25">
      <c r="A600" s="3" t="s">
        <v>385</v>
      </c>
      <c r="B600" s="6" t="s">
        <v>1928</v>
      </c>
      <c r="C600" s="2">
        <v>218270</v>
      </c>
      <c r="D600" s="4">
        <v>45852</v>
      </c>
      <c r="E600" s="4">
        <v>45852</v>
      </c>
      <c r="F600" s="2" t="s">
        <v>3641</v>
      </c>
      <c r="G600" s="3" t="s">
        <v>3642</v>
      </c>
      <c r="H600" s="2" t="s">
        <v>5588</v>
      </c>
      <c r="I600" s="3" t="s">
        <v>3170</v>
      </c>
      <c r="J600" s="6">
        <v>0</v>
      </c>
      <c r="K600" s="3" t="s">
        <v>3643</v>
      </c>
      <c r="L600" s="3" t="s">
        <v>3487</v>
      </c>
      <c r="M600" s="3" t="s">
        <v>410</v>
      </c>
      <c r="N600" s="3" t="s">
        <v>437</v>
      </c>
      <c r="O600" s="5" t="s">
        <v>5382</v>
      </c>
      <c r="P600" s="2">
        <f>VLOOKUP(M600&amp;N600,Distancia!$C$2:$D$3438,2,0)</f>
        <v>61.21</v>
      </c>
      <c r="Q600" s="2" t="str">
        <f t="shared" si="9"/>
        <v>No Aplica</v>
      </c>
      <c r="R600" s="36"/>
      <c r="S600" s="2"/>
    </row>
    <row r="601" spans="1:19" x14ac:dyDescent="0.25">
      <c r="A601" s="3" t="s">
        <v>385</v>
      </c>
      <c r="B601" s="6" t="s">
        <v>1928</v>
      </c>
      <c r="C601" s="2">
        <v>218271</v>
      </c>
      <c r="D601" s="4">
        <v>45849</v>
      </c>
      <c r="E601" s="4">
        <v>45849</v>
      </c>
      <c r="F601" s="2" t="s">
        <v>1617</v>
      </c>
      <c r="G601" s="3" t="s">
        <v>1618</v>
      </c>
      <c r="H601" s="2" t="s">
        <v>5589</v>
      </c>
      <c r="I601" s="3" t="s">
        <v>351</v>
      </c>
      <c r="J601" s="6">
        <v>0</v>
      </c>
      <c r="K601" s="3" t="s">
        <v>3644</v>
      </c>
      <c r="L601" s="3" t="s">
        <v>3487</v>
      </c>
      <c r="M601" s="3" t="s">
        <v>617</v>
      </c>
      <c r="N601" s="3" t="s">
        <v>435</v>
      </c>
      <c r="O601" s="5" t="s">
        <v>5590</v>
      </c>
      <c r="P601" s="2">
        <f>VLOOKUP(M601&amp;N601,Distancia!$C$2:$D$3438,2,0)</f>
        <v>25.41</v>
      </c>
      <c r="Q601" s="2" t="str">
        <f t="shared" si="9"/>
        <v>No Aplica</v>
      </c>
      <c r="R601" s="36"/>
      <c r="S601" s="2"/>
    </row>
    <row r="602" spans="1:19" x14ac:dyDescent="0.25">
      <c r="A602" s="3" t="s">
        <v>385</v>
      </c>
      <c r="B602" s="6" t="s">
        <v>1928</v>
      </c>
      <c r="C602" s="2">
        <v>218277</v>
      </c>
      <c r="D602" s="4">
        <v>45859</v>
      </c>
      <c r="E602" s="4">
        <v>45862</v>
      </c>
      <c r="F602" s="2" t="s">
        <v>1583</v>
      </c>
      <c r="G602" s="3" t="s">
        <v>1584</v>
      </c>
      <c r="H602" s="2" t="s">
        <v>5593</v>
      </c>
      <c r="I602" s="3" t="s">
        <v>351</v>
      </c>
      <c r="J602" s="6">
        <v>270378</v>
      </c>
      <c r="K602" s="3" t="s">
        <v>3645</v>
      </c>
      <c r="L602" s="3" t="s">
        <v>3506</v>
      </c>
      <c r="M602" s="3" t="s">
        <v>638</v>
      </c>
      <c r="N602" s="3" t="s">
        <v>270</v>
      </c>
      <c r="O602" s="5" t="s">
        <v>5394</v>
      </c>
      <c r="P602" s="2">
        <f>VLOOKUP(M602&amp;N602,Distancia!$C$2:$D$3438,2,0)</f>
        <v>117.87</v>
      </c>
      <c r="Q602" s="2" t="str">
        <f t="shared" si="9"/>
        <v>Aplica</v>
      </c>
      <c r="R602" s="36"/>
      <c r="S602" s="2"/>
    </row>
    <row r="603" spans="1:19" x14ac:dyDescent="0.25">
      <c r="A603" s="3" t="s">
        <v>385</v>
      </c>
      <c r="B603" s="6" t="s">
        <v>1928</v>
      </c>
      <c r="C603" s="2">
        <v>218283</v>
      </c>
      <c r="D603" s="4">
        <v>45846</v>
      </c>
      <c r="E603" s="4">
        <v>45846</v>
      </c>
      <c r="F603" s="2" t="s">
        <v>1580</v>
      </c>
      <c r="G603" s="3" t="s">
        <v>1581</v>
      </c>
      <c r="H603" s="2" t="s">
        <v>5597</v>
      </c>
      <c r="I603" s="3" t="s">
        <v>3170</v>
      </c>
      <c r="J603" s="6">
        <v>0</v>
      </c>
      <c r="K603" s="3" t="s">
        <v>3652</v>
      </c>
      <c r="L603" s="3" t="s">
        <v>3506</v>
      </c>
      <c r="M603" s="3" t="s">
        <v>638</v>
      </c>
      <c r="N603" s="3" t="s">
        <v>410</v>
      </c>
      <c r="O603" s="5" t="s">
        <v>5382</v>
      </c>
      <c r="P603" s="2">
        <f>VLOOKUP(M603&amp;N603,Distancia!$C$2:$D$3438,2,0)</f>
        <v>88.21</v>
      </c>
      <c r="Q603" s="2" t="str">
        <f t="shared" si="9"/>
        <v>Aplica</v>
      </c>
      <c r="R603" s="36"/>
      <c r="S603" s="2" t="s">
        <v>6714</v>
      </c>
    </row>
    <row r="604" spans="1:19" x14ac:dyDescent="0.25">
      <c r="A604" s="3" t="s">
        <v>385</v>
      </c>
      <c r="B604" s="6" t="s">
        <v>1928</v>
      </c>
      <c r="C604" s="2">
        <v>218285</v>
      </c>
      <c r="D604" s="4">
        <v>45849</v>
      </c>
      <c r="E604" s="4">
        <v>45849</v>
      </c>
      <c r="F604" s="2" t="s">
        <v>1580</v>
      </c>
      <c r="G604" s="3" t="s">
        <v>1581</v>
      </c>
      <c r="H604" s="2" t="s">
        <v>5597</v>
      </c>
      <c r="I604" s="3" t="s">
        <v>3170</v>
      </c>
      <c r="J604" s="6">
        <v>0</v>
      </c>
      <c r="K604" s="3" t="s">
        <v>3653</v>
      </c>
      <c r="L604" s="3" t="s">
        <v>3506</v>
      </c>
      <c r="M604" s="3" t="s">
        <v>638</v>
      </c>
      <c r="N604" s="3" t="s">
        <v>410</v>
      </c>
      <c r="O604" s="5" t="s">
        <v>5382</v>
      </c>
      <c r="P604" s="2">
        <f>VLOOKUP(M604&amp;N604,Distancia!$C$2:$D$3438,2,0)</f>
        <v>88.21</v>
      </c>
      <c r="Q604" s="2" t="str">
        <f t="shared" si="9"/>
        <v>Aplica</v>
      </c>
      <c r="R604" s="36"/>
      <c r="S604" s="2" t="s">
        <v>6714</v>
      </c>
    </row>
    <row r="605" spans="1:19" x14ac:dyDescent="0.25">
      <c r="A605" s="3" t="s">
        <v>385</v>
      </c>
      <c r="B605" s="6" t="s">
        <v>1928</v>
      </c>
      <c r="C605" s="2">
        <v>218286</v>
      </c>
      <c r="D605" s="4">
        <v>45852</v>
      </c>
      <c r="E605" s="4">
        <v>45852</v>
      </c>
      <c r="F605" s="2" t="s">
        <v>1580</v>
      </c>
      <c r="G605" s="3" t="s">
        <v>1581</v>
      </c>
      <c r="H605" s="2" t="s">
        <v>5597</v>
      </c>
      <c r="I605" s="3" t="s">
        <v>3170</v>
      </c>
      <c r="J605" s="6">
        <v>34581</v>
      </c>
      <c r="K605" s="3" t="s">
        <v>3654</v>
      </c>
      <c r="L605" s="3" t="s">
        <v>3506</v>
      </c>
      <c r="M605" s="3" t="s">
        <v>638</v>
      </c>
      <c r="N605" s="3" t="s">
        <v>410</v>
      </c>
      <c r="O605" s="5" t="s">
        <v>5389</v>
      </c>
      <c r="P605" s="2">
        <f>VLOOKUP(M605&amp;N605,Distancia!$C$2:$D$3438,2,0)</f>
        <v>88.21</v>
      </c>
      <c r="Q605" s="2" t="str">
        <f t="shared" si="9"/>
        <v>Aplica</v>
      </c>
      <c r="R605" s="36"/>
      <c r="S605" s="2"/>
    </row>
    <row r="606" spans="1:19" x14ac:dyDescent="0.25">
      <c r="A606" s="3" t="s">
        <v>385</v>
      </c>
      <c r="B606" s="6" t="s">
        <v>1928</v>
      </c>
      <c r="C606" s="2">
        <v>218290</v>
      </c>
      <c r="D606" s="4">
        <v>45846</v>
      </c>
      <c r="E606" s="4">
        <v>45846</v>
      </c>
      <c r="F606" s="2" t="s">
        <v>3266</v>
      </c>
      <c r="G606" s="3" t="s">
        <v>3267</v>
      </c>
      <c r="H606" s="2" t="s">
        <v>5601</v>
      </c>
      <c r="I606" s="3" t="s">
        <v>351</v>
      </c>
      <c r="J606" s="6">
        <v>0</v>
      </c>
      <c r="K606" s="3" t="s">
        <v>3655</v>
      </c>
      <c r="L606" s="3" t="s">
        <v>3510</v>
      </c>
      <c r="M606" s="3" t="s">
        <v>410</v>
      </c>
      <c r="N606" s="3" t="s">
        <v>435</v>
      </c>
      <c r="O606" s="5" t="s">
        <v>5402</v>
      </c>
      <c r="P606" s="2">
        <f>VLOOKUP(M606&amp;N606,Distancia!$C$2:$D$3438,2,0)</f>
        <v>8.84</v>
      </c>
      <c r="Q606" s="2" t="str">
        <f t="shared" si="9"/>
        <v>No Aplica</v>
      </c>
      <c r="R606" s="36"/>
      <c r="S606" s="2"/>
    </row>
    <row r="607" spans="1:19" x14ac:dyDescent="0.25">
      <c r="A607" s="3" t="s">
        <v>385</v>
      </c>
      <c r="B607" s="6" t="s">
        <v>1928</v>
      </c>
      <c r="C607" s="2">
        <v>218291</v>
      </c>
      <c r="D607" s="4">
        <v>45860</v>
      </c>
      <c r="E607" s="4">
        <v>45862</v>
      </c>
      <c r="F607" s="2" t="s">
        <v>1547</v>
      </c>
      <c r="G607" s="3" t="s">
        <v>1548</v>
      </c>
      <c r="H607" s="2" t="s">
        <v>5602</v>
      </c>
      <c r="I607" s="3" t="s">
        <v>97</v>
      </c>
      <c r="J607" s="6">
        <v>190855</v>
      </c>
      <c r="K607" s="3" t="s">
        <v>3656</v>
      </c>
      <c r="L607" s="3" t="s">
        <v>3510</v>
      </c>
      <c r="M607" s="3" t="s">
        <v>1467</v>
      </c>
      <c r="N607" s="3" t="s">
        <v>270</v>
      </c>
      <c r="O607" s="5" t="s">
        <v>5394</v>
      </c>
      <c r="P607" s="2">
        <f>VLOOKUP(M607&amp;N607,Distancia!$C$2:$D$3438,2,0)</f>
        <v>87.68</v>
      </c>
      <c r="Q607" s="2" t="str">
        <f t="shared" si="9"/>
        <v>Aplica</v>
      </c>
      <c r="R607" s="36"/>
      <c r="S607" s="2"/>
    </row>
    <row r="608" spans="1:19" x14ac:dyDescent="0.25">
      <c r="A608" s="3" t="s">
        <v>385</v>
      </c>
      <c r="B608" s="6" t="s">
        <v>1928</v>
      </c>
      <c r="C608" s="2">
        <v>218304</v>
      </c>
      <c r="D608" s="4">
        <v>45848</v>
      </c>
      <c r="E608" s="4">
        <v>45848</v>
      </c>
      <c r="F608" s="2" t="s">
        <v>588</v>
      </c>
      <c r="G608" s="3" t="s">
        <v>589</v>
      </c>
      <c r="H608" s="2" t="s">
        <v>5521</v>
      </c>
      <c r="I608" s="3" t="s">
        <v>97</v>
      </c>
      <c r="J608" s="6">
        <v>0</v>
      </c>
      <c r="K608" s="3" t="s">
        <v>3666</v>
      </c>
      <c r="L608" s="3" t="s">
        <v>3506</v>
      </c>
      <c r="M608" s="3" t="s">
        <v>408</v>
      </c>
      <c r="N608" s="3" t="s">
        <v>408</v>
      </c>
      <c r="O608" s="5" t="s">
        <v>5394</v>
      </c>
      <c r="P608" s="2">
        <f>VLOOKUP(M608&amp;N608,Distancia!$C$2:$D$3438,2,0)</f>
        <v>0</v>
      </c>
      <c r="Q608" s="2" t="str">
        <f t="shared" si="9"/>
        <v>No Aplica</v>
      </c>
      <c r="R608" s="36"/>
      <c r="S608" s="2"/>
    </row>
    <row r="609" spans="1:19" x14ac:dyDescent="0.25">
      <c r="A609" s="3" t="s">
        <v>385</v>
      </c>
      <c r="B609" s="6" t="s">
        <v>1928</v>
      </c>
      <c r="C609" s="2">
        <v>218312</v>
      </c>
      <c r="D609" s="4">
        <v>45848</v>
      </c>
      <c r="E609" s="4">
        <v>45848</v>
      </c>
      <c r="F609" s="2" t="s">
        <v>611</v>
      </c>
      <c r="G609" s="3" t="s">
        <v>612</v>
      </c>
      <c r="H609" s="2" t="s">
        <v>5452</v>
      </c>
      <c r="I609" s="3" t="s">
        <v>97</v>
      </c>
      <c r="J609" s="6">
        <v>0</v>
      </c>
      <c r="K609" s="3" t="s">
        <v>3670</v>
      </c>
      <c r="L609" s="3" t="s">
        <v>3506</v>
      </c>
      <c r="M609" s="3" t="s">
        <v>437</v>
      </c>
      <c r="N609" s="3" t="s">
        <v>614</v>
      </c>
      <c r="O609" s="5" t="s">
        <v>5394</v>
      </c>
      <c r="P609" s="2">
        <f>VLOOKUP(M609&amp;N609,Distancia!$C$2:$D$3438,2,0)</f>
        <v>40.659999999999997</v>
      </c>
      <c r="Q609" s="2" t="str">
        <f t="shared" si="9"/>
        <v>No Aplica</v>
      </c>
      <c r="R609" s="36"/>
      <c r="S609" s="2"/>
    </row>
    <row r="610" spans="1:19" x14ac:dyDescent="0.25">
      <c r="A610" s="3" t="s">
        <v>385</v>
      </c>
      <c r="B610" s="6" t="s">
        <v>1928</v>
      </c>
      <c r="C610" s="2">
        <v>218327</v>
      </c>
      <c r="D610" s="4">
        <v>45848</v>
      </c>
      <c r="E610" s="4">
        <v>45848</v>
      </c>
      <c r="F610" s="2" t="s">
        <v>1559</v>
      </c>
      <c r="G610" s="3" t="s">
        <v>1560</v>
      </c>
      <c r="H610" s="2" t="s">
        <v>5411</v>
      </c>
      <c r="I610" s="3" t="s">
        <v>3170</v>
      </c>
      <c r="J610" s="6">
        <v>0</v>
      </c>
      <c r="K610" s="3" t="s">
        <v>3677</v>
      </c>
      <c r="L610" s="3" t="s">
        <v>3506</v>
      </c>
      <c r="M610" s="3" t="s">
        <v>1467</v>
      </c>
      <c r="N610" s="3" t="s">
        <v>1422</v>
      </c>
      <c r="O610" s="5" t="s">
        <v>5394</v>
      </c>
      <c r="P610" s="2">
        <f>VLOOKUP(M610&amp;N610,Distancia!$C$2:$D$3438,2,0)</f>
        <v>17.850000000000001</v>
      </c>
      <c r="Q610" s="2" t="str">
        <f t="shared" si="9"/>
        <v>No Aplica</v>
      </c>
      <c r="R610" s="36"/>
      <c r="S610" s="2"/>
    </row>
    <row r="611" spans="1:19" x14ac:dyDescent="0.25">
      <c r="A611" s="3" t="s">
        <v>385</v>
      </c>
      <c r="B611" s="6" t="s">
        <v>1928</v>
      </c>
      <c r="C611" s="2">
        <v>218329</v>
      </c>
      <c r="D611" s="4">
        <v>45848</v>
      </c>
      <c r="E611" s="4">
        <v>45848</v>
      </c>
      <c r="F611" s="2" t="s">
        <v>1406</v>
      </c>
      <c r="G611" s="3" t="s">
        <v>1407</v>
      </c>
      <c r="H611" s="2" t="s">
        <v>5620</v>
      </c>
      <c r="I611" s="3" t="s">
        <v>3170</v>
      </c>
      <c r="J611" s="6">
        <v>0</v>
      </c>
      <c r="K611" s="3" t="s">
        <v>3679</v>
      </c>
      <c r="L611" s="3" t="s">
        <v>3487</v>
      </c>
      <c r="M611" s="3" t="s">
        <v>435</v>
      </c>
      <c r="N611" s="3" t="s">
        <v>410</v>
      </c>
      <c r="O611" s="5" t="s">
        <v>5382</v>
      </c>
      <c r="P611" s="2">
        <f>VLOOKUP(M611&amp;N611,Distancia!$C$2:$D$3438,2,0)</f>
        <v>8.84</v>
      </c>
      <c r="Q611" s="2" t="str">
        <f t="shared" si="9"/>
        <v>No Aplica</v>
      </c>
      <c r="R611" s="36"/>
      <c r="S611" s="2"/>
    </row>
    <row r="612" spans="1:19" x14ac:dyDescent="0.25">
      <c r="A612" s="3" t="s">
        <v>385</v>
      </c>
      <c r="B612" s="6" t="s">
        <v>1928</v>
      </c>
      <c r="C612" s="2">
        <v>218334</v>
      </c>
      <c r="D612" s="4">
        <v>45848</v>
      </c>
      <c r="E612" s="4">
        <v>45848</v>
      </c>
      <c r="F612" s="2" t="s">
        <v>1397</v>
      </c>
      <c r="G612" s="3" t="s">
        <v>1398</v>
      </c>
      <c r="H612" s="2" t="s">
        <v>5417</v>
      </c>
      <c r="I612" s="3" t="s">
        <v>3170</v>
      </c>
      <c r="J612" s="6">
        <v>0</v>
      </c>
      <c r="K612" s="3" t="s">
        <v>3682</v>
      </c>
      <c r="L612" s="3" t="s">
        <v>3487</v>
      </c>
      <c r="M612" s="3" t="s">
        <v>410</v>
      </c>
      <c r="N612" s="3" t="s">
        <v>417</v>
      </c>
      <c r="O612" s="5" t="s">
        <v>5394</v>
      </c>
      <c r="P612" s="2">
        <f>VLOOKUP(M612&amp;N612,Distancia!$C$2:$D$3438,2,0)</f>
        <v>20.100000000000001</v>
      </c>
      <c r="Q612" s="2" t="str">
        <f t="shared" si="9"/>
        <v>No Aplica</v>
      </c>
      <c r="R612" s="36"/>
      <c r="S612" s="2"/>
    </row>
    <row r="613" spans="1:19" x14ac:dyDescent="0.25">
      <c r="A613" s="3" t="s">
        <v>385</v>
      </c>
      <c r="B613" s="6" t="s">
        <v>1928</v>
      </c>
      <c r="C613" s="2">
        <v>218335</v>
      </c>
      <c r="D613" s="4">
        <v>45849</v>
      </c>
      <c r="E613" s="4">
        <v>45849</v>
      </c>
      <c r="F613" s="2" t="s">
        <v>2974</v>
      </c>
      <c r="G613" s="3" t="s">
        <v>2973</v>
      </c>
      <c r="H613" s="2" t="s">
        <v>5622</v>
      </c>
      <c r="I613" s="3" t="s">
        <v>351</v>
      </c>
      <c r="J613" s="6">
        <v>0</v>
      </c>
      <c r="K613" s="3" t="s">
        <v>3683</v>
      </c>
      <c r="L613" s="3" t="s">
        <v>3510</v>
      </c>
      <c r="M613" s="3" t="s">
        <v>409</v>
      </c>
      <c r="N613" s="3" t="s">
        <v>435</v>
      </c>
      <c r="O613" s="5" t="s">
        <v>5402</v>
      </c>
      <c r="P613" s="2">
        <f>VLOOKUP(M613&amp;N613,Distancia!$C$2:$D$3438,2,0)</f>
        <v>36.61</v>
      </c>
      <c r="Q613" s="2" t="str">
        <f t="shared" si="9"/>
        <v>No Aplica</v>
      </c>
      <c r="R613" s="36"/>
      <c r="S613" s="2"/>
    </row>
    <row r="614" spans="1:19" x14ac:dyDescent="0.25">
      <c r="A614" s="3" t="s">
        <v>385</v>
      </c>
      <c r="B614" s="6" t="s">
        <v>1928</v>
      </c>
      <c r="C614" s="2">
        <v>218337</v>
      </c>
      <c r="D614" s="4">
        <v>45849</v>
      </c>
      <c r="E614" s="4">
        <v>45849</v>
      </c>
      <c r="F614" s="2" t="s">
        <v>588</v>
      </c>
      <c r="G614" s="3" t="s">
        <v>589</v>
      </c>
      <c r="H614" s="2" t="s">
        <v>5521</v>
      </c>
      <c r="I614" s="3" t="s">
        <v>97</v>
      </c>
      <c r="J614" s="6">
        <v>0</v>
      </c>
      <c r="K614" s="3" t="s">
        <v>3684</v>
      </c>
      <c r="L614" s="3" t="s">
        <v>3487</v>
      </c>
      <c r="M614" s="3" t="s">
        <v>408</v>
      </c>
      <c r="N614" s="3" t="s">
        <v>408</v>
      </c>
      <c r="O614" s="5" t="s">
        <v>5394</v>
      </c>
      <c r="P614" s="2">
        <f>VLOOKUP(M614&amp;N614,Distancia!$C$2:$D$3438,2,0)</f>
        <v>0</v>
      </c>
      <c r="Q614" s="2" t="str">
        <f t="shared" si="9"/>
        <v>No Aplica</v>
      </c>
      <c r="R614" s="36"/>
      <c r="S614" s="2"/>
    </row>
    <row r="615" spans="1:19" x14ac:dyDescent="0.25">
      <c r="A615" s="3" t="s">
        <v>385</v>
      </c>
      <c r="B615" s="6" t="s">
        <v>1928</v>
      </c>
      <c r="C615" s="2">
        <v>218339</v>
      </c>
      <c r="D615" s="4">
        <v>45848</v>
      </c>
      <c r="E615" s="4">
        <v>45848</v>
      </c>
      <c r="F615" s="2" t="s">
        <v>1383</v>
      </c>
      <c r="G615" s="3" t="s">
        <v>1384</v>
      </c>
      <c r="H615" s="2" t="s">
        <v>5405</v>
      </c>
      <c r="I615" s="3" t="s">
        <v>3170</v>
      </c>
      <c r="J615" s="6">
        <v>25815</v>
      </c>
      <c r="K615" s="3" t="s">
        <v>3685</v>
      </c>
      <c r="L615" s="3" t="s">
        <v>3487</v>
      </c>
      <c r="M615" s="3" t="s">
        <v>410</v>
      </c>
      <c r="N615" s="3" t="s">
        <v>270</v>
      </c>
      <c r="O615" s="5" t="s">
        <v>5382</v>
      </c>
      <c r="P615" s="2">
        <f>VLOOKUP(M615&amp;N615,Distancia!$C$2:$D$3438,2,0)</f>
        <v>115.95</v>
      </c>
      <c r="Q615" s="2" t="str">
        <f t="shared" si="9"/>
        <v>Aplica</v>
      </c>
      <c r="R615" s="36"/>
      <c r="S615" s="2"/>
    </row>
    <row r="616" spans="1:19" x14ac:dyDescent="0.25">
      <c r="A616" s="3" t="s">
        <v>385</v>
      </c>
      <c r="B616" s="6" t="s">
        <v>1928</v>
      </c>
      <c r="C616" s="2">
        <v>218342</v>
      </c>
      <c r="D616" s="4">
        <v>45849</v>
      </c>
      <c r="E616" s="4">
        <v>45849</v>
      </c>
      <c r="F616" s="2" t="s">
        <v>1393</v>
      </c>
      <c r="G616" s="3" t="s">
        <v>1394</v>
      </c>
      <c r="H616" s="2" t="s">
        <v>5566</v>
      </c>
      <c r="I616" s="3" t="s">
        <v>3170</v>
      </c>
      <c r="J616" s="6">
        <v>0</v>
      </c>
      <c r="K616" s="3" t="s">
        <v>3688</v>
      </c>
      <c r="L616" s="3" t="s">
        <v>3487</v>
      </c>
      <c r="M616" s="3" t="s">
        <v>410</v>
      </c>
      <c r="N616" s="3" t="s">
        <v>435</v>
      </c>
      <c r="O616" s="5" t="s">
        <v>5394</v>
      </c>
      <c r="P616" s="2">
        <f>VLOOKUP(M616&amp;N616,Distancia!$C$2:$D$3438,2,0)</f>
        <v>8.84</v>
      </c>
      <c r="Q616" s="2" t="str">
        <f t="shared" si="9"/>
        <v>No Aplica</v>
      </c>
      <c r="R616" s="36"/>
      <c r="S616" s="2"/>
    </row>
    <row r="617" spans="1:19" x14ac:dyDescent="0.25">
      <c r="A617" s="3" t="s">
        <v>385</v>
      </c>
      <c r="B617" s="6" t="s">
        <v>1928</v>
      </c>
      <c r="C617" s="2">
        <v>218344</v>
      </c>
      <c r="D617" s="4">
        <v>45849</v>
      </c>
      <c r="E617" s="4">
        <v>45849</v>
      </c>
      <c r="F617" s="2" t="s">
        <v>611</v>
      </c>
      <c r="G617" s="3" t="s">
        <v>612</v>
      </c>
      <c r="H617" s="2" t="s">
        <v>5452</v>
      </c>
      <c r="I617" s="3" t="s">
        <v>97</v>
      </c>
      <c r="J617" s="6">
        <v>0</v>
      </c>
      <c r="K617" s="3" t="s">
        <v>3690</v>
      </c>
      <c r="L617" s="3" t="s">
        <v>3510</v>
      </c>
      <c r="M617" s="3" t="s">
        <v>437</v>
      </c>
      <c r="N617" s="3" t="s">
        <v>408</v>
      </c>
      <c r="O617" s="5" t="s">
        <v>5394</v>
      </c>
      <c r="P617" s="2">
        <f>VLOOKUP(M617&amp;N617,Distancia!$C$2:$D$3438,2,0)</f>
        <v>13.81</v>
      </c>
      <c r="Q617" s="2" t="str">
        <f t="shared" si="9"/>
        <v>No Aplica</v>
      </c>
      <c r="R617" s="36"/>
      <c r="S617" s="2"/>
    </row>
    <row r="618" spans="1:19" x14ac:dyDescent="0.25">
      <c r="A618" s="3" t="s">
        <v>385</v>
      </c>
      <c r="B618" s="6" t="s">
        <v>1928</v>
      </c>
      <c r="C618" s="2">
        <v>218347</v>
      </c>
      <c r="D618" s="4">
        <v>45847</v>
      </c>
      <c r="E618" s="4">
        <v>45847</v>
      </c>
      <c r="F618" s="2" t="s">
        <v>1998</v>
      </c>
      <c r="G618" s="3" t="s">
        <v>1997</v>
      </c>
      <c r="H618" s="2" t="s">
        <v>5393</v>
      </c>
      <c r="I618" s="3" t="s">
        <v>3170</v>
      </c>
      <c r="J618" s="6">
        <v>0</v>
      </c>
      <c r="K618" s="3" t="s">
        <v>3691</v>
      </c>
      <c r="L618" s="3" t="s">
        <v>3487</v>
      </c>
      <c r="M618" s="3" t="s">
        <v>410</v>
      </c>
      <c r="N618" s="3" t="s">
        <v>1395</v>
      </c>
      <c r="O618" s="5" t="s">
        <v>5394</v>
      </c>
      <c r="P618" s="2">
        <f>VLOOKUP(M618&amp;N618,Distancia!$C$2:$D$3438,2,0)</f>
        <v>44</v>
      </c>
      <c r="Q618" s="2" t="str">
        <f t="shared" si="9"/>
        <v>No Aplica</v>
      </c>
      <c r="R618" s="36"/>
      <c r="S618" s="2"/>
    </row>
    <row r="619" spans="1:19" x14ac:dyDescent="0.25">
      <c r="A619" s="3" t="s">
        <v>385</v>
      </c>
      <c r="B619" s="6" t="s">
        <v>1928</v>
      </c>
      <c r="C619" s="2">
        <v>218348</v>
      </c>
      <c r="D619" s="4">
        <v>45848</v>
      </c>
      <c r="E619" s="4">
        <v>45848</v>
      </c>
      <c r="F619" s="2" t="s">
        <v>1998</v>
      </c>
      <c r="G619" s="3" t="s">
        <v>1997</v>
      </c>
      <c r="H619" s="2" t="s">
        <v>5393</v>
      </c>
      <c r="I619" s="3" t="s">
        <v>3170</v>
      </c>
      <c r="J619" s="6">
        <v>25815</v>
      </c>
      <c r="K619" s="3" t="s">
        <v>3692</v>
      </c>
      <c r="L619" s="3" t="s">
        <v>3487</v>
      </c>
      <c r="M619" s="3" t="s">
        <v>410</v>
      </c>
      <c r="N619" s="3" t="s">
        <v>638</v>
      </c>
      <c r="O619" s="5" t="s">
        <v>5382</v>
      </c>
      <c r="P619" s="2">
        <f>VLOOKUP(M619&amp;N619,Distancia!$C$2:$D$3438,2,0)</f>
        <v>88.21</v>
      </c>
      <c r="Q619" s="2" t="str">
        <f t="shared" si="9"/>
        <v>Aplica</v>
      </c>
      <c r="R619" s="36"/>
      <c r="S619" s="2"/>
    </row>
    <row r="620" spans="1:19" x14ac:dyDescent="0.25">
      <c r="A620" s="3" t="s">
        <v>385</v>
      </c>
      <c r="B620" s="6" t="s">
        <v>1928</v>
      </c>
      <c r="C620" s="2">
        <v>218349</v>
      </c>
      <c r="D620" s="4">
        <v>45849</v>
      </c>
      <c r="E620" s="4">
        <v>45849</v>
      </c>
      <c r="F620" s="2" t="s">
        <v>1662</v>
      </c>
      <c r="G620" s="3" t="s">
        <v>1663</v>
      </c>
      <c r="H620" s="2" t="s">
        <v>5627</v>
      </c>
      <c r="I620" s="3" t="s">
        <v>351</v>
      </c>
      <c r="J620" s="6">
        <v>0</v>
      </c>
      <c r="K620" s="3" t="s">
        <v>3693</v>
      </c>
      <c r="L620" s="3" t="s">
        <v>3510</v>
      </c>
      <c r="M620" s="3" t="s">
        <v>417</v>
      </c>
      <c r="N620" s="3" t="s">
        <v>435</v>
      </c>
      <c r="O620" s="5" t="s">
        <v>5394</v>
      </c>
      <c r="P620" s="2">
        <f>VLOOKUP(M620&amp;N620,Distancia!$C$2:$D$3438,2,0)</f>
        <v>18.55</v>
      </c>
      <c r="Q620" s="2" t="str">
        <f t="shared" si="9"/>
        <v>No Aplica</v>
      </c>
      <c r="R620" s="36"/>
      <c r="S620" s="2"/>
    </row>
    <row r="621" spans="1:19" x14ac:dyDescent="0.25">
      <c r="A621" s="3" t="s">
        <v>385</v>
      </c>
      <c r="B621" s="6" t="s">
        <v>1928</v>
      </c>
      <c r="C621" s="2">
        <v>218350</v>
      </c>
      <c r="D621" s="4">
        <v>45849</v>
      </c>
      <c r="E621" s="4">
        <v>45849</v>
      </c>
      <c r="F621" s="2" t="s">
        <v>1633</v>
      </c>
      <c r="G621" s="3" t="s">
        <v>1634</v>
      </c>
      <c r="H621" s="2" t="s">
        <v>5628</v>
      </c>
      <c r="I621" s="3" t="s">
        <v>3170</v>
      </c>
      <c r="J621" s="6">
        <v>25815</v>
      </c>
      <c r="K621" s="3" t="s">
        <v>3694</v>
      </c>
      <c r="L621" s="3" t="s">
        <v>3487</v>
      </c>
      <c r="M621" s="3" t="s">
        <v>1422</v>
      </c>
      <c r="N621" s="3" t="s">
        <v>410</v>
      </c>
      <c r="O621" s="5" t="s">
        <v>5382</v>
      </c>
      <c r="P621" s="2">
        <f>VLOOKUP(M621&amp;N621,Distancia!$C$2:$D$3438,2,0)</f>
        <v>129.28</v>
      </c>
      <c r="Q621" s="2" t="str">
        <f t="shared" si="9"/>
        <v>Aplica</v>
      </c>
      <c r="R621" s="36"/>
      <c r="S621" s="2"/>
    </row>
    <row r="622" spans="1:19" x14ac:dyDescent="0.25">
      <c r="A622" s="3" t="s">
        <v>385</v>
      </c>
      <c r="B622" s="6" t="s">
        <v>1928</v>
      </c>
      <c r="C622" s="2">
        <v>218354</v>
      </c>
      <c r="D622" s="4">
        <v>45849</v>
      </c>
      <c r="E622" s="4">
        <v>45849</v>
      </c>
      <c r="F622" s="2" t="s">
        <v>3695</v>
      </c>
      <c r="G622" s="3" t="s">
        <v>3696</v>
      </c>
      <c r="H622" s="2" t="s">
        <v>5629</v>
      </c>
      <c r="I622" s="3" t="s">
        <v>351</v>
      </c>
      <c r="J622" s="6">
        <v>0</v>
      </c>
      <c r="K622" s="3" t="s">
        <v>3697</v>
      </c>
      <c r="L622" s="3" t="s">
        <v>3487</v>
      </c>
      <c r="M622" s="3" t="s">
        <v>410</v>
      </c>
      <c r="N622" s="3" t="s">
        <v>435</v>
      </c>
      <c r="O622" s="5" t="s">
        <v>5590</v>
      </c>
      <c r="P622" s="2">
        <f>VLOOKUP(M622&amp;N622,Distancia!$C$2:$D$3438,2,0)</f>
        <v>8.84</v>
      </c>
      <c r="Q622" s="2" t="str">
        <f t="shared" si="9"/>
        <v>No Aplica</v>
      </c>
      <c r="R622" s="36"/>
      <c r="S622" s="2"/>
    </row>
    <row r="623" spans="1:19" x14ac:dyDescent="0.25">
      <c r="A623" s="3" t="s">
        <v>385</v>
      </c>
      <c r="B623" s="6" t="s">
        <v>1928</v>
      </c>
      <c r="C623" s="2">
        <v>218356</v>
      </c>
      <c r="D623" s="4">
        <v>45849</v>
      </c>
      <c r="E623" s="4">
        <v>45849</v>
      </c>
      <c r="F623" s="2" t="s">
        <v>1604</v>
      </c>
      <c r="G623" s="3" t="s">
        <v>1605</v>
      </c>
      <c r="H623" s="2" t="s">
        <v>5427</v>
      </c>
      <c r="I623" s="3" t="s">
        <v>97</v>
      </c>
      <c r="J623" s="6">
        <v>0</v>
      </c>
      <c r="K623" s="3" t="s">
        <v>3698</v>
      </c>
      <c r="L623" s="3" t="s">
        <v>3487</v>
      </c>
      <c r="M623" s="3" t="s">
        <v>408</v>
      </c>
      <c r="N623" s="3" t="s">
        <v>410</v>
      </c>
      <c r="O623" s="5" t="s">
        <v>5394</v>
      </c>
      <c r="P623" s="2">
        <f>VLOOKUP(M623&amp;N623,Distancia!$C$2:$D$3438,2,0)</f>
        <v>47.4</v>
      </c>
      <c r="Q623" s="2" t="str">
        <f t="shared" si="9"/>
        <v>No Aplica</v>
      </c>
      <c r="R623" s="36"/>
      <c r="S623" s="2"/>
    </row>
    <row r="624" spans="1:19" x14ac:dyDescent="0.25">
      <c r="A624" s="3" t="s">
        <v>385</v>
      </c>
      <c r="B624" s="6" t="s">
        <v>1928</v>
      </c>
      <c r="C624" s="2">
        <v>218368</v>
      </c>
      <c r="D624" s="4">
        <v>45849</v>
      </c>
      <c r="E624" s="4">
        <v>45849</v>
      </c>
      <c r="F624" s="2" t="s">
        <v>1542</v>
      </c>
      <c r="G624" s="3" t="s">
        <v>1543</v>
      </c>
      <c r="H624" s="2" t="s">
        <v>5636</v>
      </c>
      <c r="I624" s="3" t="s">
        <v>97</v>
      </c>
      <c r="J624" s="6">
        <v>0</v>
      </c>
      <c r="K624" s="3" t="s">
        <v>3705</v>
      </c>
      <c r="L624" s="3" t="s">
        <v>3510</v>
      </c>
      <c r="M624" s="3" t="s">
        <v>1467</v>
      </c>
      <c r="N624" s="3" t="s">
        <v>1422</v>
      </c>
      <c r="O624" s="5" t="s">
        <v>5394</v>
      </c>
      <c r="P624" s="2">
        <f>VLOOKUP(M624&amp;N624,Distancia!$C$2:$D$3438,2,0)</f>
        <v>17.850000000000001</v>
      </c>
      <c r="Q624" s="2" t="str">
        <f t="shared" si="9"/>
        <v>No Aplica</v>
      </c>
      <c r="R624" s="36"/>
      <c r="S624" s="2"/>
    </row>
    <row r="625" spans="1:19" x14ac:dyDescent="0.25">
      <c r="A625" s="3" t="s">
        <v>385</v>
      </c>
      <c r="B625" s="6" t="s">
        <v>1928</v>
      </c>
      <c r="C625" s="2">
        <v>218369</v>
      </c>
      <c r="D625" s="4">
        <v>45852</v>
      </c>
      <c r="E625" s="4">
        <v>45852</v>
      </c>
      <c r="F625" s="2" t="s">
        <v>1542</v>
      </c>
      <c r="G625" s="3" t="s">
        <v>1543</v>
      </c>
      <c r="H625" s="2" t="s">
        <v>5636</v>
      </c>
      <c r="I625" s="3" t="s">
        <v>97</v>
      </c>
      <c r="J625" s="6">
        <v>0</v>
      </c>
      <c r="K625" s="3" t="s">
        <v>3706</v>
      </c>
      <c r="L625" s="3" t="s">
        <v>3510</v>
      </c>
      <c r="M625" s="3" t="s">
        <v>1467</v>
      </c>
      <c r="N625" s="3" t="s">
        <v>1422</v>
      </c>
      <c r="O625" s="5" t="s">
        <v>5394</v>
      </c>
      <c r="P625" s="2">
        <f>VLOOKUP(M625&amp;N625,Distancia!$C$2:$D$3438,2,0)</f>
        <v>17.850000000000001</v>
      </c>
      <c r="Q625" s="2" t="str">
        <f t="shared" si="9"/>
        <v>No Aplica</v>
      </c>
      <c r="R625" s="36"/>
      <c r="S625" s="2"/>
    </row>
    <row r="626" spans="1:19" x14ac:dyDescent="0.25">
      <c r="A626" s="3" t="s">
        <v>385</v>
      </c>
      <c r="B626" s="6" t="s">
        <v>1928</v>
      </c>
      <c r="C626" s="2">
        <v>218370</v>
      </c>
      <c r="D626" s="4">
        <v>45856</v>
      </c>
      <c r="E626" s="4">
        <v>45856</v>
      </c>
      <c r="F626" s="2" t="s">
        <v>1542</v>
      </c>
      <c r="G626" s="3" t="s">
        <v>1543</v>
      </c>
      <c r="H626" s="2" t="s">
        <v>5636</v>
      </c>
      <c r="I626" s="3" t="s">
        <v>97</v>
      </c>
      <c r="J626" s="6">
        <v>0</v>
      </c>
      <c r="K626" s="3" t="s">
        <v>3707</v>
      </c>
      <c r="L626" s="3" t="s">
        <v>3510</v>
      </c>
      <c r="M626" s="3" t="s">
        <v>1467</v>
      </c>
      <c r="N626" s="3" t="s">
        <v>1422</v>
      </c>
      <c r="O626" s="5" t="s">
        <v>5394</v>
      </c>
      <c r="P626" s="2">
        <f>VLOOKUP(M626&amp;N626,Distancia!$C$2:$D$3438,2,0)</f>
        <v>17.850000000000001</v>
      </c>
      <c r="Q626" s="2" t="str">
        <f t="shared" si="9"/>
        <v>No Aplica</v>
      </c>
      <c r="R626" s="36"/>
      <c r="S626" s="2"/>
    </row>
    <row r="627" spans="1:19" x14ac:dyDescent="0.25">
      <c r="A627" s="3" t="s">
        <v>385</v>
      </c>
      <c r="B627" s="6" t="s">
        <v>1928</v>
      </c>
      <c r="C627" s="2">
        <v>218377</v>
      </c>
      <c r="D627" s="4">
        <v>45849</v>
      </c>
      <c r="E627" s="4">
        <v>45849</v>
      </c>
      <c r="F627" s="2" t="s">
        <v>1383</v>
      </c>
      <c r="G627" s="3" t="s">
        <v>1384</v>
      </c>
      <c r="H627" s="2" t="s">
        <v>5405</v>
      </c>
      <c r="I627" s="3" t="s">
        <v>3170</v>
      </c>
      <c r="J627" s="6">
        <v>25815</v>
      </c>
      <c r="K627" s="3" t="s">
        <v>3712</v>
      </c>
      <c r="L627" s="3" t="s">
        <v>3487</v>
      </c>
      <c r="M627" s="3" t="s">
        <v>410</v>
      </c>
      <c r="N627" s="3" t="s">
        <v>270</v>
      </c>
      <c r="O627" s="5" t="s">
        <v>5382</v>
      </c>
      <c r="P627" s="2">
        <f>VLOOKUP(M627&amp;N627,Distancia!$C$2:$D$3438,2,0)</f>
        <v>115.95</v>
      </c>
      <c r="Q627" s="2" t="str">
        <f t="shared" si="9"/>
        <v>Aplica</v>
      </c>
      <c r="R627" s="36"/>
      <c r="S627" s="2"/>
    </row>
    <row r="628" spans="1:19" x14ac:dyDescent="0.25">
      <c r="A628" s="3" t="s">
        <v>385</v>
      </c>
      <c r="B628" s="6" t="s">
        <v>1928</v>
      </c>
      <c r="C628" s="2">
        <v>218380</v>
      </c>
      <c r="D628" s="4">
        <v>45847</v>
      </c>
      <c r="E628" s="4">
        <v>45847</v>
      </c>
      <c r="F628" s="2" t="s">
        <v>1439</v>
      </c>
      <c r="G628" s="3" t="s">
        <v>1440</v>
      </c>
      <c r="H628" s="2" t="s">
        <v>5638</v>
      </c>
      <c r="I628" s="3" t="s">
        <v>3170</v>
      </c>
      <c r="J628" s="6">
        <v>25815</v>
      </c>
      <c r="K628" s="3" t="s">
        <v>3715</v>
      </c>
      <c r="L628" s="3" t="s">
        <v>3487</v>
      </c>
      <c r="M628" s="3" t="s">
        <v>410</v>
      </c>
      <c r="N628" s="3" t="s">
        <v>270</v>
      </c>
      <c r="O628" s="5" t="s">
        <v>5382</v>
      </c>
      <c r="P628" s="2">
        <f>VLOOKUP(M628&amp;N628,Distancia!$C$2:$D$3438,2,0)</f>
        <v>115.95</v>
      </c>
      <c r="Q628" s="2" t="str">
        <f t="shared" si="9"/>
        <v>Aplica</v>
      </c>
      <c r="R628" s="36"/>
      <c r="S628" s="2"/>
    </row>
    <row r="629" spans="1:19" x14ac:dyDescent="0.25">
      <c r="A629" s="3" t="s">
        <v>385</v>
      </c>
      <c r="B629" s="6" t="s">
        <v>1928</v>
      </c>
      <c r="C629" s="2">
        <v>218381</v>
      </c>
      <c r="D629" s="4">
        <v>45848</v>
      </c>
      <c r="E629" s="4">
        <v>45848</v>
      </c>
      <c r="F629" s="2" t="s">
        <v>1439</v>
      </c>
      <c r="G629" s="3" t="s">
        <v>1440</v>
      </c>
      <c r="H629" s="2" t="s">
        <v>5638</v>
      </c>
      <c r="I629" s="3" t="s">
        <v>3170</v>
      </c>
      <c r="J629" s="6">
        <v>25815</v>
      </c>
      <c r="K629" s="3" t="s">
        <v>3716</v>
      </c>
      <c r="L629" s="3" t="s">
        <v>3487</v>
      </c>
      <c r="M629" s="3" t="s">
        <v>410</v>
      </c>
      <c r="N629" s="3" t="s">
        <v>270</v>
      </c>
      <c r="O629" s="5" t="s">
        <v>5382</v>
      </c>
      <c r="P629" s="2">
        <f>VLOOKUP(M629&amp;N629,Distancia!$C$2:$D$3438,2,0)</f>
        <v>115.95</v>
      </c>
      <c r="Q629" s="2" t="str">
        <f t="shared" si="9"/>
        <v>Aplica</v>
      </c>
      <c r="R629" s="36"/>
      <c r="S629" s="2"/>
    </row>
    <row r="630" spans="1:19" x14ac:dyDescent="0.25">
      <c r="A630" s="3" t="s">
        <v>385</v>
      </c>
      <c r="B630" s="6" t="s">
        <v>1928</v>
      </c>
      <c r="C630" s="2">
        <v>218382</v>
      </c>
      <c r="D630" s="4">
        <v>45849</v>
      </c>
      <c r="E630" s="4">
        <v>45849</v>
      </c>
      <c r="F630" s="2" t="s">
        <v>1439</v>
      </c>
      <c r="G630" s="3" t="s">
        <v>1440</v>
      </c>
      <c r="H630" s="2" t="s">
        <v>5638</v>
      </c>
      <c r="I630" s="3" t="s">
        <v>3170</v>
      </c>
      <c r="J630" s="6">
        <v>25815</v>
      </c>
      <c r="K630" s="3" t="s">
        <v>3717</v>
      </c>
      <c r="L630" s="3" t="s">
        <v>3487</v>
      </c>
      <c r="M630" s="3" t="s">
        <v>410</v>
      </c>
      <c r="N630" s="3" t="s">
        <v>270</v>
      </c>
      <c r="O630" s="5" t="s">
        <v>5382</v>
      </c>
      <c r="P630" s="2">
        <f>VLOOKUP(M630&amp;N630,Distancia!$C$2:$D$3438,2,0)</f>
        <v>115.95</v>
      </c>
      <c r="Q630" s="2" t="str">
        <f t="shared" si="9"/>
        <v>Aplica</v>
      </c>
      <c r="R630" s="36"/>
      <c r="S630" s="2"/>
    </row>
    <row r="631" spans="1:19" x14ac:dyDescent="0.25">
      <c r="A631" s="3" t="s">
        <v>385</v>
      </c>
      <c r="B631" s="6" t="s">
        <v>1928</v>
      </c>
      <c r="C631" s="2">
        <v>218383</v>
      </c>
      <c r="D631" s="4">
        <v>45852</v>
      </c>
      <c r="E631" s="4">
        <v>45852</v>
      </c>
      <c r="F631" s="2" t="s">
        <v>1439</v>
      </c>
      <c r="G631" s="3" t="s">
        <v>1440</v>
      </c>
      <c r="H631" s="2" t="s">
        <v>5638</v>
      </c>
      <c r="I631" s="3" t="s">
        <v>3170</v>
      </c>
      <c r="J631" s="6">
        <v>25815</v>
      </c>
      <c r="K631" s="3" t="s">
        <v>3718</v>
      </c>
      <c r="L631" s="3" t="s">
        <v>3487</v>
      </c>
      <c r="M631" s="3" t="s">
        <v>410</v>
      </c>
      <c r="N631" s="3" t="s">
        <v>270</v>
      </c>
      <c r="O631" s="5" t="s">
        <v>5382</v>
      </c>
      <c r="P631" s="2">
        <f>VLOOKUP(M631&amp;N631,Distancia!$C$2:$D$3438,2,0)</f>
        <v>115.95</v>
      </c>
      <c r="Q631" s="2" t="str">
        <f t="shared" si="9"/>
        <v>Aplica</v>
      </c>
      <c r="R631" s="36"/>
      <c r="S631" s="2"/>
    </row>
    <row r="632" spans="1:19" x14ac:dyDescent="0.25">
      <c r="A632" s="3" t="s">
        <v>385</v>
      </c>
      <c r="B632" s="6" t="s">
        <v>1928</v>
      </c>
      <c r="C632" s="2">
        <v>218385</v>
      </c>
      <c r="D632" s="4">
        <v>45853</v>
      </c>
      <c r="E632" s="4">
        <v>45853</v>
      </c>
      <c r="F632" s="2" t="s">
        <v>1439</v>
      </c>
      <c r="G632" s="3" t="s">
        <v>1440</v>
      </c>
      <c r="H632" s="2" t="s">
        <v>5638</v>
      </c>
      <c r="I632" s="3" t="s">
        <v>3170</v>
      </c>
      <c r="J632" s="6">
        <v>25815</v>
      </c>
      <c r="K632" s="3" t="s">
        <v>3720</v>
      </c>
      <c r="L632" s="3" t="s">
        <v>3510</v>
      </c>
      <c r="M632" s="3" t="s">
        <v>410</v>
      </c>
      <c r="N632" s="3" t="s">
        <v>270</v>
      </c>
      <c r="O632" s="5" t="s">
        <v>5382</v>
      </c>
      <c r="P632" s="2">
        <f>VLOOKUP(M632&amp;N632,Distancia!$C$2:$D$3438,2,0)</f>
        <v>115.95</v>
      </c>
      <c r="Q632" s="2" t="str">
        <f t="shared" si="9"/>
        <v>Aplica</v>
      </c>
      <c r="R632" s="36"/>
      <c r="S632" s="2"/>
    </row>
    <row r="633" spans="1:19" x14ac:dyDescent="0.25">
      <c r="A633" s="3" t="s">
        <v>385</v>
      </c>
      <c r="B633" s="6" t="s">
        <v>1928</v>
      </c>
      <c r="C633" s="2">
        <v>218388</v>
      </c>
      <c r="D633" s="4">
        <v>45859</v>
      </c>
      <c r="E633" s="4">
        <v>45862</v>
      </c>
      <c r="F633" s="2" t="s">
        <v>1630</v>
      </c>
      <c r="G633" s="3" t="s">
        <v>1631</v>
      </c>
      <c r="H633" s="2" t="s">
        <v>5642</v>
      </c>
      <c r="I633" s="3" t="s">
        <v>97</v>
      </c>
      <c r="J633" s="6">
        <v>270378</v>
      </c>
      <c r="K633" s="3" t="s">
        <v>2674</v>
      </c>
      <c r="L633" s="3" t="s">
        <v>3724</v>
      </c>
      <c r="M633" s="3" t="s">
        <v>1422</v>
      </c>
      <c r="N633" s="3" t="s">
        <v>270</v>
      </c>
      <c r="O633" s="5" t="s">
        <v>5402</v>
      </c>
      <c r="P633" s="2">
        <f>VLOOKUP(M633&amp;N633,Distancia!$C$2:$D$3438,2,0)</f>
        <v>76.83</v>
      </c>
      <c r="Q633" s="2" t="str">
        <f t="shared" si="9"/>
        <v>No Aplica</v>
      </c>
      <c r="R633" s="36"/>
      <c r="S633" s="2"/>
    </row>
    <row r="634" spans="1:19" x14ac:dyDescent="0.25">
      <c r="A634" s="3" t="s">
        <v>385</v>
      </c>
      <c r="B634" s="6" t="s">
        <v>1928</v>
      </c>
      <c r="C634" s="2">
        <v>218389</v>
      </c>
      <c r="D634" s="4">
        <v>45849</v>
      </c>
      <c r="E634" s="4">
        <v>45849</v>
      </c>
      <c r="F634" s="2" t="s">
        <v>1644</v>
      </c>
      <c r="G634" s="3" t="s">
        <v>1645</v>
      </c>
      <c r="H634" s="2" t="s">
        <v>5515</v>
      </c>
      <c r="I634" s="3" t="s">
        <v>97</v>
      </c>
      <c r="J634" s="6">
        <v>0</v>
      </c>
      <c r="K634" s="3" t="s">
        <v>3725</v>
      </c>
      <c r="L634" s="3" t="s">
        <v>3510</v>
      </c>
      <c r="M634" s="3" t="s">
        <v>614</v>
      </c>
      <c r="N634" s="3" t="s">
        <v>408</v>
      </c>
      <c r="O634" s="5" t="s">
        <v>5394</v>
      </c>
      <c r="P634" s="2">
        <f>VLOOKUP(M634&amp;N634,Distancia!$C$2:$D$3438,2,0)</f>
        <v>54.47</v>
      </c>
      <c r="Q634" s="2" t="str">
        <f t="shared" si="9"/>
        <v>No Aplica</v>
      </c>
      <c r="R634" s="36"/>
      <c r="S634" s="2"/>
    </row>
    <row r="635" spans="1:19" x14ac:dyDescent="0.25">
      <c r="A635" s="3" t="s">
        <v>385</v>
      </c>
      <c r="B635" s="6" t="s">
        <v>1928</v>
      </c>
      <c r="C635" s="2">
        <v>218392</v>
      </c>
      <c r="D635" s="4">
        <v>45866</v>
      </c>
      <c r="E635" s="4">
        <v>45869</v>
      </c>
      <c r="F635" s="2" t="s">
        <v>1580</v>
      </c>
      <c r="G635" s="3" t="s">
        <v>1581</v>
      </c>
      <c r="H635" s="2" t="s">
        <v>5597</v>
      </c>
      <c r="I635" s="3" t="s">
        <v>3170</v>
      </c>
      <c r="J635" s="6">
        <v>293940</v>
      </c>
      <c r="K635" s="3" t="s">
        <v>3727</v>
      </c>
      <c r="L635" s="3" t="s">
        <v>3487</v>
      </c>
      <c r="M635" s="3" t="s">
        <v>638</v>
      </c>
      <c r="N635" s="3" t="s">
        <v>270</v>
      </c>
      <c r="O635" s="5" t="s">
        <v>5389</v>
      </c>
      <c r="P635" s="2">
        <f>VLOOKUP(M635&amp;N635,Distancia!$C$2:$D$3438,2,0)</f>
        <v>117.87</v>
      </c>
      <c r="Q635" s="2" t="str">
        <f t="shared" si="9"/>
        <v>Aplica</v>
      </c>
      <c r="R635" s="36"/>
      <c r="S635" s="2"/>
    </row>
    <row r="636" spans="1:19" x14ac:dyDescent="0.25">
      <c r="A636" s="3" t="s">
        <v>385</v>
      </c>
      <c r="B636" s="6" t="s">
        <v>1928</v>
      </c>
      <c r="C636" s="2">
        <v>218394</v>
      </c>
      <c r="D636" s="4">
        <v>45853</v>
      </c>
      <c r="E636" s="4">
        <v>45853</v>
      </c>
      <c r="F636" s="2" t="s">
        <v>2735</v>
      </c>
      <c r="G636" s="3" t="s">
        <v>2734</v>
      </c>
      <c r="H636" s="2" t="s">
        <v>5644</v>
      </c>
      <c r="I636" s="3" t="s">
        <v>97</v>
      </c>
      <c r="J636" s="6">
        <v>25815</v>
      </c>
      <c r="K636" s="3" t="s">
        <v>3728</v>
      </c>
      <c r="L636" s="3" t="s">
        <v>3510</v>
      </c>
      <c r="M636" s="3" t="s">
        <v>435</v>
      </c>
      <c r="N636" s="3" t="s">
        <v>270</v>
      </c>
      <c r="O636" s="5" t="s">
        <v>5389</v>
      </c>
      <c r="P636" s="2">
        <f>VLOOKUP(M636&amp;N636,Distancia!$C$2:$D$3438,2,0)</f>
        <v>124.79</v>
      </c>
      <c r="Q636" s="2" t="str">
        <f t="shared" si="9"/>
        <v>Aplica</v>
      </c>
      <c r="R636" s="36"/>
      <c r="S636" s="2"/>
    </row>
    <row r="637" spans="1:19" x14ac:dyDescent="0.25">
      <c r="A637" s="3" t="s">
        <v>385</v>
      </c>
      <c r="B637" s="6" t="s">
        <v>1928</v>
      </c>
      <c r="C637" s="2">
        <v>218395</v>
      </c>
      <c r="D637" s="4">
        <v>45852</v>
      </c>
      <c r="E637" s="4">
        <v>45852</v>
      </c>
      <c r="F637" s="2" t="s">
        <v>1383</v>
      </c>
      <c r="G637" s="3" t="s">
        <v>1384</v>
      </c>
      <c r="H637" s="2" t="s">
        <v>5405</v>
      </c>
      <c r="I637" s="3" t="s">
        <v>3170</v>
      </c>
      <c r="J637" s="6">
        <v>0</v>
      </c>
      <c r="K637" s="3" t="s">
        <v>3729</v>
      </c>
      <c r="L637" s="3" t="s">
        <v>3510</v>
      </c>
      <c r="M637" s="3" t="s">
        <v>410</v>
      </c>
      <c r="N637" s="3" t="s">
        <v>437</v>
      </c>
      <c r="O637" s="5" t="s">
        <v>5382</v>
      </c>
      <c r="P637" s="2">
        <f>VLOOKUP(M637&amp;N637,Distancia!$C$2:$D$3438,2,0)</f>
        <v>61.21</v>
      </c>
      <c r="Q637" s="2" t="str">
        <f t="shared" si="9"/>
        <v>No Aplica</v>
      </c>
      <c r="R637" s="36"/>
      <c r="S637" s="2"/>
    </row>
    <row r="638" spans="1:19" x14ac:dyDescent="0.25">
      <c r="A638" s="3" t="s">
        <v>385</v>
      </c>
      <c r="B638" s="6" t="s">
        <v>1928</v>
      </c>
      <c r="C638" s="2">
        <v>218396</v>
      </c>
      <c r="D638" s="4">
        <v>45849</v>
      </c>
      <c r="E638" s="4">
        <v>45849</v>
      </c>
      <c r="F638" s="2" t="s">
        <v>1442</v>
      </c>
      <c r="G638" s="3" t="s">
        <v>1443</v>
      </c>
      <c r="H638" s="2" t="s">
        <v>5506</v>
      </c>
      <c r="I638" s="3" t="s">
        <v>97</v>
      </c>
      <c r="J638" s="6">
        <v>0</v>
      </c>
      <c r="K638" s="3" t="s">
        <v>3730</v>
      </c>
      <c r="L638" s="3" t="s">
        <v>3510</v>
      </c>
      <c r="M638" s="3" t="s">
        <v>410</v>
      </c>
      <c r="N638" s="3" t="s">
        <v>435</v>
      </c>
      <c r="O638" s="5" t="s">
        <v>5389</v>
      </c>
      <c r="P638" s="2">
        <f>VLOOKUP(M638&amp;N638,Distancia!$C$2:$D$3438,2,0)</f>
        <v>8.84</v>
      </c>
      <c r="Q638" s="2" t="str">
        <f t="shared" si="9"/>
        <v>No Aplica</v>
      </c>
      <c r="R638" s="36"/>
      <c r="S638" s="2"/>
    </row>
    <row r="639" spans="1:19" x14ac:dyDescent="0.25">
      <c r="A639" s="3" t="s">
        <v>385</v>
      </c>
      <c r="B639" s="6" t="s">
        <v>1928</v>
      </c>
      <c r="C639" s="2">
        <v>218397</v>
      </c>
      <c r="D639" s="4">
        <v>45852</v>
      </c>
      <c r="E639" s="4">
        <v>45852</v>
      </c>
      <c r="F639" s="2" t="s">
        <v>1442</v>
      </c>
      <c r="G639" s="3" t="s">
        <v>1443</v>
      </c>
      <c r="H639" s="2" t="s">
        <v>5506</v>
      </c>
      <c r="I639" s="3" t="s">
        <v>97</v>
      </c>
      <c r="J639" s="6">
        <v>0</v>
      </c>
      <c r="K639" s="3" t="s">
        <v>3731</v>
      </c>
      <c r="L639" s="3" t="s">
        <v>3510</v>
      </c>
      <c r="M639" s="3" t="s">
        <v>410</v>
      </c>
      <c r="N639" s="3" t="s">
        <v>435</v>
      </c>
      <c r="O639" s="5" t="s">
        <v>5389</v>
      </c>
      <c r="P639" s="2">
        <f>VLOOKUP(M639&amp;N639,Distancia!$C$2:$D$3438,2,0)</f>
        <v>8.84</v>
      </c>
      <c r="Q639" s="2" t="str">
        <f t="shared" si="9"/>
        <v>No Aplica</v>
      </c>
      <c r="R639" s="36"/>
      <c r="S639" s="2"/>
    </row>
    <row r="640" spans="1:19" x14ac:dyDescent="0.25">
      <c r="A640" s="3" t="s">
        <v>385</v>
      </c>
      <c r="B640" s="6" t="s">
        <v>1928</v>
      </c>
      <c r="C640" s="2">
        <v>218404</v>
      </c>
      <c r="D640" s="4">
        <v>45847</v>
      </c>
      <c r="E640" s="4">
        <v>45847</v>
      </c>
      <c r="F640" s="2" t="s">
        <v>1399</v>
      </c>
      <c r="G640" s="3" t="s">
        <v>1400</v>
      </c>
      <c r="H640" s="2" t="s">
        <v>5433</v>
      </c>
      <c r="I640" s="3" t="s">
        <v>3170</v>
      </c>
      <c r="J640" s="6">
        <v>0</v>
      </c>
      <c r="K640" s="3" t="s">
        <v>3734</v>
      </c>
      <c r="L640" s="3" t="s">
        <v>3510</v>
      </c>
      <c r="M640" s="3" t="s">
        <v>410</v>
      </c>
      <c r="N640" s="3" t="s">
        <v>1395</v>
      </c>
      <c r="O640" s="5" t="s">
        <v>5450</v>
      </c>
      <c r="P640" s="2">
        <f>VLOOKUP(M640&amp;N640,Distancia!$C$2:$D$3438,2,0)</f>
        <v>44</v>
      </c>
      <c r="Q640" s="2" t="str">
        <f t="shared" si="9"/>
        <v>No Aplica</v>
      </c>
      <c r="R640" s="36"/>
      <c r="S640" s="2"/>
    </row>
    <row r="641" spans="1:19" x14ac:dyDescent="0.25">
      <c r="A641" s="3" t="s">
        <v>385</v>
      </c>
      <c r="B641" s="6" t="s">
        <v>1928</v>
      </c>
      <c r="C641" s="2">
        <v>218405</v>
      </c>
      <c r="D641" s="4">
        <v>45848</v>
      </c>
      <c r="E641" s="4">
        <v>45848</v>
      </c>
      <c r="F641" s="2" t="s">
        <v>1399</v>
      </c>
      <c r="G641" s="3" t="s">
        <v>1400</v>
      </c>
      <c r="H641" s="2" t="s">
        <v>5433</v>
      </c>
      <c r="I641" s="3" t="s">
        <v>3170</v>
      </c>
      <c r="J641" s="6">
        <v>25815</v>
      </c>
      <c r="K641" s="3" t="s">
        <v>3735</v>
      </c>
      <c r="L641" s="3" t="s">
        <v>3510</v>
      </c>
      <c r="M641" s="3" t="s">
        <v>410</v>
      </c>
      <c r="N641" s="3" t="s">
        <v>638</v>
      </c>
      <c r="O641" s="5" t="s">
        <v>5382</v>
      </c>
      <c r="P641" s="2">
        <f>VLOOKUP(M641&amp;N641,Distancia!$C$2:$D$3438,2,0)</f>
        <v>88.21</v>
      </c>
      <c r="Q641" s="2" t="str">
        <f t="shared" si="9"/>
        <v>Aplica</v>
      </c>
      <c r="R641" s="36"/>
      <c r="S641" s="2"/>
    </row>
    <row r="642" spans="1:19" x14ac:dyDescent="0.25">
      <c r="A642" s="3" t="s">
        <v>385</v>
      </c>
      <c r="B642" s="6" t="s">
        <v>1928</v>
      </c>
      <c r="C642" s="2">
        <v>218406</v>
      </c>
      <c r="D642" s="4">
        <v>45852</v>
      </c>
      <c r="E642" s="4">
        <v>45852</v>
      </c>
      <c r="F642" s="2" t="s">
        <v>1399</v>
      </c>
      <c r="G642" s="3" t="s">
        <v>1400</v>
      </c>
      <c r="H642" s="2" t="s">
        <v>5433</v>
      </c>
      <c r="I642" s="3" t="s">
        <v>3170</v>
      </c>
      <c r="J642" s="6">
        <v>0</v>
      </c>
      <c r="K642" s="3" t="s">
        <v>3736</v>
      </c>
      <c r="L642" s="3" t="s">
        <v>3510</v>
      </c>
      <c r="M642" s="3" t="s">
        <v>410</v>
      </c>
      <c r="N642" s="3" t="s">
        <v>435</v>
      </c>
      <c r="O642" s="5" t="s">
        <v>5389</v>
      </c>
      <c r="P642" s="2">
        <f>VLOOKUP(M642&amp;N642,Distancia!$C$2:$D$3438,2,0)</f>
        <v>8.84</v>
      </c>
      <c r="Q642" s="2" t="str">
        <f t="shared" si="9"/>
        <v>No Aplica</v>
      </c>
      <c r="R642" s="36"/>
      <c r="S642" s="2"/>
    </row>
    <row r="643" spans="1:19" x14ac:dyDescent="0.25">
      <c r="A643" s="3" t="s">
        <v>385</v>
      </c>
      <c r="B643" s="6" t="s">
        <v>1928</v>
      </c>
      <c r="C643" s="2">
        <v>218414</v>
      </c>
      <c r="D643" s="4">
        <v>45852</v>
      </c>
      <c r="E643" s="4">
        <v>45852</v>
      </c>
      <c r="F643" s="2" t="s">
        <v>1998</v>
      </c>
      <c r="G643" s="3" t="s">
        <v>1997</v>
      </c>
      <c r="H643" s="2" t="s">
        <v>5393</v>
      </c>
      <c r="I643" s="3" t="s">
        <v>3170</v>
      </c>
      <c r="J643" s="6">
        <v>0</v>
      </c>
      <c r="K643" s="3" t="s">
        <v>3738</v>
      </c>
      <c r="L643" s="3" t="s">
        <v>3510</v>
      </c>
      <c r="M643" s="3" t="s">
        <v>410</v>
      </c>
      <c r="N643" s="3" t="s">
        <v>435</v>
      </c>
      <c r="O643" s="5" t="s">
        <v>5394</v>
      </c>
      <c r="P643" s="2">
        <f>VLOOKUP(M643&amp;N643,Distancia!$C$2:$D$3438,2,0)</f>
        <v>8.84</v>
      </c>
      <c r="Q643" s="2" t="str">
        <f t="shared" ref="Q643:Q706" si="10">IF(P643&gt;=80,"Aplica","No Aplica")</f>
        <v>No Aplica</v>
      </c>
      <c r="R643" s="36"/>
      <c r="S643" s="2"/>
    </row>
    <row r="644" spans="1:19" x14ac:dyDescent="0.25">
      <c r="A644" s="3" t="s">
        <v>385</v>
      </c>
      <c r="B644" s="6" t="s">
        <v>1928</v>
      </c>
      <c r="C644" s="2">
        <v>218415</v>
      </c>
      <c r="D644" s="4">
        <v>45853</v>
      </c>
      <c r="E644" s="4">
        <v>45853</v>
      </c>
      <c r="F644" s="2" t="s">
        <v>1998</v>
      </c>
      <c r="G644" s="3" t="s">
        <v>1997</v>
      </c>
      <c r="H644" s="2" t="s">
        <v>5393</v>
      </c>
      <c r="I644" s="3" t="s">
        <v>3170</v>
      </c>
      <c r="J644" s="6">
        <v>0</v>
      </c>
      <c r="K644" s="3" t="s">
        <v>3739</v>
      </c>
      <c r="L644" s="3" t="s">
        <v>3510</v>
      </c>
      <c r="M644" s="3" t="s">
        <v>410</v>
      </c>
      <c r="N644" s="3" t="s">
        <v>408</v>
      </c>
      <c r="O644" s="5" t="s">
        <v>5394</v>
      </c>
      <c r="P644" s="2">
        <f>VLOOKUP(M644&amp;N644,Distancia!$C$2:$D$3438,2,0)</f>
        <v>47.4</v>
      </c>
      <c r="Q644" s="2" t="str">
        <f t="shared" si="10"/>
        <v>No Aplica</v>
      </c>
      <c r="R644" s="36"/>
      <c r="S644" s="2"/>
    </row>
    <row r="645" spans="1:19" x14ac:dyDescent="0.25">
      <c r="A645" s="3" t="s">
        <v>385</v>
      </c>
      <c r="B645" s="6" t="s">
        <v>1928</v>
      </c>
      <c r="C645" s="2">
        <v>218417</v>
      </c>
      <c r="D645" s="4">
        <v>45852</v>
      </c>
      <c r="E645" s="4">
        <v>45852</v>
      </c>
      <c r="F645" s="2" t="s">
        <v>1529</v>
      </c>
      <c r="G645" s="3" t="s">
        <v>1530</v>
      </c>
      <c r="H645" s="2" t="s">
        <v>5546</v>
      </c>
      <c r="I645" s="3" t="s">
        <v>3170</v>
      </c>
      <c r="J645" s="6">
        <v>0</v>
      </c>
      <c r="K645" s="3" t="s">
        <v>3741</v>
      </c>
      <c r="L645" s="3" t="s">
        <v>3510</v>
      </c>
      <c r="M645" s="3" t="s">
        <v>435</v>
      </c>
      <c r="N645" s="3" t="s">
        <v>410</v>
      </c>
      <c r="O645" s="5" t="s">
        <v>5590</v>
      </c>
      <c r="P645" s="2">
        <f>VLOOKUP(M645&amp;N645,Distancia!$C$2:$D$3438,2,0)</f>
        <v>8.84</v>
      </c>
      <c r="Q645" s="2" t="str">
        <f t="shared" si="10"/>
        <v>No Aplica</v>
      </c>
      <c r="R645" s="36"/>
      <c r="S645" s="2"/>
    </row>
    <row r="646" spans="1:19" x14ac:dyDescent="0.25">
      <c r="A646" s="3" t="s">
        <v>385</v>
      </c>
      <c r="B646" s="6" t="s">
        <v>1928</v>
      </c>
      <c r="C646" s="2">
        <v>218426</v>
      </c>
      <c r="D646" s="4">
        <v>45852</v>
      </c>
      <c r="E646" s="4">
        <v>45852</v>
      </c>
      <c r="F646" s="2" t="s">
        <v>588</v>
      </c>
      <c r="G646" s="3" t="s">
        <v>589</v>
      </c>
      <c r="H646" s="2" t="s">
        <v>5521</v>
      </c>
      <c r="I646" s="3" t="s">
        <v>97</v>
      </c>
      <c r="J646" s="6">
        <v>0</v>
      </c>
      <c r="K646" s="3" t="s">
        <v>3747</v>
      </c>
      <c r="L646" s="3" t="s">
        <v>3510</v>
      </c>
      <c r="M646" s="3" t="s">
        <v>437</v>
      </c>
      <c r="N646" s="3" t="s">
        <v>408</v>
      </c>
      <c r="O646" s="5" t="s">
        <v>5394</v>
      </c>
      <c r="P646" s="2">
        <f>VLOOKUP(M646&amp;N646,Distancia!$C$2:$D$3438,2,0)</f>
        <v>13.81</v>
      </c>
      <c r="Q646" s="2" t="str">
        <f t="shared" si="10"/>
        <v>No Aplica</v>
      </c>
      <c r="R646" s="36"/>
      <c r="S646" s="2"/>
    </row>
    <row r="647" spans="1:19" x14ac:dyDescent="0.25">
      <c r="A647" s="3" t="s">
        <v>385</v>
      </c>
      <c r="B647" s="6" t="s">
        <v>1928</v>
      </c>
      <c r="C647" s="2">
        <v>218440</v>
      </c>
      <c r="D647" s="4">
        <v>45853</v>
      </c>
      <c r="E647" s="4">
        <v>45853</v>
      </c>
      <c r="F647" s="2" t="s">
        <v>420</v>
      </c>
      <c r="G647" s="3" t="s">
        <v>421</v>
      </c>
      <c r="H647" s="2" t="s">
        <v>5658</v>
      </c>
      <c r="I647" s="3" t="s">
        <v>3170</v>
      </c>
      <c r="J647" s="6">
        <v>0</v>
      </c>
      <c r="K647" s="3" t="s">
        <v>3757</v>
      </c>
      <c r="L647" s="3" t="s">
        <v>3510</v>
      </c>
      <c r="M647" s="3" t="s">
        <v>410</v>
      </c>
      <c r="N647" s="3" t="s">
        <v>408</v>
      </c>
      <c r="O647" s="5" t="s">
        <v>5394</v>
      </c>
      <c r="P647" s="2">
        <f>VLOOKUP(M647&amp;N647,Distancia!$C$2:$D$3438,2,0)</f>
        <v>47.4</v>
      </c>
      <c r="Q647" s="2" t="str">
        <f t="shared" si="10"/>
        <v>No Aplica</v>
      </c>
      <c r="R647" s="36"/>
      <c r="S647" s="2"/>
    </row>
    <row r="648" spans="1:19" x14ac:dyDescent="0.25">
      <c r="A648" s="3" t="s">
        <v>385</v>
      </c>
      <c r="B648" s="6" t="s">
        <v>1928</v>
      </c>
      <c r="C648" s="2">
        <v>218441</v>
      </c>
      <c r="D648" s="4">
        <v>45855</v>
      </c>
      <c r="E648" s="4">
        <v>45855</v>
      </c>
      <c r="F648" s="2" t="s">
        <v>420</v>
      </c>
      <c r="G648" s="3" t="s">
        <v>421</v>
      </c>
      <c r="H648" s="2" t="s">
        <v>5658</v>
      </c>
      <c r="I648" s="3" t="s">
        <v>3170</v>
      </c>
      <c r="J648" s="6">
        <v>0</v>
      </c>
      <c r="K648" s="3" t="s">
        <v>3758</v>
      </c>
      <c r="L648" s="3" t="s">
        <v>3510</v>
      </c>
      <c r="M648" s="3" t="s">
        <v>410</v>
      </c>
      <c r="N648" s="3" t="s">
        <v>408</v>
      </c>
      <c r="O648" s="5" t="s">
        <v>5402</v>
      </c>
      <c r="P648" s="2">
        <f>VLOOKUP(M648&amp;N648,Distancia!$C$2:$D$3438,2,0)</f>
        <v>47.4</v>
      </c>
      <c r="Q648" s="2" t="str">
        <f t="shared" si="10"/>
        <v>No Aplica</v>
      </c>
      <c r="R648" s="36"/>
      <c r="S648" s="2"/>
    </row>
    <row r="649" spans="1:19" x14ac:dyDescent="0.25">
      <c r="A649" s="3" t="s">
        <v>385</v>
      </c>
      <c r="B649" s="6" t="s">
        <v>1928</v>
      </c>
      <c r="C649" s="2">
        <v>218442</v>
      </c>
      <c r="D649" s="4">
        <v>45855</v>
      </c>
      <c r="E649" s="4">
        <v>45855</v>
      </c>
      <c r="F649" s="2" t="s">
        <v>420</v>
      </c>
      <c r="G649" s="3" t="s">
        <v>421</v>
      </c>
      <c r="H649" s="2" t="s">
        <v>5658</v>
      </c>
      <c r="I649" s="3" t="s">
        <v>3170</v>
      </c>
      <c r="J649" s="6">
        <v>0</v>
      </c>
      <c r="K649" s="3" t="s">
        <v>3759</v>
      </c>
      <c r="L649" s="3" t="s">
        <v>3510</v>
      </c>
      <c r="M649" s="3" t="s">
        <v>408</v>
      </c>
      <c r="N649" s="3" t="s">
        <v>437</v>
      </c>
      <c r="O649" s="5" t="s">
        <v>5402</v>
      </c>
      <c r="P649" s="2">
        <f>VLOOKUP(M649&amp;N649,Distancia!$C$2:$D$3438,2,0)</f>
        <v>13.81</v>
      </c>
      <c r="Q649" s="2" t="str">
        <f t="shared" si="10"/>
        <v>No Aplica</v>
      </c>
      <c r="R649" s="36"/>
      <c r="S649" s="2"/>
    </row>
    <row r="650" spans="1:19" x14ac:dyDescent="0.25">
      <c r="A650" s="3" t="s">
        <v>385</v>
      </c>
      <c r="B650" s="6" t="s">
        <v>1928</v>
      </c>
      <c r="C650" s="2">
        <v>218456</v>
      </c>
      <c r="D650" s="4">
        <v>45873</v>
      </c>
      <c r="E650" s="4">
        <v>45876</v>
      </c>
      <c r="F650" s="2" t="s">
        <v>1524</v>
      </c>
      <c r="G650" s="3" t="s">
        <v>3773</v>
      </c>
      <c r="H650" s="2" t="s">
        <v>5668</v>
      </c>
      <c r="I650" s="3" t="s">
        <v>351</v>
      </c>
      <c r="J650" s="6">
        <v>270378</v>
      </c>
      <c r="K650" s="3" t="s">
        <v>3774</v>
      </c>
      <c r="L650" s="3" t="s">
        <v>3510</v>
      </c>
      <c r="M650" s="3" t="s">
        <v>435</v>
      </c>
      <c r="N650" s="3" t="s">
        <v>270</v>
      </c>
      <c r="O650" s="5" t="s">
        <v>5389</v>
      </c>
      <c r="P650" s="2">
        <f>VLOOKUP(M650&amp;N650,Distancia!$C$2:$D$3438,2,0)</f>
        <v>124.79</v>
      </c>
      <c r="Q650" s="2" t="str">
        <f t="shared" si="10"/>
        <v>Aplica</v>
      </c>
      <c r="R650" s="36"/>
      <c r="S650" s="2"/>
    </row>
    <row r="651" spans="1:19" x14ac:dyDescent="0.25">
      <c r="A651" s="3" t="s">
        <v>385</v>
      </c>
      <c r="B651" s="6" t="s">
        <v>1928</v>
      </c>
      <c r="C651" s="2">
        <v>218466</v>
      </c>
      <c r="D651" s="4">
        <v>45853</v>
      </c>
      <c r="E651" s="4">
        <v>45853</v>
      </c>
      <c r="F651" s="2" t="s">
        <v>611</v>
      </c>
      <c r="G651" s="3" t="s">
        <v>612</v>
      </c>
      <c r="H651" s="2" t="s">
        <v>5452</v>
      </c>
      <c r="I651" s="3" t="s">
        <v>97</v>
      </c>
      <c r="J651" s="6">
        <v>0</v>
      </c>
      <c r="K651" s="3" t="s">
        <v>3783</v>
      </c>
      <c r="L651" s="3" t="s">
        <v>3510</v>
      </c>
      <c r="M651" s="3" t="s">
        <v>437</v>
      </c>
      <c r="N651" s="3" t="s">
        <v>614</v>
      </c>
      <c r="O651" s="5" t="s">
        <v>5394</v>
      </c>
      <c r="P651" s="2">
        <f>VLOOKUP(M651&amp;N651,Distancia!$C$2:$D$3438,2,0)</f>
        <v>40.659999999999997</v>
      </c>
      <c r="Q651" s="2" t="str">
        <f t="shared" si="10"/>
        <v>No Aplica</v>
      </c>
      <c r="R651" s="36"/>
      <c r="S651" s="2"/>
    </row>
    <row r="652" spans="1:19" x14ac:dyDescent="0.25">
      <c r="A652" s="3" t="s">
        <v>385</v>
      </c>
      <c r="B652" s="6" t="s">
        <v>1928</v>
      </c>
      <c r="C652" s="2">
        <v>218472</v>
      </c>
      <c r="D652" s="4">
        <v>45853</v>
      </c>
      <c r="E652" s="4">
        <v>45853</v>
      </c>
      <c r="F652" s="2" t="s">
        <v>1559</v>
      </c>
      <c r="G652" s="3" t="s">
        <v>1560</v>
      </c>
      <c r="H652" s="2" t="s">
        <v>5411</v>
      </c>
      <c r="I652" s="3" t="s">
        <v>3170</v>
      </c>
      <c r="J652" s="6">
        <v>0</v>
      </c>
      <c r="K652" s="3" t="s">
        <v>3786</v>
      </c>
      <c r="L652" s="3" t="s">
        <v>3510</v>
      </c>
      <c r="M652" s="3" t="s">
        <v>1467</v>
      </c>
      <c r="N652" s="3" t="s">
        <v>1422</v>
      </c>
      <c r="O652" s="5" t="s">
        <v>5394</v>
      </c>
      <c r="P652" s="2">
        <f>VLOOKUP(M652&amp;N652,Distancia!$C$2:$D$3438,2,0)</f>
        <v>17.850000000000001</v>
      </c>
      <c r="Q652" s="2" t="str">
        <f t="shared" si="10"/>
        <v>No Aplica</v>
      </c>
      <c r="R652" s="36"/>
      <c r="S652" s="2"/>
    </row>
    <row r="653" spans="1:19" x14ac:dyDescent="0.25">
      <c r="A653" s="3" t="s">
        <v>385</v>
      </c>
      <c r="B653" s="6" t="s">
        <v>1928</v>
      </c>
      <c r="C653" s="2">
        <v>218495</v>
      </c>
      <c r="D653" s="4">
        <v>45855</v>
      </c>
      <c r="E653" s="4">
        <v>45855</v>
      </c>
      <c r="F653" s="2" t="s">
        <v>1577</v>
      </c>
      <c r="G653" s="3" t="s">
        <v>1578</v>
      </c>
      <c r="H653" s="2" t="s">
        <v>5464</v>
      </c>
      <c r="I653" s="3" t="s">
        <v>351</v>
      </c>
      <c r="J653" s="6">
        <v>0</v>
      </c>
      <c r="K653" s="3" t="s">
        <v>3798</v>
      </c>
      <c r="L653" s="3" t="s">
        <v>3510</v>
      </c>
      <c r="M653" s="3" t="s">
        <v>638</v>
      </c>
      <c r="N653" s="3" t="s">
        <v>5</v>
      </c>
      <c r="O653" s="5" t="s">
        <v>5394</v>
      </c>
      <c r="P653" s="2">
        <f>VLOOKUP(M653&amp;N653,Distancia!$C$2:$D$3438,2,0)</f>
        <v>10</v>
      </c>
      <c r="Q653" s="2" t="str">
        <f t="shared" si="10"/>
        <v>No Aplica</v>
      </c>
      <c r="R653" s="36"/>
      <c r="S653" s="2"/>
    </row>
    <row r="654" spans="1:19" x14ac:dyDescent="0.25">
      <c r="A654" s="3" t="s">
        <v>385</v>
      </c>
      <c r="B654" s="6" t="s">
        <v>1928</v>
      </c>
      <c r="C654" s="2">
        <v>218496</v>
      </c>
      <c r="D654" s="4">
        <v>45856</v>
      </c>
      <c r="E654" s="4">
        <v>45856</v>
      </c>
      <c r="F654" s="2" t="s">
        <v>1542</v>
      </c>
      <c r="G654" s="3" t="s">
        <v>1543</v>
      </c>
      <c r="H654" s="2" t="s">
        <v>5636</v>
      </c>
      <c r="I654" s="3" t="s">
        <v>97</v>
      </c>
      <c r="J654" s="6">
        <v>0</v>
      </c>
      <c r="K654" s="3" t="s">
        <v>3799</v>
      </c>
      <c r="L654" s="3" t="s">
        <v>3510</v>
      </c>
      <c r="M654" s="3" t="s">
        <v>1467</v>
      </c>
      <c r="N654" s="3" t="s">
        <v>1422</v>
      </c>
      <c r="O654" s="5" t="s">
        <v>5394</v>
      </c>
      <c r="P654" s="2">
        <f>VLOOKUP(M654&amp;N654,Distancia!$C$2:$D$3438,2,0)</f>
        <v>17.850000000000001</v>
      </c>
      <c r="Q654" s="2" t="str">
        <f t="shared" si="10"/>
        <v>No Aplica</v>
      </c>
      <c r="R654" s="36"/>
      <c r="S654" s="2"/>
    </row>
    <row r="655" spans="1:19" x14ac:dyDescent="0.25">
      <c r="A655" s="3" t="s">
        <v>385</v>
      </c>
      <c r="B655" s="6" t="s">
        <v>1928</v>
      </c>
      <c r="C655" s="2">
        <v>218510</v>
      </c>
      <c r="D655" s="4">
        <v>45852</v>
      </c>
      <c r="E655" s="4">
        <v>45852</v>
      </c>
      <c r="F655" s="2" t="s">
        <v>413</v>
      </c>
      <c r="G655" s="3" t="s">
        <v>1386</v>
      </c>
      <c r="H655" s="2" t="s">
        <v>5692</v>
      </c>
      <c r="I655" s="3" t="s">
        <v>97</v>
      </c>
      <c r="J655" s="6">
        <v>0</v>
      </c>
      <c r="K655" s="3" t="s">
        <v>3811</v>
      </c>
      <c r="L655" s="3" t="s">
        <v>3510</v>
      </c>
      <c r="M655" s="3" t="s">
        <v>410</v>
      </c>
      <c r="N655" s="3" t="s">
        <v>270</v>
      </c>
      <c r="O655" s="5" t="s">
        <v>5382</v>
      </c>
      <c r="P655" s="2">
        <f>VLOOKUP(M655&amp;N655,Distancia!$C$2:$D$3438,2,0)</f>
        <v>115.95</v>
      </c>
      <c r="Q655" s="2" t="str">
        <f t="shared" si="10"/>
        <v>Aplica</v>
      </c>
      <c r="R655" s="36"/>
      <c r="S655" s="2" t="s">
        <v>6715</v>
      </c>
    </row>
    <row r="656" spans="1:19" x14ac:dyDescent="0.25">
      <c r="A656" s="3" t="s">
        <v>385</v>
      </c>
      <c r="B656" s="6" t="s">
        <v>1928</v>
      </c>
      <c r="C656" s="2">
        <v>218511</v>
      </c>
      <c r="D656" s="4">
        <v>45853</v>
      </c>
      <c r="E656" s="4">
        <v>45853</v>
      </c>
      <c r="F656" s="2" t="s">
        <v>413</v>
      </c>
      <c r="G656" s="3" t="s">
        <v>1386</v>
      </c>
      <c r="H656" s="2" t="s">
        <v>5692</v>
      </c>
      <c r="I656" s="3" t="s">
        <v>97</v>
      </c>
      <c r="J656" s="6">
        <v>0</v>
      </c>
      <c r="K656" s="3" t="s">
        <v>3812</v>
      </c>
      <c r="L656" s="3" t="s">
        <v>3510</v>
      </c>
      <c r="M656" s="3" t="s">
        <v>410</v>
      </c>
      <c r="N656" s="3" t="s">
        <v>270</v>
      </c>
      <c r="O656" s="5" t="s">
        <v>5382</v>
      </c>
      <c r="P656" s="2">
        <f>VLOOKUP(M656&amp;N656,Distancia!$C$2:$D$3438,2,0)</f>
        <v>115.95</v>
      </c>
      <c r="Q656" s="2" t="str">
        <f t="shared" si="10"/>
        <v>Aplica</v>
      </c>
      <c r="R656" s="36"/>
      <c r="S656" s="2" t="s">
        <v>6715</v>
      </c>
    </row>
    <row r="657" spans="1:19" x14ac:dyDescent="0.25">
      <c r="A657" s="3" t="s">
        <v>385</v>
      </c>
      <c r="B657" s="6" t="s">
        <v>1928</v>
      </c>
      <c r="C657" s="2">
        <v>218518</v>
      </c>
      <c r="D657" s="4">
        <v>45853</v>
      </c>
      <c r="E657" s="4">
        <v>45853</v>
      </c>
      <c r="F657" s="2" t="s">
        <v>1397</v>
      </c>
      <c r="G657" s="3" t="s">
        <v>1398</v>
      </c>
      <c r="H657" s="2" t="s">
        <v>5417</v>
      </c>
      <c r="I657" s="3" t="s">
        <v>3170</v>
      </c>
      <c r="J657" s="6">
        <v>0</v>
      </c>
      <c r="K657" s="3" t="s">
        <v>3815</v>
      </c>
      <c r="L657" s="3" t="s">
        <v>3510</v>
      </c>
      <c r="M657" s="3" t="s">
        <v>410</v>
      </c>
      <c r="N657" s="3" t="s">
        <v>417</v>
      </c>
      <c r="O657" s="5" t="s">
        <v>5541</v>
      </c>
      <c r="P657" s="2">
        <f>VLOOKUP(M657&amp;N657,Distancia!$C$2:$D$3438,2,0)</f>
        <v>20.100000000000001</v>
      </c>
      <c r="Q657" s="2" t="str">
        <f t="shared" si="10"/>
        <v>No Aplica</v>
      </c>
      <c r="R657" s="36"/>
      <c r="S657" s="2"/>
    </row>
    <row r="658" spans="1:19" x14ac:dyDescent="0.25">
      <c r="A658" s="3" t="s">
        <v>385</v>
      </c>
      <c r="B658" s="6" t="s">
        <v>1928</v>
      </c>
      <c r="C658" s="2">
        <v>218531</v>
      </c>
      <c r="D658" s="4">
        <v>45855</v>
      </c>
      <c r="E658" s="4">
        <v>45855</v>
      </c>
      <c r="F658" s="2" t="s">
        <v>1393</v>
      </c>
      <c r="G658" s="3" t="s">
        <v>1394</v>
      </c>
      <c r="H658" s="2" t="s">
        <v>5566</v>
      </c>
      <c r="I658" s="3" t="s">
        <v>3170</v>
      </c>
      <c r="J658" s="6">
        <v>0</v>
      </c>
      <c r="K658" s="3" t="s">
        <v>3820</v>
      </c>
      <c r="L658" s="3" t="s">
        <v>3510</v>
      </c>
      <c r="M658" s="3" t="s">
        <v>410</v>
      </c>
      <c r="N658" s="3" t="s">
        <v>1395</v>
      </c>
      <c r="O658" s="5" t="s">
        <v>5382</v>
      </c>
      <c r="P658" s="2">
        <f>VLOOKUP(M658&amp;N658,Distancia!$C$2:$D$3438,2,0)</f>
        <v>44</v>
      </c>
      <c r="Q658" s="2" t="str">
        <f t="shared" si="10"/>
        <v>No Aplica</v>
      </c>
      <c r="R658" s="36"/>
      <c r="S658" s="2"/>
    </row>
    <row r="659" spans="1:19" x14ac:dyDescent="0.25">
      <c r="A659" s="3" t="s">
        <v>385</v>
      </c>
      <c r="B659" s="6" t="s">
        <v>1928</v>
      </c>
      <c r="C659" s="2">
        <v>218532</v>
      </c>
      <c r="D659" s="4">
        <v>45856</v>
      </c>
      <c r="E659" s="4">
        <v>45856</v>
      </c>
      <c r="F659" s="2" t="s">
        <v>588</v>
      </c>
      <c r="G659" s="3" t="s">
        <v>589</v>
      </c>
      <c r="H659" s="2" t="s">
        <v>5521</v>
      </c>
      <c r="I659" s="3" t="s">
        <v>97</v>
      </c>
      <c r="J659" s="6">
        <v>0</v>
      </c>
      <c r="K659" s="3" t="s">
        <v>2074</v>
      </c>
      <c r="L659" s="3" t="s">
        <v>3510</v>
      </c>
      <c r="M659" s="3" t="s">
        <v>408</v>
      </c>
      <c r="N659" s="3" t="s">
        <v>408</v>
      </c>
      <c r="O659" s="5" t="s">
        <v>5402</v>
      </c>
      <c r="P659" s="2">
        <f>VLOOKUP(M659&amp;N659,Distancia!$C$2:$D$3438,2,0)</f>
        <v>0</v>
      </c>
      <c r="Q659" s="2" t="str">
        <f t="shared" si="10"/>
        <v>No Aplica</v>
      </c>
      <c r="R659" s="36"/>
      <c r="S659" s="2"/>
    </row>
    <row r="660" spans="1:19" x14ac:dyDescent="0.25">
      <c r="A660" s="3" t="s">
        <v>385</v>
      </c>
      <c r="B660" s="6" t="s">
        <v>1928</v>
      </c>
      <c r="C660" s="2">
        <v>218533</v>
      </c>
      <c r="D660" s="4">
        <v>45855</v>
      </c>
      <c r="E660" s="4">
        <v>45855</v>
      </c>
      <c r="F660" s="2" t="s">
        <v>3821</v>
      </c>
      <c r="G660" s="3" t="s">
        <v>3822</v>
      </c>
      <c r="H660" s="2" t="s">
        <v>5705</v>
      </c>
      <c r="I660" s="3" t="s">
        <v>3170</v>
      </c>
      <c r="J660" s="6">
        <v>25815</v>
      </c>
      <c r="K660" s="3" t="s">
        <v>3823</v>
      </c>
      <c r="L660" s="3" t="s">
        <v>3510</v>
      </c>
      <c r="M660" s="3" t="s">
        <v>1467</v>
      </c>
      <c r="N660" s="3" t="s">
        <v>410</v>
      </c>
      <c r="O660" s="5" t="s">
        <v>5382</v>
      </c>
      <c r="P660" s="2">
        <f>VLOOKUP(M660&amp;N660,Distancia!$C$2:$D$3438,2,0)</f>
        <v>120.94</v>
      </c>
      <c r="Q660" s="2" t="str">
        <f t="shared" si="10"/>
        <v>Aplica</v>
      </c>
      <c r="R660" s="36"/>
      <c r="S660" s="2"/>
    </row>
    <row r="661" spans="1:19" x14ac:dyDescent="0.25">
      <c r="A661" s="3" t="s">
        <v>385</v>
      </c>
      <c r="B661" s="6" t="s">
        <v>1928</v>
      </c>
      <c r="C661" s="2">
        <v>218534</v>
      </c>
      <c r="D661" s="4">
        <v>45855</v>
      </c>
      <c r="E661" s="4">
        <v>45855</v>
      </c>
      <c r="F661" s="2" t="s">
        <v>3824</v>
      </c>
      <c r="G661" s="3" t="s">
        <v>3825</v>
      </c>
      <c r="H661" s="2" t="s">
        <v>5706</v>
      </c>
      <c r="I661" s="3" t="s">
        <v>3170</v>
      </c>
      <c r="J661" s="6">
        <v>31809</v>
      </c>
      <c r="K661" s="3" t="s">
        <v>2708</v>
      </c>
      <c r="L661" s="3" t="s">
        <v>2866</v>
      </c>
      <c r="M661" s="3" t="s">
        <v>435</v>
      </c>
      <c r="N661" s="3" t="s">
        <v>638</v>
      </c>
      <c r="O661" s="5" t="s">
        <v>5394</v>
      </c>
      <c r="P661" s="2">
        <f>VLOOKUP(M661&amp;N661,Distancia!$C$2:$D$3438,2,0)</f>
        <v>97.05</v>
      </c>
      <c r="Q661" s="2" t="str">
        <f t="shared" si="10"/>
        <v>Aplica</v>
      </c>
      <c r="R661" s="36"/>
      <c r="S661" s="2"/>
    </row>
    <row r="662" spans="1:19" x14ac:dyDescent="0.25">
      <c r="A662" s="3" t="s">
        <v>385</v>
      </c>
      <c r="B662" s="6" t="s">
        <v>1928</v>
      </c>
      <c r="C662" s="2">
        <v>218538</v>
      </c>
      <c r="D662" s="4">
        <v>45852</v>
      </c>
      <c r="E662" s="4">
        <v>45852</v>
      </c>
      <c r="F662" s="2" t="s">
        <v>1480</v>
      </c>
      <c r="G662" s="3" t="s">
        <v>1481</v>
      </c>
      <c r="H662" s="2" t="s">
        <v>5708</v>
      </c>
      <c r="I662" s="3" t="s">
        <v>97</v>
      </c>
      <c r="J662" s="6">
        <v>31809</v>
      </c>
      <c r="K662" s="3" t="s">
        <v>3827</v>
      </c>
      <c r="L662" s="3" t="s">
        <v>3510</v>
      </c>
      <c r="M662" s="3" t="s">
        <v>410</v>
      </c>
      <c r="N662" s="3" t="s">
        <v>270</v>
      </c>
      <c r="O662" s="5" t="s">
        <v>5382</v>
      </c>
      <c r="P662" s="2">
        <f>VLOOKUP(M662&amp;N662,Distancia!$C$2:$D$3438,2,0)</f>
        <v>115.95</v>
      </c>
      <c r="Q662" s="2" t="str">
        <f t="shared" si="10"/>
        <v>Aplica</v>
      </c>
      <c r="R662" s="36"/>
      <c r="S662" s="2"/>
    </row>
    <row r="663" spans="1:19" x14ac:dyDescent="0.25">
      <c r="A663" s="3" t="s">
        <v>385</v>
      </c>
      <c r="B663" s="6" t="s">
        <v>1928</v>
      </c>
      <c r="C663" s="2">
        <v>218539</v>
      </c>
      <c r="D663" s="4">
        <v>45853</v>
      </c>
      <c r="E663" s="4">
        <v>45853</v>
      </c>
      <c r="F663" s="2" t="s">
        <v>1480</v>
      </c>
      <c r="G663" s="3" t="s">
        <v>1481</v>
      </c>
      <c r="H663" s="2" t="s">
        <v>5708</v>
      </c>
      <c r="I663" s="3" t="s">
        <v>97</v>
      </c>
      <c r="J663" s="6">
        <v>31809</v>
      </c>
      <c r="K663" s="3" t="s">
        <v>3828</v>
      </c>
      <c r="L663" s="3" t="s">
        <v>3510</v>
      </c>
      <c r="M663" s="3" t="s">
        <v>410</v>
      </c>
      <c r="N663" s="3" t="s">
        <v>270</v>
      </c>
      <c r="O663" s="5" t="s">
        <v>5382</v>
      </c>
      <c r="P663" s="2">
        <f>VLOOKUP(M663&amp;N663,Distancia!$C$2:$D$3438,2,0)</f>
        <v>115.95</v>
      </c>
      <c r="Q663" s="2" t="str">
        <f t="shared" si="10"/>
        <v>Aplica</v>
      </c>
      <c r="R663" s="36"/>
      <c r="S663" s="2"/>
    </row>
    <row r="664" spans="1:19" x14ac:dyDescent="0.25">
      <c r="A664" s="3" t="s">
        <v>385</v>
      </c>
      <c r="B664" s="6" t="s">
        <v>1928</v>
      </c>
      <c r="C664" s="2">
        <v>218552</v>
      </c>
      <c r="D664" s="4">
        <v>45855</v>
      </c>
      <c r="E664" s="4">
        <v>45855</v>
      </c>
      <c r="F664" s="2" t="s">
        <v>422</v>
      </c>
      <c r="G664" s="3" t="s">
        <v>1423</v>
      </c>
      <c r="H664" s="2" t="s">
        <v>5714</v>
      </c>
      <c r="I664" s="3" t="s">
        <v>97</v>
      </c>
      <c r="J664" s="6">
        <v>0</v>
      </c>
      <c r="K664" s="3" t="s">
        <v>3832</v>
      </c>
      <c r="L664" s="3" t="s">
        <v>3510</v>
      </c>
      <c r="M664" s="3" t="s">
        <v>410</v>
      </c>
      <c r="N664" s="3" t="s">
        <v>437</v>
      </c>
      <c r="O664" s="5" t="s">
        <v>5394</v>
      </c>
      <c r="P664" s="2">
        <f>VLOOKUP(M664&amp;N664,Distancia!$C$2:$D$3438,2,0)</f>
        <v>61.21</v>
      </c>
      <c r="Q664" s="2" t="str">
        <f t="shared" si="10"/>
        <v>No Aplica</v>
      </c>
      <c r="R664" s="36"/>
      <c r="S664" s="2"/>
    </row>
    <row r="665" spans="1:19" x14ac:dyDescent="0.25">
      <c r="A665" s="3" t="s">
        <v>385</v>
      </c>
      <c r="B665" s="6" t="s">
        <v>1928</v>
      </c>
      <c r="C665" s="2">
        <v>218565</v>
      </c>
      <c r="D665" s="4">
        <v>45855</v>
      </c>
      <c r="E665" s="4">
        <v>45855</v>
      </c>
      <c r="F665" s="2" t="s">
        <v>1998</v>
      </c>
      <c r="G665" s="3" t="s">
        <v>1997</v>
      </c>
      <c r="H665" s="2" t="s">
        <v>5393</v>
      </c>
      <c r="I665" s="3" t="s">
        <v>3170</v>
      </c>
      <c r="J665" s="6">
        <v>0</v>
      </c>
      <c r="K665" s="3" t="s">
        <v>3835</v>
      </c>
      <c r="L665" s="3" t="s">
        <v>3510</v>
      </c>
      <c r="M665" s="3" t="s">
        <v>410</v>
      </c>
      <c r="N665" s="3" t="s">
        <v>408</v>
      </c>
      <c r="O665" s="5" t="s">
        <v>5394</v>
      </c>
      <c r="P665" s="2">
        <f>VLOOKUP(M665&amp;N665,Distancia!$C$2:$D$3438,2,0)</f>
        <v>47.4</v>
      </c>
      <c r="Q665" s="2" t="str">
        <f t="shared" si="10"/>
        <v>No Aplica</v>
      </c>
      <c r="R665" s="36"/>
      <c r="S665" s="2"/>
    </row>
    <row r="666" spans="1:19" x14ac:dyDescent="0.25">
      <c r="A666" s="3" t="s">
        <v>385</v>
      </c>
      <c r="B666" s="6" t="s">
        <v>1928</v>
      </c>
      <c r="C666" s="2">
        <v>218566</v>
      </c>
      <c r="D666" s="4">
        <v>45856</v>
      </c>
      <c r="E666" s="4">
        <v>45856</v>
      </c>
      <c r="F666" s="2" t="s">
        <v>1393</v>
      </c>
      <c r="G666" s="3" t="s">
        <v>1394</v>
      </c>
      <c r="H666" s="2" t="s">
        <v>5566</v>
      </c>
      <c r="I666" s="3" t="s">
        <v>3170</v>
      </c>
      <c r="J666" s="6">
        <v>25815</v>
      </c>
      <c r="K666" s="3" t="s">
        <v>1995</v>
      </c>
      <c r="L666" s="3" t="s">
        <v>3510</v>
      </c>
      <c r="M666" s="3" t="s">
        <v>410</v>
      </c>
      <c r="N666" s="3" t="s">
        <v>270</v>
      </c>
      <c r="O666" s="5" t="s">
        <v>5382</v>
      </c>
      <c r="P666" s="2">
        <f>VLOOKUP(M666&amp;N666,Distancia!$C$2:$D$3438,2,0)</f>
        <v>115.95</v>
      </c>
      <c r="Q666" s="2" t="str">
        <f t="shared" si="10"/>
        <v>Aplica</v>
      </c>
      <c r="R666" s="36"/>
      <c r="S666" s="2"/>
    </row>
    <row r="667" spans="1:19" x14ac:dyDescent="0.25">
      <c r="A667" s="3" t="s">
        <v>385</v>
      </c>
      <c r="B667" s="6" t="s">
        <v>1928</v>
      </c>
      <c r="C667" s="2">
        <v>218570</v>
      </c>
      <c r="D667" s="4">
        <v>45859</v>
      </c>
      <c r="E667" s="4">
        <v>45859</v>
      </c>
      <c r="F667" s="2" t="s">
        <v>1387</v>
      </c>
      <c r="G667" s="3" t="s">
        <v>1388</v>
      </c>
      <c r="H667" s="2" t="s">
        <v>5720</v>
      </c>
      <c r="I667" s="3" t="s">
        <v>97</v>
      </c>
      <c r="J667" s="6">
        <v>31809</v>
      </c>
      <c r="K667" s="3" t="s">
        <v>3838</v>
      </c>
      <c r="L667" s="3" t="s">
        <v>3510</v>
      </c>
      <c r="M667" s="3" t="s">
        <v>410</v>
      </c>
      <c r="N667" s="3" t="s">
        <v>638</v>
      </c>
      <c r="O667" s="5" t="s">
        <v>5382</v>
      </c>
      <c r="P667" s="2">
        <f>VLOOKUP(M667&amp;N667,Distancia!$C$2:$D$3438,2,0)</f>
        <v>88.21</v>
      </c>
      <c r="Q667" s="2" t="str">
        <f t="shared" si="10"/>
        <v>Aplica</v>
      </c>
      <c r="R667" s="36"/>
      <c r="S667" s="2"/>
    </row>
    <row r="668" spans="1:19" x14ac:dyDescent="0.25">
      <c r="A668" s="3" t="s">
        <v>385</v>
      </c>
      <c r="B668" s="6" t="s">
        <v>1928</v>
      </c>
      <c r="C668" s="2">
        <v>218575</v>
      </c>
      <c r="D668" s="4">
        <v>45856</v>
      </c>
      <c r="E668" s="4">
        <v>45856</v>
      </c>
      <c r="F668" s="2" t="s">
        <v>1644</v>
      </c>
      <c r="G668" s="3" t="s">
        <v>1645</v>
      </c>
      <c r="H668" s="2" t="s">
        <v>5515</v>
      </c>
      <c r="I668" s="3" t="s">
        <v>97</v>
      </c>
      <c r="J668" s="6">
        <v>0</v>
      </c>
      <c r="K668" s="3" t="s">
        <v>3839</v>
      </c>
      <c r="L668" s="3" t="s">
        <v>3510</v>
      </c>
      <c r="M668" s="3" t="s">
        <v>614</v>
      </c>
      <c r="N668" s="3" t="s">
        <v>408</v>
      </c>
      <c r="O668" s="5" t="s">
        <v>5394</v>
      </c>
      <c r="P668" s="2">
        <f>VLOOKUP(M668&amp;N668,Distancia!$C$2:$D$3438,2,0)</f>
        <v>54.47</v>
      </c>
      <c r="Q668" s="2" t="str">
        <f t="shared" si="10"/>
        <v>No Aplica</v>
      </c>
      <c r="R668" s="36"/>
      <c r="S668" s="2"/>
    </row>
    <row r="669" spans="1:19" x14ac:dyDescent="0.25">
      <c r="A669" s="3" t="s">
        <v>385</v>
      </c>
      <c r="B669" s="6" t="s">
        <v>1928</v>
      </c>
      <c r="C669" s="2">
        <v>218578</v>
      </c>
      <c r="D669" s="4">
        <v>45856</v>
      </c>
      <c r="E669" s="4">
        <v>45856</v>
      </c>
      <c r="F669" s="2" t="s">
        <v>1390</v>
      </c>
      <c r="G669" s="3" t="s">
        <v>1391</v>
      </c>
      <c r="H669" s="2" t="s">
        <v>5461</v>
      </c>
      <c r="I669" s="3" t="s">
        <v>3170</v>
      </c>
      <c r="J669" s="6">
        <v>0</v>
      </c>
      <c r="K669" s="3" t="s">
        <v>3841</v>
      </c>
      <c r="L669" s="3" t="s">
        <v>3510</v>
      </c>
      <c r="M669" s="3" t="s">
        <v>410</v>
      </c>
      <c r="N669" s="3" t="s">
        <v>1389</v>
      </c>
      <c r="O669" s="5" t="s">
        <v>5394</v>
      </c>
      <c r="P669" s="2">
        <f>VLOOKUP(M669&amp;N669,Distancia!$C$2:$D$3438,2,0)</f>
        <v>38.979999999999997</v>
      </c>
      <c r="Q669" s="2" t="str">
        <f t="shared" si="10"/>
        <v>No Aplica</v>
      </c>
      <c r="R669" s="36"/>
      <c r="S669" s="2"/>
    </row>
    <row r="670" spans="1:19" x14ac:dyDescent="0.25">
      <c r="A670" s="3" t="s">
        <v>385</v>
      </c>
      <c r="B670" s="6" t="s">
        <v>1928</v>
      </c>
      <c r="C670" s="2">
        <v>218589</v>
      </c>
      <c r="D670" s="4">
        <v>45866</v>
      </c>
      <c r="E670" s="4">
        <v>45869</v>
      </c>
      <c r="F670" s="2" t="s">
        <v>1636</v>
      </c>
      <c r="G670" s="3" t="s">
        <v>1637</v>
      </c>
      <c r="H670" s="2" t="s">
        <v>5496</v>
      </c>
      <c r="I670" s="3" t="s">
        <v>3170</v>
      </c>
      <c r="J670" s="6">
        <v>293940</v>
      </c>
      <c r="K670" s="3" t="s">
        <v>1993</v>
      </c>
      <c r="L670" s="3" t="s">
        <v>3510</v>
      </c>
      <c r="M670" s="3" t="s">
        <v>614</v>
      </c>
      <c r="N670" s="3" t="s">
        <v>270</v>
      </c>
      <c r="O670" s="5" t="s">
        <v>5394</v>
      </c>
      <c r="P670" s="2">
        <f>VLOOKUP(M670&amp;N670,Distancia!$C$2:$D$3438,2,0)</f>
        <v>150</v>
      </c>
      <c r="Q670" s="2" t="str">
        <f t="shared" si="10"/>
        <v>Aplica</v>
      </c>
      <c r="R670" s="36"/>
      <c r="S670" s="2"/>
    </row>
    <row r="671" spans="1:19" x14ac:dyDescent="0.25">
      <c r="A671" s="3" t="s">
        <v>385</v>
      </c>
      <c r="B671" s="6" t="s">
        <v>1928</v>
      </c>
      <c r="C671" s="2">
        <v>218590</v>
      </c>
      <c r="D671" s="4">
        <v>45859</v>
      </c>
      <c r="E671" s="4">
        <v>45859</v>
      </c>
      <c r="F671" s="2" t="s">
        <v>1636</v>
      </c>
      <c r="G671" s="3" t="s">
        <v>1637</v>
      </c>
      <c r="H671" s="2" t="s">
        <v>5496</v>
      </c>
      <c r="I671" s="3" t="s">
        <v>3170</v>
      </c>
      <c r="J671" s="6">
        <v>0</v>
      </c>
      <c r="K671" s="3" t="s">
        <v>2636</v>
      </c>
      <c r="L671" s="3" t="s">
        <v>3510</v>
      </c>
      <c r="M671" s="3" t="s">
        <v>614</v>
      </c>
      <c r="N671" s="3" t="s">
        <v>408</v>
      </c>
      <c r="O671" s="5" t="s">
        <v>5394</v>
      </c>
      <c r="P671" s="2">
        <f>VLOOKUP(M671&amp;N671,Distancia!$C$2:$D$3438,2,0)</f>
        <v>54.47</v>
      </c>
      <c r="Q671" s="2" t="str">
        <f t="shared" si="10"/>
        <v>No Aplica</v>
      </c>
      <c r="R671" s="36"/>
      <c r="S671" s="2"/>
    </row>
    <row r="672" spans="1:19" x14ac:dyDescent="0.25">
      <c r="A672" s="3" t="s">
        <v>385</v>
      </c>
      <c r="B672" s="6" t="s">
        <v>1928</v>
      </c>
      <c r="C672" s="2">
        <v>218592</v>
      </c>
      <c r="D672" s="4">
        <v>45860</v>
      </c>
      <c r="E672" s="4">
        <v>45860</v>
      </c>
      <c r="F672" s="2" t="s">
        <v>1636</v>
      </c>
      <c r="G672" s="3" t="s">
        <v>1637</v>
      </c>
      <c r="H672" s="2" t="s">
        <v>5496</v>
      </c>
      <c r="I672" s="3" t="s">
        <v>3170</v>
      </c>
      <c r="J672" s="6">
        <v>0</v>
      </c>
      <c r="K672" s="3" t="s">
        <v>1994</v>
      </c>
      <c r="L672" s="3" t="s">
        <v>3510</v>
      </c>
      <c r="M672" s="3" t="s">
        <v>614</v>
      </c>
      <c r="N672" s="3" t="s">
        <v>408</v>
      </c>
      <c r="O672" s="5" t="s">
        <v>5394</v>
      </c>
      <c r="P672" s="2">
        <f>VLOOKUP(M672&amp;N672,Distancia!$C$2:$D$3438,2,0)</f>
        <v>54.47</v>
      </c>
      <c r="Q672" s="2" t="str">
        <f t="shared" si="10"/>
        <v>No Aplica</v>
      </c>
      <c r="R672" s="36"/>
      <c r="S672" s="2"/>
    </row>
    <row r="673" spans="1:19" x14ac:dyDescent="0.25">
      <c r="A673" s="3" t="s">
        <v>385</v>
      </c>
      <c r="B673" s="6" t="s">
        <v>1928</v>
      </c>
      <c r="C673" s="2">
        <v>218593</v>
      </c>
      <c r="D673" s="4">
        <v>45859</v>
      </c>
      <c r="E673" s="4">
        <v>45859</v>
      </c>
      <c r="F673" s="2" t="s">
        <v>1580</v>
      </c>
      <c r="G673" s="3" t="s">
        <v>1581</v>
      </c>
      <c r="H673" s="2" t="s">
        <v>5597</v>
      </c>
      <c r="I673" s="3" t="s">
        <v>3170</v>
      </c>
      <c r="J673" s="6">
        <v>34581</v>
      </c>
      <c r="K673" s="3" t="s">
        <v>3845</v>
      </c>
      <c r="L673" s="3" t="s">
        <v>3510</v>
      </c>
      <c r="M673" s="3" t="s">
        <v>638</v>
      </c>
      <c r="N673" s="3" t="s">
        <v>410</v>
      </c>
      <c r="O673" s="5" t="s">
        <v>5389</v>
      </c>
      <c r="P673" s="2">
        <f>VLOOKUP(M673&amp;N673,Distancia!$C$2:$D$3438,2,0)</f>
        <v>88.21</v>
      </c>
      <c r="Q673" s="2" t="str">
        <f t="shared" si="10"/>
        <v>Aplica</v>
      </c>
      <c r="R673" s="36"/>
      <c r="S673" s="2"/>
    </row>
    <row r="674" spans="1:19" x14ac:dyDescent="0.25">
      <c r="A674" s="3" t="s">
        <v>385</v>
      </c>
      <c r="B674" s="6" t="s">
        <v>1928</v>
      </c>
      <c r="C674" s="2">
        <v>218597</v>
      </c>
      <c r="D674" s="4">
        <v>45859</v>
      </c>
      <c r="E674" s="4">
        <v>45859</v>
      </c>
      <c r="F674" s="2" t="s">
        <v>1542</v>
      </c>
      <c r="G674" s="3" t="s">
        <v>1543</v>
      </c>
      <c r="H674" s="2" t="s">
        <v>5636</v>
      </c>
      <c r="I674" s="3" t="s">
        <v>97</v>
      </c>
      <c r="J674" s="6">
        <v>0</v>
      </c>
      <c r="K674" s="3" t="s">
        <v>2148</v>
      </c>
      <c r="L674" s="3" t="s">
        <v>3810</v>
      </c>
      <c r="M674" s="3" t="s">
        <v>1467</v>
      </c>
      <c r="N674" s="3" t="s">
        <v>1422</v>
      </c>
      <c r="O674" s="5" t="s">
        <v>5394</v>
      </c>
      <c r="P674" s="2">
        <f>VLOOKUP(M674&amp;N674,Distancia!$C$2:$D$3438,2,0)</f>
        <v>17.850000000000001</v>
      </c>
      <c r="Q674" s="2" t="str">
        <f t="shared" si="10"/>
        <v>No Aplica</v>
      </c>
      <c r="R674" s="36"/>
      <c r="S674" s="2"/>
    </row>
    <row r="675" spans="1:19" x14ac:dyDescent="0.25">
      <c r="A675" s="3" t="s">
        <v>385</v>
      </c>
      <c r="B675" s="6" t="s">
        <v>1928</v>
      </c>
      <c r="C675" s="2">
        <v>218600</v>
      </c>
      <c r="D675" s="4">
        <v>45859</v>
      </c>
      <c r="E675" s="4">
        <v>45862</v>
      </c>
      <c r="F675" s="2" t="s">
        <v>412</v>
      </c>
      <c r="G675" s="3" t="s">
        <v>3850</v>
      </c>
      <c r="H675" s="2" t="s">
        <v>5730</v>
      </c>
      <c r="I675" s="3" t="s">
        <v>351</v>
      </c>
      <c r="J675" s="6">
        <v>270378</v>
      </c>
      <c r="K675" s="3" t="s">
        <v>3851</v>
      </c>
      <c r="L675" s="3" t="s">
        <v>3510</v>
      </c>
      <c r="M675" s="3" t="s">
        <v>409</v>
      </c>
      <c r="N675" s="3" t="s">
        <v>270</v>
      </c>
      <c r="O675" s="5" t="s">
        <v>5402</v>
      </c>
      <c r="P675" s="2">
        <f>VLOOKUP(M675&amp;N675,Distancia!$C$2:$D$3438,2,0)</f>
        <v>104</v>
      </c>
      <c r="Q675" s="2" t="str">
        <f t="shared" si="10"/>
        <v>Aplica</v>
      </c>
      <c r="R675" s="36"/>
      <c r="S675" s="2"/>
    </row>
    <row r="676" spans="1:19" x14ac:dyDescent="0.25">
      <c r="A676" s="3" t="s">
        <v>385</v>
      </c>
      <c r="B676" s="6" t="s">
        <v>1928</v>
      </c>
      <c r="C676" s="2">
        <v>218602</v>
      </c>
      <c r="D676" s="4">
        <v>45859</v>
      </c>
      <c r="E676" s="4">
        <v>45859</v>
      </c>
      <c r="F676" s="2" t="s">
        <v>1559</v>
      </c>
      <c r="G676" s="3" t="s">
        <v>1560</v>
      </c>
      <c r="H676" s="2" t="s">
        <v>5411</v>
      </c>
      <c r="I676" s="3" t="s">
        <v>3170</v>
      </c>
      <c r="J676" s="6">
        <v>0</v>
      </c>
      <c r="K676" s="3" t="s">
        <v>2111</v>
      </c>
      <c r="L676" s="3" t="s">
        <v>3810</v>
      </c>
      <c r="M676" s="3" t="s">
        <v>1467</v>
      </c>
      <c r="N676" s="3" t="s">
        <v>1422</v>
      </c>
      <c r="O676" s="5" t="s">
        <v>5394</v>
      </c>
      <c r="P676" s="2">
        <f>VLOOKUP(M676&amp;N676,Distancia!$C$2:$D$3438,2,0)</f>
        <v>17.850000000000001</v>
      </c>
      <c r="Q676" s="2" t="str">
        <f t="shared" si="10"/>
        <v>No Aplica</v>
      </c>
      <c r="R676" s="36"/>
      <c r="S676" s="2"/>
    </row>
    <row r="677" spans="1:19" x14ac:dyDescent="0.25">
      <c r="A677" s="3" t="s">
        <v>385</v>
      </c>
      <c r="B677" s="6" t="s">
        <v>1928</v>
      </c>
      <c r="C677" s="2">
        <v>218604</v>
      </c>
      <c r="D677" s="4">
        <v>45856</v>
      </c>
      <c r="E677" s="4">
        <v>45856</v>
      </c>
      <c r="F677" s="2" t="s">
        <v>611</v>
      </c>
      <c r="G677" s="3" t="s">
        <v>612</v>
      </c>
      <c r="H677" s="2" t="s">
        <v>5452</v>
      </c>
      <c r="I677" s="3" t="s">
        <v>97</v>
      </c>
      <c r="J677" s="6">
        <v>0</v>
      </c>
      <c r="K677" s="3" t="s">
        <v>2110</v>
      </c>
      <c r="L677" s="3" t="s">
        <v>3810</v>
      </c>
      <c r="M677" s="3" t="s">
        <v>437</v>
      </c>
      <c r="N677" s="3" t="s">
        <v>408</v>
      </c>
      <c r="O677" s="5" t="s">
        <v>5394</v>
      </c>
      <c r="P677" s="2">
        <f>VLOOKUP(M677&amp;N677,Distancia!$C$2:$D$3438,2,0)</f>
        <v>13.81</v>
      </c>
      <c r="Q677" s="2" t="str">
        <f t="shared" si="10"/>
        <v>No Aplica</v>
      </c>
      <c r="R677" s="36"/>
      <c r="S677" s="2"/>
    </row>
    <row r="678" spans="1:19" x14ac:dyDescent="0.25">
      <c r="A678" s="3" t="s">
        <v>385</v>
      </c>
      <c r="B678" s="6" t="s">
        <v>1928</v>
      </c>
      <c r="C678" s="2">
        <v>218605</v>
      </c>
      <c r="D678" s="4">
        <v>45859</v>
      </c>
      <c r="E678" s="4">
        <v>45859</v>
      </c>
      <c r="F678" s="2" t="s">
        <v>611</v>
      </c>
      <c r="G678" s="3" t="s">
        <v>612</v>
      </c>
      <c r="H678" s="2" t="s">
        <v>5452</v>
      </c>
      <c r="I678" s="3" t="s">
        <v>97</v>
      </c>
      <c r="J678" s="6">
        <v>0</v>
      </c>
      <c r="K678" s="3" t="s">
        <v>2107</v>
      </c>
      <c r="L678" s="3" t="s">
        <v>3810</v>
      </c>
      <c r="M678" s="3" t="s">
        <v>437</v>
      </c>
      <c r="N678" s="3" t="s">
        <v>408</v>
      </c>
      <c r="O678" s="5" t="s">
        <v>5394</v>
      </c>
      <c r="P678" s="2">
        <f>VLOOKUP(M678&amp;N678,Distancia!$C$2:$D$3438,2,0)</f>
        <v>13.81</v>
      </c>
      <c r="Q678" s="2" t="str">
        <f t="shared" si="10"/>
        <v>No Aplica</v>
      </c>
      <c r="R678" s="36"/>
      <c r="S678" s="2"/>
    </row>
    <row r="679" spans="1:19" x14ac:dyDescent="0.25">
      <c r="A679" s="3" t="s">
        <v>385</v>
      </c>
      <c r="B679" s="6" t="s">
        <v>1928</v>
      </c>
      <c r="C679" s="2">
        <v>218620</v>
      </c>
      <c r="D679" s="4">
        <v>45859</v>
      </c>
      <c r="E679" s="4">
        <v>45862</v>
      </c>
      <c r="F679" s="2" t="s">
        <v>581</v>
      </c>
      <c r="G679" s="3" t="s">
        <v>582</v>
      </c>
      <c r="H679" s="2" t="s">
        <v>5740</v>
      </c>
      <c r="I679" s="3" t="s">
        <v>351</v>
      </c>
      <c r="J679" s="6">
        <v>270378</v>
      </c>
      <c r="K679" s="3" t="s">
        <v>3862</v>
      </c>
      <c r="L679" s="3" t="s">
        <v>3510</v>
      </c>
      <c r="M679" s="3" t="s">
        <v>437</v>
      </c>
      <c r="N679" s="3" t="s">
        <v>270</v>
      </c>
      <c r="O679" s="5" t="s">
        <v>5394</v>
      </c>
      <c r="P679" s="2">
        <f>VLOOKUP(M679&amp;N679,Distancia!$C$2:$D$3438,2,0)</f>
        <v>113.22</v>
      </c>
      <c r="Q679" s="2" t="str">
        <f t="shared" si="10"/>
        <v>Aplica</v>
      </c>
      <c r="R679" s="48">
        <v>15180</v>
      </c>
      <c r="S679" s="34" t="s">
        <v>6716</v>
      </c>
    </row>
    <row r="680" spans="1:19" x14ac:dyDescent="0.25">
      <c r="A680" s="3" t="s">
        <v>385</v>
      </c>
      <c r="B680" s="6" t="s">
        <v>1928</v>
      </c>
      <c r="C680" s="2">
        <v>218623</v>
      </c>
      <c r="D680" s="4">
        <v>45855</v>
      </c>
      <c r="E680" s="4">
        <v>45855</v>
      </c>
      <c r="F680" s="2" t="s">
        <v>3266</v>
      </c>
      <c r="G680" s="3" t="s">
        <v>3267</v>
      </c>
      <c r="H680" s="2" t="s">
        <v>5601</v>
      </c>
      <c r="I680" s="3" t="s">
        <v>351</v>
      </c>
      <c r="J680" s="6">
        <v>0</v>
      </c>
      <c r="K680" s="3" t="s">
        <v>3866</v>
      </c>
      <c r="L680" s="3" t="s">
        <v>3510</v>
      </c>
      <c r="M680" s="3" t="s">
        <v>410</v>
      </c>
      <c r="N680" s="3" t="s">
        <v>638</v>
      </c>
      <c r="O680" s="5" t="s">
        <v>5402</v>
      </c>
      <c r="P680" s="2">
        <f>VLOOKUP(M680&amp;N680,Distancia!$C$2:$D$3438,2,0)</f>
        <v>88.21</v>
      </c>
      <c r="Q680" s="2" t="str">
        <f t="shared" si="10"/>
        <v>Aplica</v>
      </c>
      <c r="R680" s="36"/>
      <c r="S680" s="2" t="s">
        <v>6715</v>
      </c>
    </row>
    <row r="681" spans="1:19" x14ac:dyDescent="0.25">
      <c r="A681" s="3" t="s">
        <v>385</v>
      </c>
      <c r="B681" s="6" t="s">
        <v>1928</v>
      </c>
      <c r="C681" s="2">
        <v>218625</v>
      </c>
      <c r="D681" s="4">
        <v>45860</v>
      </c>
      <c r="E681" s="4">
        <v>45860</v>
      </c>
      <c r="F681" s="2" t="s">
        <v>3266</v>
      </c>
      <c r="G681" s="3" t="s">
        <v>3267</v>
      </c>
      <c r="H681" s="2" t="s">
        <v>5601</v>
      </c>
      <c r="I681" s="3" t="s">
        <v>3170</v>
      </c>
      <c r="J681" s="6">
        <v>0</v>
      </c>
      <c r="K681" s="3" t="s">
        <v>3867</v>
      </c>
      <c r="L681" s="3" t="s">
        <v>3510</v>
      </c>
      <c r="M681" s="3" t="s">
        <v>410</v>
      </c>
      <c r="N681" s="3" t="s">
        <v>409</v>
      </c>
      <c r="O681" s="5" t="s">
        <v>5402</v>
      </c>
      <c r="P681" s="2">
        <f>VLOOKUP(M681&amp;N681,Distancia!$C$2:$D$3438,2,0)</f>
        <v>38.159999999999997</v>
      </c>
      <c r="Q681" s="2" t="str">
        <f t="shared" si="10"/>
        <v>No Aplica</v>
      </c>
      <c r="R681" s="36"/>
      <c r="S681" s="2"/>
    </row>
    <row r="682" spans="1:19" x14ac:dyDescent="0.25">
      <c r="A682" s="3" t="s">
        <v>385</v>
      </c>
      <c r="B682" s="6" t="s">
        <v>1928</v>
      </c>
      <c r="C682" s="2">
        <v>218626</v>
      </c>
      <c r="D682" s="4">
        <v>45862</v>
      </c>
      <c r="E682" s="4">
        <v>45862</v>
      </c>
      <c r="F682" s="2" t="s">
        <v>3266</v>
      </c>
      <c r="G682" s="3" t="s">
        <v>3267</v>
      </c>
      <c r="H682" s="2" t="s">
        <v>5601</v>
      </c>
      <c r="I682" s="3" t="s">
        <v>3170</v>
      </c>
      <c r="J682" s="6">
        <v>31809</v>
      </c>
      <c r="K682" s="3" t="s">
        <v>3868</v>
      </c>
      <c r="L682" s="3" t="s">
        <v>3510</v>
      </c>
      <c r="M682" s="3" t="s">
        <v>410</v>
      </c>
      <c r="N682" s="3" t="s">
        <v>1422</v>
      </c>
      <c r="O682" s="5" t="s">
        <v>5402</v>
      </c>
      <c r="P682" s="2">
        <f>VLOOKUP(M682&amp;N682,Distancia!$C$2:$D$3438,2,0)</f>
        <v>129.28</v>
      </c>
      <c r="Q682" s="2" t="str">
        <f t="shared" si="10"/>
        <v>Aplica</v>
      </c>
      <c r="R682" s="36"/>
      <c r="S682" s="2"/>
    </row>
    <row r="683" spans="1:19" x14ac:dyDescent="0.25">
      <c r="A683" s="3" t="s">
        <v>385</v>
      </c>
      <c r="B683" s="6" t="s">
        <v>1928</v>
      </c>
      <c r="C683" s="2">
        <v>218631</v>
      </c>
      <c r="D683" s="4">
        <v>45855</v>
      </c>
      <c r="E683" s="4">
        <v>45855</v>
      </c>
      <c r="F683" s="2" t="s">
        <v>2135</v>
      </c>
      <c r="G683" s="3" t="s">
        <v>2134</v>
      </c>
      <c r="H683" s="2" t="s">
        <v>5742</v>
      </c>
      <c r="I683" s="3" t="s">
        <v>3170</v>
      </c>
      <c r="J683" s="6">
        <v>0</v>
      </c>
      <c r="K683" s="3" t="s">
        <v>2725</v>
      </c>
      <c r="L683" s="3" t="s">
        <v>3810</v>
      </c>
      <c r="M683" s="3" t="s">
        <v>410</v>
      </c>
      <c r="N683" s="3" t="s">
        <v>638</v>
      </c>
      <c r="O683" s="5" t="s">
        <v>5394</v>
      </c>
      <c r="P683" s="2">
        <f>VLOOKUP(M683&amp;N683,Distancia!$C$2:$D$3438,2,0)</f>
        <v>88.21</v>
      </c>
      <c r="Q683" s="2" t="str">
        <f t="shared" si="10"/>
        <v>Aplica</v>
      </c>
      <c r="R683" s="36"/>
      <c r="S683" s="2" t="s">
        <v>6715</v>
      </c>
    </row>
    <row r="684" spans="1:19" x14ac:dyDescent="0.25">
      <c r="A684" s="3" t="s">
        <v>385</v>
      </c>
      <c r="B684" s="6" t="s">
        <v>1928</v>
      </c>
      <c r="C684" s="2">
        <v>218633</v>
      </c>
      <c r="D684" s="4">
        <v>45853</v>
      </c>
      <c r="E684" s="4">
        <v>45853</v>
      </c>
      <c r="F684" s="2" t="s">
        <v>1442</v>
      </c>
      <c r="G684" s="3" t="s">
        <v>1443</v>
      </c>
      <c r="H684" s="2" t="s">
        <v>5506</v>
      </c>
      <c r="I684" s="3" t="s">
        <v>97</v>
      </c>
      <c r="J684" s="6">
        <v>0</v>
      </c>
      <c r="K684" s="3" t="s">
        <v>2672</v>
      </c>
      <c r="L684" s="3" t="s">
        <v>3871</v>
      </c>
      <c r="M684" s="3" t="s">
        <v>410</v>
      </c>
      <c r="N684" s="3" t="s">
        <v>435</v>
      </c>
      <c r="O684" s="5" t="s">
        <v>5389</v>
      </c>
      <c r="P684" s="2">
        <f>VLOOKUP(M684&amp;N684,Distancia!$C$2:$D$3438,2,0)</f>
        <v>8.84</v>
      </c>
      <c r="Q684" s="2" t="str">
        <f t="shared" si="10"/>
        <v>No Aplica</v>
      </c>
      <c r="R684" s="36"/>
      <c r="S684" s="2"/>
    </row>
    <row r="685" spans="1:19" x14ac:dyDescent="0.25">
      <c r="A685" s="3" t="s">
        <v>385</v>
      </c>
      <c r="B685" s="6" t="s">
        <v>1928</v>
      </c>
      <c r="C685" s="2">
        <v>218634</v>
      </c>
      <c r="D685" s="4">
        <v>45859</v>
      </c>
      <c r="E685" s="4">
        <v>45859</v>
      </c>
      <c r="F685" s="2" t="s">
        <v>1442</v>
      </c>
      <c r="G685" s="3" t="s">
        <v>1443</v>
      </c>
      <c r="H685" s="2" t="s">
        <v>5506</v>
      </c>
      <c r="I685" s="3" t="s">
        <v>97</v>
      </c>
      <c r="J685" s="6">
        <v>0</v>
      </c>
      <c r="K685" s="3" t="s">
        <v>2671</v>
      </c>
      <c r="L685" s="3" t="s">
        <v>3871</v>
      </c>
      <c r="M685" s="3" t="s">
        <v>410</v>
      </c>
      <c r="N685" s="3" t="s">
        <v>435</v>
      </c>
      <c r="O685" s="5" t="s">
        <v>5389</v>
      </c>
      <c r="P685" s="2">
        <f>VLOOKUP(M685&amp;N685,Distancia!$C$2:$D$3438,2,0)</f>
        <v>8.84</v>
      </c>
      <c r="Q685" s="2" t="str">
        <f t="shared" si="10"/>
        <v>No Aplica</v>
      </c>
      <c r="R685" s="36"/>
      <c r="S685" s="2"/>
    </row>
    <row r="686" spans="1:19" x14ac:dyDescent="0.25">
      <c r="A686" s="3" t="s">
        <v>385</v>
      </c>
      <c r="B686" s="6" t="s">
        <v>1928</v>
      </c>
      <c r="C686" s="2">
        <v>218640</v>
      </c>
      <c r="D686" s="4">
        <v>45859</v>
      </c>
      <c r="E686" s="4">
        <v>45861</v>
      </c>
      <c r="F686" s="2" t="s">
        <v>3873</v>
      </c>
      <c r="G686" s="3" t="s">
        <v>3874</v>
      </c>
      <c r="H686" s="2" t="s">
        <v>5744</v>
      </c>
      <c r="I686" s="3" t="s">
        <v>97</v>
      </c>
      <c r="J686" s="6">
        <v>172906</v>
      </c>
      <c r="K686" s="3" t="s">
        <v>3875</v>
      </c>
      <c r="L686" s="3" t="s">
        <v>3510</v>
      </c>
      <c r="M686" s="3" t="s">
        <v>410</v>
      </c>
      <c r="N686" s="3" t="s">
        <v>261</v>
      </c>
      <c r="O686" s="5" t="s">
        <v>5392</v>
      </c>
      <c r="P686" s="2">
        <f>VLOOKUP(M686&amp;N686,Distancia!$C$2:$D$3438,2,0)</f>
        <v>2014</v>
      </c>
      <c r="Q686" s="2" t="str">
        <f t="shared" si="10"/>
        <v>Aplica</v>
      </c>
      <c r="R686" s="48">
        <v>454960</v>
      </c>
      <c r="S686" s="34" t="s">
        <v>6717</v>
      </c>
    </row>
    <row r="687" spans="1:19" x14ac:dyDescent="0.25">
      <c r="A687" s="3" t="s">
        <v>385</v>
      </c>
      <c r="B687" s="6" t="s">
        <v>1928</v>
      </c>
      <c r="C687" s="2">
        <v>218649</v>
      </c>
      <c r="D687" s="4">
        <v>45862</v>
      </c>
      <c r="E687" s="4">
        <v>45862</v>
      </c>
      <c r="F687" s="2" t="s">
        <v>1393</v>
      </c>
      <c r="G687" s="3" t="s">
        <v>1394</v>
      </c>
      <c r="H687" s="2" t="s">
        <v>5566</v>
      </c>
      <c r="I687" s="3" t="s">
        <v>3170</v>
      </c>
      <c r="J687" s="6">
        <v>25815</v>
      </c>
      <c r="K687" s="3" t="s">
        <v>3881</v>
      </c>
      <c r="L687" s="3" t="s">
        <v>3510</v>
      </c>
      <c r="M687" s="3" t="s">
        <v>410</v>
      </c>
      <c r="N687" s="3" t="s">
        <v>614</v>
      </c>
      <c r="O687" s="5" t="s">
        <v>5382</v>
      </c>
      <c r="P687" s="2">
        <f>VLOOKUP(M687&amp;N687,Distancia!$C$2:$D$3438,2,0)</f>
        <v>105.3</v>
      </c>
      <c r="Q687" s="2" t="str">
        <f t="shared" si="10"/>
        <v>Aplica</v>
      </c>
      <c r="R687" s="36"/>
      <c r="S687" s="2"/>
    </row>
    <row r="688" spans="1:19" x14ac:dyDescent="0.25">
      <c r="A688" s="3" t="s">
        <v>385</v>
      </c>
      <c r="B688" s="6" t="s">
        <v>1928</v>
      </c>
      <c r="C688" s="2">
        <v>218651</v>
      </c>
      <c r="D688" s="4">
        <v>45859</v>
      </c>
      <c r="E688" s="4">
        <v>45859</v>
      </c>
      <c r="F688" s="2" t="s">
        <v>1998</v>
      </c>
      <c r="G688" s="3" t="s">
        <v>1997</v>
      </c>
      <c r="H688" s="2" t="s">
        <v>5393</v>
      </c>
      <c r="I688" s="3" t="s">
        <v>3170</v>
      </c>
      <c r="J688" s="6">
        <v>0</v>
      </c>
      <c r="K688" s="3" t="s">
        <v>3883</v>
      </c>
      <c r="L688" s="3" t="s">
        <v>3510</v>
      </c>
      <c r="M688" s="3" t="s">
        <v>410</v>
      </c>
      <c r="N688" s="3" t="s">
        <v>435</v>
      </c>
      <c r="O688" s="5" t="s">
        <v>5389</v>
      </c>
      <c r="P688" s="2">
        <f>VLOOKUP(M688&amp;N688,Distancia!$C$2:$D$3438,2,0)</f>
        <v>8.84</v>
      </c>
      <c r="Q688" s="2" t="str">
        <f t="shared" si="10"/>
        <v>No Aplica</v>
      </c>
      <c r="R688" s="36"/>
      <c r="S688" s="2"/>
    </row>
    <row r="689" spans="1:19" x14ac:dyDescent="0.25">
      <c r="A689" s="3" t="s">
        <v>385</v>
      </c>
      <c r="B689" s="6" t="s">
        <v>1928</v>
      </c>
      <c r="C689" s="2">
        <v>218654</v>
      </c>
      <c r="D689" s="4">
        <v>45853</v>
      </c>
      <c r="E689" s="4">
        <v>45854</v>
      </c>
      <c r="F689" s="2" t="s">
        <v>1399</v>
      </c>
      <c r="G689" s="3" t="s">
        <v>1400</v>
      </c>
      <c r="H689" s="2" t="s">
        <v>5433</v>
      </c>
      <c r="I689" s="3" t="s">
        <v>3170</v>
      </c>
      <c r="J689" s="6">
        <v>0</v>
      </c>
      <c r="K689" s="3" t="s">
        <v>3886</v>
      </c>
      <c r="L689" s="3" t="s">
        <v>3510</v>
      </c>
      <c r="M689" s="3" t="s">
        <v>410</v>
      </c>
      <c r="N689" s="3" t="s">
        <v>408</v>
      </c>
      <c r="O689" s="5" t="s">
        <v>5450</v>
      </c>
      <c r="P689" s="2">
        <f>VLOOKUP(M689&amp;N689,Distancia!$C$2:$D$3438,2,0)</f>
        <v>47.4</v>
      </c>
      <c r="Q689" s="2" t="str">
        <f t="shared" si="10"/>
        <v>No Aplica</v>
      </c>
      <c r="R689" s="36"/>
      <c r="S689" s="2"/>
    </row>
    <row r="690" spans="1:19" x14ac:dyDescent="0.25">
      <c r="A690" s="3" t="s">
        <v>385</v>
      </c>
      <c r="B690" s="6" t="s">
        <v>1928</v>
      </c>
      <c r="C690" s="2">
        <v>218655</v>
      </c>
      <c r="D690" s="4">
        <v>45855</v>
      </c>
      <c r="E690" s="4">
        <v>45855</v>
      </c>
      <c r="F690" s="2" t="s">
        <v>1399</v>
      </c>
      <c r="G690" s="3" t="s">
        <v>1400</v>
      </c>
      <c r="H690" s="2" t="s">
        <v>5433</v>
      </c>
      <c r="I690" s="3" t="s">
        <v>3170</v>
      </c>
      <c r="J690" s="6">
        <v>0</v>
      </c>
      <c r="K690" s="3" t="s">
        <v>3887</v>
      </c>
      <c r="L690" s="3" t="s">
        <v>3510</v>
      </c>
      <c r="M690" s="3" t="s">
        <v>410</v>
      </c>
      <c r="N690" s="3" t="s">
        <v>408</v>
      </c>
      <c r="O690" s="5" t="s">
        <v>5450</v>
      </c>
      <c r="P690" s="2">
        <f>VLOOKUP(M690&amp;N690,Distancia!$C$2:$D$3438,2,0)</f>
        <v>47.4</v>
      </c>
      <c r="Q690" s="2" t="str">
        <f t="shared" si="10"/>
        <v>No Aplica</v>
      </c>
      <c r="R690" s="36"/>
      <c r="S690" s="2"/>
    </row>
    <row r="691" spans="1:19" x14ac:dyDescent="0.25">
      <c r="A691" s="3" t="s">
        <v>385</v>
      </c>
      <c r="B691" s="6" t="s">
        <v>1928</v>
      </c>
      <c r="C691" s="2">
        <v>218661</v>
      </c>
      <c r="D691" s="4">
        <v>45868</v>
      </c>
      <c r="E691" s="4">
        <v>45868</v>
      </c>
      <c r="F691" s="2" t="s">
        <v>1542</v>
      </c>
      <c r="G691" s="3" t="s">
        <v>1543</v>
      </c>
      <c r="H691" s="2" t="s">
        <v>5636</v>
      </c>
      <c r="I691" s="3" t="s">
        <v>3170</v>
      </c>
      <c r="J691" s="6">
        <v>25815</v>
      </c>
      <c r="K691" s="3" t="s">
        <v>2106</v>
      </c>
      <c r="L691" s="3" t="s">
        <v>3810</v>
      </c>
      <c r="M691" s="3" t="s">
        <v>1467</v>
      </c>
      <c r="N691" s="3" t="s">
        <v>410</v>
      </c>
      <c r="O691" s="5" t="s">
        <v>5450</v>
      </c>
      <c r="P691" s="2">
        <f>VLOOKUP(M691&amp;N691,Distancia!$C$2:$D$3438,2,0)</f>
        <v>120.94</v>
      </c>
      <c r="Q691" s="2" t="str">
        <f t="shared" si="10"/>
        <v>Aplica</v>
      </c>
      <c r="R691" s="36"/>
      <c r="S691" s="2"/>
    </row>
    <row r="692" spans="1:19" x14ac:dyDescent="0.25">
      <c r="A692" s="3" t="s">
        <v>385</v>
      </c>
      <c r="B692" s="6" t="s">
        <v>1928</v>
      </c>
      <c r="C692" s="2">
        <v>218662</v>
      </c>
      <c r="D692" s="4">
        <v>45863</v>
      </c>
      <c r="E692" s="4">
        <v>45863</v>
      </c>
      <c r="F692" s="2" t="s">
        <v>1542</v>
      </c>
      <c r="G692" s="3" t="s">
        <v>1543</v>
      </c>
      <c r="H692" s="2" t="s">
        <v>5636</v>
      </c>
      <c r="I692" s="3" t="s">
        <v>97</v>
      </c>
      <c r="J692" s="6">
        <v>0</v>
      </c>
      <c r="K692" s="3" t="s">
        <v>2053</v>
      </c>
      <c r="L692" s="3" t="s">
        <v>3810</v>
      </c>
      <c r="M692" s="3" t="s">
        <v>1467</v>
      </c>
      <c r="N692" s="3" t="s">
        <v>1422</v>
      </c>
      <c r="O692" s="5" t="s">
        <v>5394</v>
      </c>
      <c r="P692" s="2">
        <f>VLOOKUP(M692&amp;N692,Distancia!$C$2:$D$3438,2,0)</f>
        <v>17.850000000000001</v>
      </c>
      <c r="Q692" s="2" t="str">
        <f t="shared" si="10"/>
        <v>No Aplica</v>
      </c>
      <c r="R692" s="36"/>
      <c r="S692" s="2"/>
    </row>
    <row r="693" spans="1:19" x14ac:dyDescent="0.25">
      <c r="A693" s="3" t="s">
        <v>385</v>
      </c>
      <c r="B693" s="6" t="s">
        <v>1928</v>
      </c>
      <c r="C693" s="2">
        <v>218664</v>
      </c>
      <c r="D693" s="4">
        <v>45860</v>
      </c>
      <c r="E693" s="4">
        <v>45860</v>
      </c>
      <c r="F693" s="2" t="s">
        <v>1617</v>
      </c>
      <c r="G693" s="3" t="s">
        <v>1618</v>
      </c>
      <c r="H693" s="2" t="s">
        <v>5589</v>
      </c>
      <c r="I693" s="3" t="s">
        <v>97</v>
      </c>
      <c r="J693" s="6">
        <v>0</v>
      </c>
      <c r="K693" s="3" t="s">
        <v>1996</v>
      </c>
      <c r="L693" s="3" t="s">
        <v>3810</v>
      </c>
      <c r="M693" s="3" t="s">
        <v>617</v>
      </c>
      <c r="N693" s="3" t="s">
        <v>417</v>
      </c>
      <c r="O693" s="5" t="s">
        <v>5389</v>
      </c>
      <c r="P693" s="2">
        <f>VLOOKUP(M693&amp;N693,Distancia!$C$2:$D$3438,2,0)</f>
        <v>6.86</v>
      </c>
      <c r="Q693" s="2" t="str">
        <f t="shared" si="10"/>
        <v>No Aplica</v>
      </c>
      <c r="R693" s="36"/>
      <c r="S693" s="2"/>
    </row>
    <row r="694" spans="1:19" x14ac:dyDescent="0.25">
      <c r="A694" s="3" t="s">
        <v>385</v>
      </c>
      <c r="B694" s="6" t="s">
        <v>1928</v>
      </c>
      <c r="C694" s="2">
        <v>218665</v>
      </c>
      <c r="D694" s="4">
        <v>45873</v>
      </c>
      <c r="E694" s="4">
        <v>45876</v>
      </c>
      <c r="F694" s="2" t="s">
        <v>1601</v>
      </c>
      <c r="G694" s="3" t="s">
        <v>1602</v>
      </c>
      <c r="H694" s="2" t="s">
        <v>5447</v>
      </c>
      <c r="I694" s="3" t="s">
        <v>351</v>
      </c>
      <c r="J694" s="6">
        <v>293940</v>
      </c>
      <c r="K694" s="3" t="s">
        <v>2703</v>
      </c>
      <c r="L694" s="3" t="s">
        <v>3810</v>
      </c>
      <c r="M694" s="3" t="s">
        <v>408</v>
      </c>
      <c r="N694" s="3" t="s">
        <v>270</v>
      </c>
      <c r="O694" s="5" t="s">
        <v>5394</v>
      </c>
      <c r="P694" s="2">
        <f>VLOOKUP(M694&amp;N694,Distancia!$C$2:$D$3438,2,0)</f>
        <v>127.03</v>
      </c>
      <c r="Q694" s="2" t="str">
        <f t="shared" si="10"/>
        <v>Aplica</v>
      </c>
      <c r="R694" s="36"/>
      <c r="S694" s="2"/>
    </row>
    <row r="695" spans="1:19" x14ac:dyDescent="0.25">
      <c r="A695" s="3" t="s">
        <v>385</v>
      </c>
      <c r="B695" s="6" t="s">
        <v>1928</v>
      </c>
      <c r="C695" s="2">
        <v>218670</v>
      </c>
      <c r="D695" s="4">
        <v>45845</v>
      </c>
      <c r="E695" s="4">
        <v>45845</v>
      </c>
      <c r="F695" s="2" t="s">
        <v>61</v>
      </c>
      <c r="G695" s="3" t="s">
        <v>1574</v>
      </c>
      <c r="H695" s="2" t="s">
        <v>5501</v>
      </c>
      <c r="I695" s="3" t="s">
        <v>97</v>
      </c>
      <c r="J695" s="6">
        <v>0</v>
      </c>
      <c r="K695" s="3" t="s">
        <v>2756</v>
      </c>
      <c r="L695" s="3" t="s">
        <v>3810</v>
      </c>
      <c r="M695" s="3" t="s">
        <v>638</v>
      </c>
      <c r="N695" s="3" t="s">
        <v>638</v>
      </c>
      <c r="O695" s="5" t="s">
        <v>5394</v>
      </c>
      <c r="P695" s="2">
        <f>VLOOKUP(M695&amp;N695,Distancia!$C$2:$D$3438,2,0)</f>
        <v>0</v>
      </c>
      <c r="Q695" s="2" t="str">
        <f t="shared" si="10"/>
        <v>No Aplica</v>
      </c>
      <c r="R695" s="36"/>
      <c r="S695" s="2"/>
    </row>
    <row r="696" spans="1:19" x14ac:dyDescent="0.25">
      <c r="A696" s="3" t="s">
        <v>385</v>
      </c>
      <c r="B696" s="6" t="s">
        <v>1928</v>
      </c>
      <c r="C696" s="2">
        <v>218671</v>
      </c>
      <c r="D696" s="4">
        <v>45859</v>
      </c>
      <c r="E696" s="4">
        <v>45859</v>
      </c>
      <c r="F696" s="2" t="s">
        <v>1383</v>
      </c>
      <c r="G696" s="3" t="s">
        <v>1384</v>
      </c>
      <c r="H696" s="2" t="s">
        <v>5405</v>
      </c>
      <c r="I696" s="3" t="s">
        <v>3170</v>
      </c>
      <c r="J696" s="6">
        <v>25815</v>
      </c>
      <c r="K696" s="3" t="s">
        <v>2663</v>
      </c>
      <c r="L696" s="3" t="s">
        <v>3871</v>
      </c>
      <c r="M696" s="3" t="s">
        <v>410</v>
      </c>
      <c r="N696" s="3" t="s">
        <v>638</v>
      </c>
      <c r="O696" s="5" t="s">
        <v>5382</v>
      </c>
      <c r="P696" s="2">
        <f>VLOOKUP(M696&amp;N696,Distancia!$C$2:$D$3438,2,0)</f>
        <v>88.21</v>
      </c>
      <c r="Q696" s="2" t="str">
        <f t="shared" si="10"/>
        <v>Aplica</v>
      </c>
      <c r="R696" s="36"/>
      <c r="S696" s="2"/>
    </row>
    <row r="697" spans="1:19" x14ac:dyDescent="0.25">
      <c r="A697" s="3" t="s">
        <v>385</v>
      </c>
      <c r="B697" s="6" t="s">
        <v>1928</v>
      </c>
      <c r="C697" s="2">
        <v>218672</v>
      </c>
      <c r="D697" s="4">
        <v>45863</v>
      </c>
      <c r="E697" s="4">
        <v>45863</v>
      </c>
      <c r="F697" s="2" t="s">
        <v>61</v>
      </c>
      <c r="G697" s="3" t="s">
        <v>1574</v>
      </c>
      <c r="H697" s="2" t="s">
        <v>5501</v>
      </c>
      <c r="I697" s="3" t="s">
        <v>97</v>
      </c>
      <c r="J697" s="6">
        <v>25815</v>
      </c>
      <c r="K697" s="3" t="s">
        <v>2754</v>
      </c>
      <c r="L697" s="3" t="s">
        <v>3810</v>
      </c>
      <c r="M697" s="3" t="s">
        <v>638</v>
      </c>
      <c r="N697" s="3" t="s">
        <v>270</v>
      </c>
      <c r="O697" s="5" t="s">
        <v>5394</v>
      </c>
      <c r="P697" s="2">
        <f>VLOOKUP(M697&amp;N697,Distancia!$C$2:$D$3438,2,0)</f>
        <v>117.87</v>
      </c>
      <c r="Q697" s="2" t="str">
        <f t="shared" si="10"/>
        <v>Aplica</v>
      </c>
      <c r="R697" s="36"/>
      <c r="S697" s="2"/>
    </row>
    <row r="698" spans="1:19" x14ac:dyDescent="0.25">
      <c r="A698" s="3" t="s">
        <v>385</v>
      </c>
      <c r="B698" s="6" t="s">
        <v>1928</v>
      </c>
      <c r="C698" s="2">
        <v>218673</v>
      </c>
      <c r="D698" s="4">
        <v>45863</v>
      </c>
      <c r="E698" s="4">
        <v>45863</v>
      </c>
      <c r="F698" s="2" t="s">
        <v>2645</v>
      </c>
      <c r="G698" s="3" t="s">
        <v>2644</v>
      </c>
      <c r="H698" s="2" t="s">
        <v>5470</v>
      </c>
      <c r="I698" s="3" t="s">
        <v>97</v>
      </c>
      <c r="J698" s="6">
        <v>25815</v>
      </c>
      <c r="K698" s="3" t="s">
        <v>2619</v>
      </c>
      <c r="L698" s="3" t="s">
        <v>3871</v>
      </c>
      <c r="M698" s="3" t="s">
        <v>638</v>
      </c>
      <c r="N698" s="3" t="s">
        <v>270</v>
      </c>
      <c r="O698" s="5" t="s">
        <v>5382</v>
      </c>
      <c r="P698" s="2">
        <f>VLOOKUP(M698&amp;N698,Distancia!$C$2:$D$3438,2,0)</f>
        <v>117.87</v>
      </c>
      <c r="Q698" s="2" t="str">
        <f t="shared" si="10"/>
        <v>Aplica</v>
      </c>
      <c r="R698" s="36"/>
      <c r="S698" s="2"/>
    </row>
    <row r="699" spans="1:19" x14ac:dyDescent="0.25">
      <c r="A699" s="3" t="s">
        <v>385</v>
      </c>
      <c r="B699" s="6" t="s">
        <v>1928</v>
      </c>
      <c r="C699" s="2">
        <v>218678</v>
      </c>
      <c r="D699" s="4">
        <v>45860</v>
      </c>
      <c r="E699" s="4">
        <v>45860</v>
      </c>
      <c r="F699" s="2" t="s">
        <v>1529</v>
      </c>
      <c r="G699" s="3" t="s">
        <v>1530</v>
      </c>
      <c r="H699" s="2" t="s">
        <v>5546</v>
      </c>
      <c r="I699" s="3" t="s">
        <v>3170</v>
      </c>
      <c r="J699" s="6">
        <v>0</v>
      </c>
      <c r="K699" s="3" t="s">
        <v>2743</v>
      </c>
      <c r="L699" s="3" t="s">
        <v>3810</v>
      </c>
      <c r="M699" s="3" t="s">
        <v>435</v>
      </c>
      <c r="N699" s="3" t="s">
        <v>1395</v>
      </c>
      <c r="O699" s="5" t="s">
        <v>5402</v>
      </c>
      <c r="P699" s="2">
        <f>VLOOKUP(M699&amp;N699,Distancia!$C$2:$D$3438,2,0)</f>
        <v>35.159999999999997</v>
      </c>
      <c r="Q699" s="2" t="str">
        <f t="shared" si="10"/>
        <v>No Aplica</v>
      </c>
      <c r="R699" s="36"/>
      <c r="S699" s="2"/>
    </row>
    <row r="700" spans="1:19" x14ac:dyDescent="0.25">
      <c r="A700" s="3" t="s">
        <v>385</v>
      </c>
      <c r="B700" s="6" t="s">
        <v>1928</v>
      </c>
      <c r="C700" s="2">
        <v>218684</v>
      </c>
      <c r="D700" s="4">
        <v>45860</v>
      </c>
      <c r="E700" s="4">
        <v>45860</v>
      </c>
      <c r="F700" s="2" t="s">
        <v>611</v>
      </c>
      <c r="G700" s="3" t="s">
        <v>612</v>
      </c>
      <c r="H700" s="2" t="s">
        <v>5452</v>
      </c>
      <c r="I700" s="3" t="s">
        <v>97</v>
      </c>
      <c r="J700" s="6">
        <v>0</v>
      </c>
      <c r="K700" s="3" t="s">
        <v>2637</v>
      </c>
      <c r="L700" s="3" t="s">
        <v>3871</v>
      </c>
      <c r="M700" s="3" t="s">
        <v>437</v>
      </c>
      <c r="N700" s="3" t="s">
        <v>408</v>
      </c>
      <c r="O700" s="5" t="s">
        <v>5394</v>
      </c>
      <c r="P700" s="2">
        <f>VLOOKUP(M700&amp;N700,Distancia!$C$2:$D$3438,2,0)</f>
        <v>13.81</v>
      </c>
      <c r="Q700" s="2" t="str">
        <f t="shared" si="10"/>
        <v>No Aplica</v>
      </c>
      <c r="R700" s="36"/>
      <c r="S700" s="2"/>
    </row>
    <row r="701" spans="1:19" x14ac:dyDescent="0.25">
      <c r="A701" s="3" t="s">
        <v>385</v>
      </c>
      <c r="B701" s="6" t="s">
        <v>1928</v>
      </c>
      <c r="C701" s="2">
        <v>218686</v>
      </c>
      <c r="D701" s="4">
        <v>45860</v>
      </c>
      <c r="E701" s="4">
        <v>45860</v>
      </c>
      <c r="F701" s="2" t="s">
        <v>1520</v>
      </c>
      <c r="G701" s="3" t="s">
        <v>1521</v>
      </c>
      <c r="H701" s="2" t="s">
        <v>5759</v>
      </c>
      <c r="I701" s="3" t="s">
        <v>97</v>
      </c>
      <c r="J701" s="6">
        <v>0</v>
      </c>
      <c r="K701" s="3" t="s">
        <v>2690</v>
      </c>
      <c r="L701" s="3" t="s">
        <v>3810</v>
      </c>
      <c r="M701" s="3" t="s">
        <v>435</v>
      </c>
      <c r="N701" s="3" t="s">
        <v>1575</v>
      </c>
      <c r="O701" s="5" t="s">
        <v>5394</v>
      </c>
      <c r="P701" s="2">
        <f>VLOOKUP(M701&amp;N701,Distancia!$C$2:$D$3438,2,0)</f>
        <v>76</v>
      </c>
      <c r="Q701" s="2" t="str">
        <f t="shared" si="10"/>
        <v>No Aplica</v>
      </c>
      <c r="R701" s="36"/>
      <c r="S701" s="2"/>
    </row>
    <row r="702" spans="1:19" x14ac:dyDescent="0.25">
      <c r="A702" s="3" t="s">
        <v>385</v>
      </c>
      <c r="B702" s="6" t="s">
        <v>1928</v>
      </c>
      <c r="C702" s="2">
        <v>218689</v>
      </c>
      <c r="D702" s="4">
        <v>45860</v>
      </c>
      <c r="E702" s="4">
        <v>45860</v>
      </c>
      <c r="F702" s="2" t="s">
        <v>1397</v>
      </c>
      <c r="G702" s="3" t="s">
        <v>1398</v>
      </c>
      <c r="H702" s="2" t="s">
        <v>5417</v>
      </c>
      <c r="I702" s="3" t="s">
        <v>3170</v>
      </c>
      <c r="J702" s="6">
        <v>0</v>
      </c>
      <c r="K702" s="3" t="s">
        <v>2568</v>
      </c>
      <c r="L702" s="3" t="s">
        <v>3871</v>
      </c>
      <c r="M702" s="3" t="s">
        <v>410</v>
      </c>
      <c r="N702" s="3" t="s">
        <v>417</v>
      </c>
      <c r="O702" s="5" t="s">
        <v>5394</v>
      </c>
      <c r="P702" s="2">
        <f>VLOOKUP(M702&amp;N702,Distancia!$C$2:$D$3438,2,0)</f>
        <v>20.100000000000001</v>
      </c>
      <c r="Q702" s="2" t="str">
        <f t="shared" si="10"/>
        <v>No Aplica</v>
      </c>
      <c r="R702" s="36"/>
      <c r="S702" s="2"/>
    </row>
    <row r="703" spans="1:19" x14ac:dyDescent="0.25">
      <c r="A703" s="3" t="s">
        <v>385</v>
      </c>
      <c r="B703" s="6" t="s">
        <v>1928</v>
      </c>
      <c r="C703" s="2">
        <v>218719</v>
      </c>
      <c r="D703" s="4">
        <v>45873</v>
      </c>
      <c r="E703" s="4">
        <v>45876</v>
      </c>
      <c r="F703" s="2" t="s">
        <v>3927</v>
      </c>
      <c r="G703" s="3" t="s">
        <v>3928</v>
      </c>
      <c r="H703" s="2" t="s">
        <v>5770</v>
      </c>
      <c r="I703" s="3" t="s">
        <v>351</v>
      </c>
      <c r="J703" s="6">
        <v>270378</v>
      </c>
      <c r="K703" s="3" t="s">
        <v>2599</v>
      </c>
      <c r="L703" s="3" t="s">
        <v>3724</v>
      </c>
      <c r="M703" s="3" t="s">
        <v>3301</v>
      </c>
      <c r="N703" s="3" t="s">
        <v>270</v>
      </c>
      <c r="O703" s="5" t="s">
        <v>5392</v>
      </c>
      <c r="P703" s="2">
        <f>VLOOKUP(M703&amp;N703,Distancia!$C$2:$D$3438,2,0)</f>
        <v>3756</v>
      </c>
      <c r="Q703" s="2" t="str">
        <f t="shared" si="10"/>
        <v>Aplica</v>
      </c>
      <c r="R703" s="36"/>
      <c r="S703" s="2"/>
    </row>
    <row r="704" spans="1:19" x14ac:dyDescent="0.25">
      <c r="A704" s="3" t="s">
        <v>385</v>
      </c>
      <c r="B704" s="6" t="s">
        <v>1928</v>
      </c>
      <c r="C704" s="2">
        <v>218728</v>
      </c>
      <c r="D704" s="4">
        <v>45860</v>
      </c>
      <c r="E704" s="4">
        <v>45860</v>
      </c>
      <c r="F704" s="2" t="s">
        <v>1399</v>
      </c>
      <c r="G704" s="3" t="s">
        <v>1400</v>
      </c>
      <c r="H704" s="2" t="s">
        <v>5433</v>
      </c>
      <c r="I704" s="3" t="s">
        <v>3170</v>
      </c>
      <c r="J704" s="6">
        <v>0</v>
      </c>
      <c r="K704" s="3" t="s">
        <v>2567</v>
      </c>
      <c r="L704" s="3" t="s">
        <v>3871</v>
      </c>
      <c r="M704" s="3" t="s">
        <v>410</v>
      </c>
      <c r="N704" s="3" t="s">
        <v>435</v>
      </c>
      <c r="O704" s="5" t="s">
        <v>5389</v>
      </c>
      <c r="P704" s="2">
        <f>VLOOKUP(M704&amp;N704,Distancia!$C$2:$D$3438,2,0)</f>
        <v>8.84</v>
      </c>
      <c r="Q704" s="2" t="str">
        <f t="shared" si="10"/>
        <v>No Aplica</v>
      </c>
      <c r="R704" s="36"/>
      <c r="S704" s="2"/>
    </row>
    <row r="705" spans="1:19" x14ac:dyDescent="0.25">
      <c r="A705" s="3" t="s">
        <v>385</v>
      </c>
      <c r="B705" s="6" t="s">
        <v>1928</v>
      </c>
      <c r="C705" s="2">
        <v>218737</v>
      </c>
      <c r="D705" s="4">
        <v>45861</v>
      </c>
      <c r="E705" s="4">
        <v>45861</v>
      </c>
      <c r="F705" s="2" t="s">
        <v>611</v>
      </c>
      <c r="G705" s="3" t="s">
        <v>612</v>
      </c>
      <c r="H705" s="2" t="s">
        <v>5452</v>
      </c>
      <c r="I705" s="3" t="s">
        <v>97</v>
      </c>
      <c r="J705" s="6">
        <v>0</v>
      </c>
      <c r="K705" s="3" t="s">
        <v>2562</v>
      </c>
      <c r="L705" s="3" t="s">
        <v>3871</v>
      </c>
      <c r="M705" s="3" t="s">
        <v>437</v>
      </c>
      <c r="N705" s="3" t="s">
        <v>408</v>
      </c>
      <c r="O705" s="5" t="s">
        <v>5394</v>
      </c>
      <c r="P705" s="2">
        <f>VLOOKUP(M705&amp;N705,Distancia!$C$2:$D$3438,2,0)</f>
        <v>13.81</v>
      </c>
      <c r="Q705" s="2" t="str">
        <f t="shared" si="10"/>
        <v>No Aplica</v>
      </c>
      <c r="R705" s="36"/>
      <c r="S705" s="2"/>
    </row>
    <row r="706" spans="1:19" x14ac:dyDescent="0.25">
      <c r="A706" s="3" t="s">
        <v>385</v>
      </c>
      <c r="B706" s="6" t="s">
        <v>1928</v>
      </c>
      <c r="C706" s="2">
        <v>218738</v>
      </c>
      <c r="D706" s="4">
        <v>45861</v>
      </c>
      <c r="E706" s="4">
        <v>45861</v>
      </c>
      <c r="F706" s="2" t="s">
        <v>2174</v>
      </c>
      <c r="G706" s="3" t="s">
        <v>2173</v>
      </c>
      <c r="H706" s="2" t="s">
        <v>5777</v>
      </c>
      <c r="I706" s="3" t="s">
        <v>97</v>
      </c>
      <c r="J706" s="6">
        <v>0</v>
      </c>
      <c r="K706" s="3" t="s">
        <v>2523</v>
      </c>
      <c r="L706" s="3" t="s">
        <v>3871</v>
      </c>
      <c r="M706" s="3" t="s">
        <v>410</v>
      </c>
      <c r="N706" s="3" t="s">
        <v>638</v>
      </c>
      <c r="O706" s="5" t="s">
        <v>5450</v>
      </c>
      <c r="P706" s="2">
        <f>VLOOKUP(M706&amp;N706,Distancia!$C$2:$D$3438,2,0)</f>
        <v>88.21</v>
      </c>
      <c r="Q706" s="2" t="str">
        <f t="shared" si="10"/>
        <v>Aplica</v>
      </c>
      <c r="R706" s="36"/>
      <c r="S706" s="2" t="s">
        <v>6715</v>
      </c>
    </row>
    <row r="707" spans="1:19" x14ac:dyDescent="0.25">
      <c r="A707" s="3" t="s">
        <v>385</v>
      </c>
      <c r="B707" s="6" t="s">
        <v>1928</v>
      </c>
      <c r="C707" s="2">
        <v>218743</v>
      </c>
      <c r="D707" s="4">
        <v>45861</v>
      </c>
      <c r="E707" s="4">
        <v>45861</v>
      </c>
      <c r="F707" s="2" t="s">
        <v>1529</v>
      </c>
      <c r="G707" s="3" t="s">
        <v>1530</v>
      </c>
      <c r="H707" s="2" t="s">
        <v>5546</v>
      </c>
      <c r="I707" s="3" t="s">
        <v>3170</v>
      </c>
      <c r="J707" s="6">
        <v>0</v>
      </c>
      <c r="K707" s="3" t="s">
        <v>2528</v>
      </c>
      <c r="L707" s="3" t="s">
        <v>3871</v>
      </c>
      <c r="M707" s="3" t="s">
        <v>435</v>
      </c>
      <c r="N707" s="3" t="s">
        <v>638</v>
      </c>
      <c r="O707" s="5" t="s">
        <v>5402</v>
      </c>
      <c r="P707" s="2">
        <f>VLOOKUP(M707&amp;N707,Distancia!$C$2:$D$3438,2,0)</f>
        <v>97.05</v>
      </c>
      <c r="Q707" s="2" t="str">
        <f t="shared" ref="Q707:Q770" si="11">IF(P707&gt;=80,"Aplica","No Aplica")</f>
        <v>Aplica</v>
      </c>
      <c r="R707" s="36"/>
      <c r="S707" s="2" t="s">
        <v>6715</v>
      </c>
    </row>
    <row r="708" spans="1:19" x14ac:dyDescent="0.25">
      <c r="A708" s="3" t="s">
        <v>385</v>
      </c>
      <c r="B708" s="6" t="s">
        <v>1928</v>
      </c>
      <c r="C708" s="2">
        <v>218744</v>
      </c>
      <c r="D708" s="4">
        <v>45860</v>
      </c>
      <c r="E708" s="4">
        <v>45860</v>
      </c>
      <c r="F708" s="2" t="s">
        <v>1385</v>
      </c>
      <c r="G708" s="3" t="s">
        <v>1425</v>
      </c>
      <c r="H708" s="2" t="s">
        <v>5780</v>
      </c>
      <c r="I708" s="3" t="s">
        <v>3170</v>
      </c>
      <c r="J708" s="6">
        <v>34581</v>
      </c>
      <c r="K708" s="3" t="s">
        <v>2598</v>
      </c>
      <c r="L708" s="3" t="s">
        <v>3871</v>
      </c>
      <c r="M708" s="3" t="s">
        <v>410</v>
      </c>
      <c r="N708" s="3" t="s">
        <v>614</v>
      </c>
      <c r="O708" s="5" t="s">
        <v>5394</v>
      </c>
      <c r="P708" s="2">
        <f>VLOOKUP(M708&amp;N708,Distancia!$C$2:$D$3438,2,0)</f>
        <v>105.3</v>
      </c>
      <c r="Q708" s="2" t="str">
        <f t="shared" si="11"/>
        <v>Aplica</v>
      </c>
      <c r="R708" s="36"/>
      <c r="S708" s="2"/>
    </row>
    <row r="709" spans="1:19" x14ac:dyDescent="0.25">
      <c r="A709" s="3" t="s">
        <v>385</v>
      </c>
      <c r="B709" s="6" t="s">
        <v>1928</v>
      </c>
      <c r="C709" s="2">
        <v>218749</v>
      </c>
      <c r="D709" s="4">
        <v>45863</v>
      </c>
      <c r="E709" s="4">
        <v>45863</v>
      </c>
      <c r="F709" s="2" t="s">
        <v>1393</v>
      </c>
      <c r="G709" s="3" t="s">
        <v>1394</v>
      </c>
      <c r="H709" s="2" t="s">
        <v>5566</v>
      </c>
      <c r="I709" s="3" t="s">
        <v>3170</v>
      </c>
      <c r="J709" s="6">
        <v>0</v>
      </c>
      <c r="K709" s="3" t="s">
        <v>2738</v>
      </c>
      <c r="L709" s="3" t="s">
        <v>3871</v>
      </c>
      <c r="M709" s="3" t="s">
        <v>410</v>
      </c>
      <c r="N709" s="3" t="s">
        <v>417</v>
      </c>
      <c r="O709" s="5" t="s">
        <v>5450</v>
      </c>
      <c r="P709" s="2">
        <f>VLOOKUP(M709&amp;N709,Distancia!$C$2:$D$3438,2,0)</f>
        <v>20.100000000000001</v>
      </c>
      <c r="Q709" s="2" t="str">
        <f t="shared" si="11"/>
        <v>No Aplica</v>
      </c>
      <c r="R709" s="36"/>
      <c r="S709" s="2"/>
    </row>
    <row r="710" spans="1:19" x14ac:dyDescent="0.25">
      <c r="A710" s="3" t="s">
        <v>385</v>
      </c>
      <c r="B710" s="6" t="s">
        <v>1928</v>
      </c>
      <c r="C710" s="2">
        <v>218755</v>
      </c>
      <c r="D710" s="4">
        <v>45862</v>
      </c>
      <c r="E710" s="4">
        <v>45862</v>
      </c>
      <c r="F710" s="2" t="s">
        <v>1998</v>
      </c>
      <c r="G710" s="3" t="s">
        <v>1997</v>
      </c>
      <c r="H710" s="2" t="s">
        <v>5393</v>
      </c>
      <c r="I710" s="3" t="s">
        <v>3170</v>
      </c>
      <c r="J710" s="6">
        <v>0</v>
      </c>
      <c r="K710" s="3" t="s">
        <v>3952</v>
      </c>
      <c r="L710" s="3" t="s">
        <v>3871</v>
      </c>
      <c r="M710" s="3" t="s">
        <v>410</v>
      </c>
      <c r="N710" s="3" t="s">
        <v>617</v>
      </c>
      <c r="O710" s="5" t="s">
        <v>5394</v>
      </c>
      <c r="P710" s="2">
        <f>VLOOKUP(M710&amp;N710,Distancia!$C$2:$D$3438,2,0)</f>
        <v>26.96</v>
      </c>
      <c r="Q710" s="2" t="str">
        <f t="shared" si="11"/>
        <v>No Aplica</v>
      </c>
      <c r="R710" s="36"/>
      <c r="S710" s="2"/>
    </row>
    <row r="711" spans="1:19" x14ac:dyDescent="0.25">
      <c r="A711" s="3" t="s">
        <v>385</v>
      </c>
      <c r="B711" s="6" t="s">
        <v>1928</v>
      </c>
      <c r="C711" s="2">
        <v>218766</v>
      </c>
      <c r="D711" s="4">
        <v>45862</v>
      </c>
      <c r="E711" s="4">
        <v>45862</v>
      </c>
      <c r="F711" s="2" t="s">
        <v>1671</v>
      </c>
      <c r="G711" s="3" t="s">
        <v>1672</v>
      </c>
      <c r="H711" s="2" t="s">
        <v>5790</v>
      </c>
      <c r="I711" s="3" t="s">
        <v>351</v>
      </c>
      <c r="J711" s="6">
        <v>0</v>
      </c>
      <c r="K711" s="3" t="s">
        <v>2972</v>
      </c>
      <c r="L711" s="3" t="s">
        <v>3871</v>
      </c>
      <c r="M711" s="3" t="s">
        <v>417</v>
      </c>
      <c r="N711" s="3" t="s">
        <v>409</v>
      </c>
      <c r="O711" s="5" t="s">
        <v>5394</v>
      </c>
      <c r="P711" s="2">
        <f>VLOOKUP(M711&amp;N711,Distancia!$C$2:$D$3438,2,0)</f>
        <v>18.059999999999999</v>
      </c>
      <c r="Q711" s="2" t="str">
        <f t="shared" si="11"/>
        <v>No Aplica</v>
      </c>
      <c r="R711" s="36"/>
      <c r="S711" s="2"/>
    </row>
    <row r="712" spans="1:19" x14ac:dyDescent="0.25">
      <c r="A712" s="3" t="s">
        <v>385</v>
      </c>
      <c r="B712" s="6" t="s">
        <v>1928</v>
      </c>
      <c r="C712" s="2">
        <v>218789</v>
      </c>
      <c r="D712" s="4">
        <v>45861</v>
      </c>
      <c r="E712" s="4">
        <v>45861</v>
      </c>
      <c r="F712" s="2" t="s">
        <v>1559</v>
      </c>
      <c r="G712" s="3" t="s">
        <v>1560</v>
      </c>
      <c r="H712" s="2" t="s">
        <v>5411</v>
      </c>
      <c r="I712" s="3" t="s">
        <v>3170</v>
      </c>
      <c r="J712" s="6">
        <v>0</v>
      </c>
      <c r="K712" s="3" t="s">
        <v>2989</v>
      </c>
      <c r="L712" s="3" t="s">
        <v>3871</v>
      </c>
      <c r="M712" s="3" t="s">
        <v>1467</v>
      </c>
      <c r="N712" s="3" t="s">
        <v>1422</v>
      </c>
      <c r="O712" s="5" t="s">
        <v>5394</v>
      </c>
      <c r="P712" s="2">
        <f>VLOOKUP(M712&amp;N712,Distancia!$C$2:$D$3438,2,0)</f>
        <v>17.850000000000001</v>
      </c>
      <c r="Q712" s="2" t="str">
        <f t="shared" si="11"/>
        <v>No Aplica</v>
      </c>
      <c r="R712" s="36"/>
      <c r="S712" s="2"/>
    </row>
    <row r="713" spans="1:19" x14ac:dyDescent="0.25">
      <c r="A713" s="3" t="s">
        <v>385</v>
      </c>
      <c r="B713" s="6" t="s">
        <v>1928</v>
      </c>
      <c r="C713" s="2">
        <v>218790</v>
      </c>
      <c r="D713" s="4">
        <v>45862</v>
      </c>
      <c r="E713" s="4">
        <v>45862</v>
      </c>
      <c r="F713" s="2" t="s">
        <v>1559</v>
      </c>
      <c r="G713" s="3" t="s">
        <v>1560</v>
      </c>
      <c r="H713" s="2" t="s">
        <v>5411</v>
      </c>
      <c r="I713" s="3" t="s">
        <v>3170</v>
      </c>
      <c r="J713" s="6">
        <v>0</v>
      </c>
      <c r="K713" s="3" t="s">
        <v>2988</v>
      </c>
      <c r="L713" s="3" t="s">
        <v>3871</v>
      </c>
      <c r="M713" s="3" t="s">
        <v>1467</v>
      </c>
      <c r="N713" s="3" t="s">
        <v>1422</v>
      </c>
      <c r="O713" s="5" t="s">
        <v>5394</v>
      </c>
      <c r="P713" s="2">
        <f>VLOOKUP(M713&amp;N713,Distancia!$C$2:$D$3438,2,0)</f>
        <v>17.850000000000001</v>
      </c>
      <c r="Q713" s="2" t="str">
        <f t="shared" si="11"/>
        <v>No Aplica</v>
      </c>
      <c r="R713" s="36"/>
      <c r="S713" s="2"/>
    </row>
    <row r="714" spans="1:19" x14ac:dyDescent="0.25">
      <c r="A714" s="3" t="s">
        <v>385</v>
      </c>
      <c r="B714" s="6" t="s">
        <v>1928</v>
      </c>
      <c r="C714" s="2">
        <v>218791</v>
      </c>
      <c r="D714" s="4">
        <v>45862</v>
      </c>
      <c r="E714" s="4">
        <v>45862</v>
      </c>
      <c r="F714" s="2" t="s">
        <v>588</v>
      </c>
      <c r="G714" s="3" t="s">
        <v>589</v>
      </c>
      <c r="H714" s="2" t="s">
        <v>5521</v>
      </c>
      <c r="I714" s="3" t="s">
        <v>97</v>
      </c>
      <c r="J714" s="6">
        <v>0</v>
      </c>
      <c r="K714" s="3" t="s">
        <v>2958</v>
      </c>
      <c r="L714" s="3" t="s">
        <v>3871</v>
      </c>
      <c r="M714" s="3" t="s">
        <v>408</v>
      </c>
      <c r="N714" s="3" t="s">
        <v>408</v>
      </c>
      <c r="O714" s="5" t="s">
        <v>5394</v>
      </c>
      <c r="P714" s="2">
        <f>VLOOKUP(M714&amp;N714,Distancia!$C$2:$D$3438,2,0)</f>
        <v>0</v>
      </c>
      <c r="Q714" s="2" t="str">
        <f t="shared" si="11"/>
        <v>No Aplica</v>
      </c>
      <c r="R714" s="36"/>
      <c r="S714" s="2"/>
    </row>
    <row r="715" spans="1:19" x14ac:dyDescent="0.25">
      <c r="A715" s="3" t="s">
        <v>385</v>
      </c>
      <c r="B715" s="6" t="s">
        <v>1928</v>
      </c>
      <c r="C715" s="2">
        <v>218816</v>
      </c>
      <c r="D715" s="4">
        <v>45862</v>
      </c>
      <c r="E715" s="4">
        <v>45862</v>
      </c>
      <c r="F715" s="2" t="s">
        <v>1442</v>
      </c>
      <c r="G715" s="3" t="s">
        <v>1443</v>
      </c>
      <c r="H715" s="2" t="s">
        <v>5506</v>
      </c>
      <c r="I715" s="3" t="s">
        <v>97</v>
      </c>
      <c r="J715" s="6">
        <v>0</v>
      </c>
      <c r="K715" s="3" t="s">
        <v>2648</v>
      </c>
      <c r="L715" s="3" t="s">
        <v>3724</v>
      </c>
      <c r="M715" s="3" t="s">
        <v>410</v>
      </c>
      <c r="N715" s="3" t="s">
        <v>435</v>
      </c>
      <c r="O715" s="5" t="s">
        <v>5389</v>
      </c>
      <c r="P715" s="2">
        <f>VLOOKUP(M715&amp;N715,Distancia!$C$2:$D$3438,2,0)</f>
        <v>8.84</v>
      </c>
      <c r="Q715" s="2" t="str">
        <f t="shared" si="11"/>
        <v>No Aplica</v>
      </c>
      <c r="R715" s="36"/>
      <c r="S715" s="2"/>
    </row>
    <row r="716" spans="1:19" x14ac:dyDescent="0.25">
      <c r="A716" s="3" t="s">
        <v>385</v>
      </c>
      <c r="B716" s="6" t="s">
        <v>1928</v>
      </c>
      <c r="C716" s="2">
        <v>218820</v>
      </c>
      <c r="D716" s="4">
        <v>45860</v>
      </c>
      <c r="E716" s="4">
        <v>45860</v>
      </c>
      <c r="F716" s="2" t="s">
        <v>1373</v>
      </c>
      <c r="G716" s="3" t="s">
        <v>1374</v>
      </c>
      <c r="H716" s="2" t="s">
        <v>5806</v>
      </c>
      <c r="I716" s="3" t="s">
        <v>97</v>
      </c>
      <c r="J716" s="6">
        <v>0</v>
      </c>
      <c r="K716" s="3" t="s">
        <v>2940</v>
      </c>
      <c r="L716" s="3" t="s">
        <v>3871</v>
      </c>
      <c r="M716" s="3" t="s">
        <v>410</v>
      </c>
      <c r="N716" s="3" t="s">
        <v>409</v>
      </c>
      <c r="O716" s="5" t="s">
        <v>5402</v>
      </c>
      <c r="P716" s="2">
        <f>VLOOKUP(M716&amp;N716,Distancia!$C$2:$D$3438,2,0)</f>
        <v>38.159999999999997</v>
      </c>
      <c r="Q716" s="2" t="str">
        <f t="shared" si="11"/>
        <v>No Aplica</v>
      </c>
      <c r="R716" s="36"/>
      <c r="S716" s="2"/>
    </row>
    <row r="717" spans="1:19" x14ac:dyDescent="0.25">
      <c r="A717" s="3" t="s">
        <v>385</v>
      </c>
      <c r="B717" s="6" t="s">
        <v>1928</v>
      </c>
      <c r="C717" s="2">
        <v>218821</v>
      </c>
      <c r="D717" s="4">
        <v>45866</v>
      </c>
      <c r="E717" s="4">
        <v>45869</v>
      </c>
      <c r="F717" s="2" t="s">
        <v>3975</v>
      </c>
      <c r="G717" s="3" t="s">
        <v>3976</v>
      </c>
      <c r="H717" s="2" t="s">
        <v>5807</v>
      </c>
      <c r="I717" s="3" t="s">
        <v>351</v>
      </c>
      <c r="J717" s="6">
        <v>270378</v>
      </c>
      <c r="K717" s="3" t="s">
        <v>2000</v>
      </c>
      <c r="L717" s="3" t="s">
        <v>3871</v>
      </c>
      <c r="M717" s="3" t="s">
        <v>410</v>
      </c>
      <c r="N717" s="3" t="s">
        <v>350</v>
      </c>
      <c r="O717" s="5" t="s">
        <v>5394</v>
      </c>
      <c r="P717" s="2">
        <f>VLOOKUP(M717&amp;N717,Distancia!$C$2:$D$3438,2,0)</f>
        <v>107</v>
      </c>
      <c r="Q717" s="2" t="str">
        <f t="shared" si="11"/>
        <v>Aplica</v>
      </c>
      <c r="R717" s="36"/>
      <c r="S717" s="2"/>
    </row>
    <row r="718" spans="1:19" x14ac:dyDescent="0.25">
      <c r="A718" s="3" t="s">
        <v>385</v>
      </c>
      <c r="B718" s="6" t="s">
        <v>1928</v>
      </c>
      <c r="C718" s="2">
        <v>218823</v>
      </c>
      <c r="D718" s="4">
        <v>45862</v>
      </c>
      <c r="E718" s="4">
        <v>45862</v>
      </c>
      <c r="F718" s="2" t="s">
        <v>611</v>
      </c>
      <c r="G718" s="3" t="s">
        <v>612</v>
      </c>
      <c r="H718" s="2" t="s">
        <v>5452</v>
      </c>
      <c r="I718" s="3" t="s">
        <v>97</v>
      </c>
      <c r="J718" s="6">
        <v>0</v>
      </c>
      <c r="K718" s="3" t="s">
        <v>2117</v>
      </c>
      <c r="L718" s="3" t="s">
        <v>3871</v>
      </c>
      <c r="M718" s="3" t="s">
        <v>437</v>
      </c>
      <c r="N718" s="3" t="s">
        <v>408</v>
      </c>
      <c r="O718" s="5" t="s">
        <v>5394</v>
      </c>
      <c r="P718" s="2">
        <f>VLOOKUP(M718&amp;N718,Distancia!$C$2:$D$3438,2,0)</f>
        <v>13.81</v>
      </c>
      <c r="Q718" s="2" t="str">
        <f t="shared" si="11"/>
        <v>No Aplica</v>
      </c>
      <c r="R718" s="36"/>
      <c r="S718" s="2"/>
    </row>
    <row r="719" spans="1:19" x14ac:dyDescent="0.25">
      <c r="A719" s="3" t="s">
        <v>385</v>
      </c>
      <c r="B719" s="6" t="s">
        <v>1928</v>
      </c>
      <c r="C719" s="2">
        <v>218826</v>
      </c>
      <c r="D719" s="4">
        <v>45863</v>
      </c>
      <c r="E719" s="4">
        <v>45863</v>
      </c>
      <c r="F719" s="2" t="s">
        <v>1644</v>
      </c>
      <c r="G719" s="3" t="s">
        <v>1645</v>
      </c>
      <c r="H719" s="2" t="s">
        <v>5515</v>
      </c>
      <c r="I719" s="3" t="s">
        <v>97</v>
      </c>
      <c r="J719" s="6">
        <v>0</v>
      </c>
      <c r="K719" s="3" t="s">
        <v>2025</v>
      </c>
      <c r="L719" s="3" t="s">
        <v>3871</v>
      </c>
      <c r="M719" s="3" t="s">
        <v>614</v>
      </c>
      <c r="N719" s="3" t="s">
        <v>408</v>
      </c>
      <c r="O719" s="5" t="s">
        <v>5394</v>
      </c>
      <c r="P719" s="2">
        <f>VLOOKUP(M719&amp;N719,Distancia!$C$2:$D$3438,2,0)</f>
        <v>54.47</v>
      </c>
      <c r="Q719" s="2" t="str">
        <f t="shared" si="11"/>
        <v>No Aplica</v>
      </c>
      <c r="R719" s="36"/>
      <c r="S719" s="2"/>
    </row>
    <row r="720" spans="1:19" x14ac:dyDescent="0.25">
      <c r="A720" s="3" t="s">
        <v>385</v>
      </c>
      <c r="B720" s="6" t="s">
        <v>1928</v>
      </c>
      <c r="C720" s="2">
        <v>218828</v>
      </c>
      <c r="D720" s="4">
        <v>45863</v>
      </c>
      <c r="E720" s="4">
        <v>45863</v>
      </c>
      <c r="F720" s="2" t="s">
        <v>1636</v>
      </c>
      <c r="G720" s="3" t="s">
        <v>1637</v>
      </c>
      <c r="H720" s="2" t="s">
        <v>5496</v>
      </c>
      <c r="I720" s="3" t="s">
        <v>3170</v>
      </c>
      <c r="J720" s="6">
        <v>0</v>
      </c>
      <c r="K720" s="3" t="s">
        <v>2019</v>
      </c>
      <c r="L720" s="3" t="s">
        <v>3871</v>
      </c>
      <c r="M720" s="3" t="s">
        <v>614</v>
      </c>
      <c r="N720" s="3" t="s">
        <v>408</v>
      </c>
      <c r="O720" s="5" t="s">
        <v>5394</v>
      </c>
      <c r="P720" s="2">
        <f>VLOOKUP(M720&amp;N720,Distancia!$C$2:$D$3438,2,0)</f>
        <v>54.47</v>
      </c>
      <c r="Q720" s="2" t="str">
        <f t="shared" si="11"/>
        <v>No Aplica</v>
      </c>
      <c r="R720" s="36"/>
      <c r="S720" s="2"/>
    </row>
    <row r="721" spans="1:19" x14ac:dyDescent="0.25">
      <c r="A721" s="3" t="s">
        <v>385</v>
      </c>
      <c r="B721" s="6" t="s">
        <v>1928</v>
      </c>
      <c r="C721" s="2">
        <v>218836</v>
      </c>
      <c r="D721" s="4">
        <v>45862</v>
      </c>
      <c r="E721" s="4">
        <v>45862</v>
      </c>
      <c r="F721" s="2" t="s">
        <v>28</v>
      </c>
      <c r="G721" s="3" t="s">
        <v>434</v>
      </c>
      <c r="H721" s="2" t="s">
        <v>5814</v>
      </c>
      <c r="I721" s="3" t="s">
        <v>97</v>
      </c>
      <c r="J721" s="6">
        <v>0</v>
      </c>
      <c r="K721" s="3" t="s">
        <v>2739</v>
      </c>
      <c r="L721" s="3" t="s">
        <v>3871</v>
      </c>
      <c r="M721" s="3" t="s">
        <v>417</v>
      </c>
      <c r="N721" s="3" t="s">
        <v>409</v>
      </c>
      <c r="O721" s="5" t="s">
        <v>5450</v>
      </c>
      <c r="P721" s="2">
        <f>VLOOKUP(M721&amp;N721,Distancia!$C$2:$D$3438,2,0)</f>
        <v>18.059999999999999</v>
      </c>
      <c r="Q721" s="2" t="str">
        <f t="shared" si="11"/>
        <v>No Aplica</v>
      </c>
      <c r="R721" s="36"/>
      <c r="S721" s="2"/>
    </row>
    <row r="722" spans="1:19" x14ac:dyDescent="0.25">
      <c r="A722" s="3" t="s">
        <v>385</v>
      </c>
      <c r="B722" s="6" t="s">
        <v>1928</v>
      </c>
      <c r="C722" s="2">
        <v>218842</v>
      </c>
      <c r="D722" s="4">
        <v>45863</v>
      </c>
      <c r="E722" s="4">
        <v>45863</v>
      </c>
      <c r="F722" s="2" t="s">
        <v>1529</v>
      </c>
      <c r="G722" s="3" t="s">
        <v>1530</v>
      </c>
      <c r="H722" s="2" t="s">
        <v>5546</v>
      </c>
      <c r="I722" s="3" t="s">
        <v>3170</v>
      </c>
      <c r="J722" s="6">
        <v>0</v>
      </c>
      <c r="K722" s="3" t="s">
        <v>2753</v>
      </c>
      <c r="L722" s="3" t="s">
        <v>3871</v>
      </c>
      <c r="M722" s="3" t="s">
        <v>435</v>
      </c>
      <c r="N722" s="3" t="s">
        <v>437</v>
      </c>
      <c r="O722" s="5" t="s">
        <v>5402</v>
      </c>
      <c r="P722" s="2">
        <f>VLOOKUP(M722&amp;N722,Distancia!$C$2:$D$3438,2,0)</f>
        <v>52.37</v>
      </c>
      <c r="Q722" s="2" t="str">
        <f t="shared" si="11"/>
        <v>No Aplica</v>
      </c>
      <c r="R722" s="36"/>
      <c r="S722" s="2"/>
    </row>
    <row r="723" spans="1:19" x14ac:dyDescent="0.25">
      <c r="A723" s="3" t="s">
        <v>385</v>
      </c>
      <c r="B723" s="6" t="s">
        <v>1928</v>
      </c>
      <c r="C723" s="2">
        <v>218848</v>
      </c>
      <c r="D723" s="4">
        <v>45863</v>
      </c>
      <c r="E723" s="4">
        <v>45863</v>
      </c>
      <c r="F723" s="2" t="s">
        <v>2174</v>
      </c>
      <c r="G723" s="3" t="s">
        <v>2173</v>
      </c>
      <c r="H723" s="2" t="s">
        <v>5777</v>
      </c>
      <c r="I723" s="3" t="s">
        <v>97</v>
      </c>
      <c r="J723" s="6">
        <v>0</v>
      </c>
      <c r="K723" s="3" t="s">
        <v>2750</v>
      </c>
      <c r="L723" s="3" t="s">
        <v>3871</v>
      </c>
      <c r="M723" s="3" t="s">
        <v>410</v>
      </c>
      <c r="N723" s="3" t="s">
        <v>437</v>
      </c>
      <c r="O723" s="5" t="s">
        <v>5389</v>
      </c>
      <c r="P723" s="2">
        <f>VLOOKUP(M723&amp;N723,Distancia!$C$2:$D$3438,2,0)</f>
        <v>61.21</v>
      </c>
      <c r="Q723" s="2" t="str">
        <f t="shared" si="11"/>
        <v>No Aplica</v>
      </c>
      <c r="R723" s="36"/>
      <c r="S723" s="2"/>
    </row>
    <row r="724" spans="1:19" x14ac:dyDescent="0.25">
      <c r="A724" s="3" t="s">
        <v>385</v>
      </c>
      <c r="B724" s="6" t="s">
        <v>1928</v>
      </c>
      <c r="C724" s="2">
        <v>218854</v>
      </c>
      <c r="D724" s="4">
        <v>45863</v>
      </c>
      <c r="E724" s="4">
        <v>45863</v>
      </c>
      <c r="F724" s="2" t="s">
        <v>1397</v>
      </c>
      <c r="G724" s="3" t="s">
        <v>1398</v>
      </c>
      <c r="H724" s="2" t="s">
        <v>5417</v>
      </c>
      <c r="I724" s="3" t="s">
        <v>3170</v>
      </c>
      <c r="J724" s="6">
        <v>0</v>
      </c>
      <c r="K724" s="3" t="s">
        <v>2695</v>
      </c>
      <c r="L724" s="3" t="s">
        <v>3871</v>
      </c>
      <c r="M724" s="3" t="s">
        <v>410</v>
      </c>
      <c r="N724" s="3" t="s">
        <v>1389</v>
      </c>
      <c r="O724" s="5" t="s">
        <v>5382</v>
      </c>
      <c r="P724" s="2">
        <f>VLOOKUP(M724&amp;N724,Distancia!$C$2:$D$3438,2,0)</f>
        <v>38.979999999999997</v>
      </c>
      <c r="Q724" s="2" t="str">
        <f t="shared" si="11"/>
        <v>No Aplica</v>
      </c>
      <c r="R724" s="36"/>
      <c r="S724" s="2"/>
    </row>
    <row r="725" spans="1:19" x14ac:dyDescent="0.25">
      <c r="A725" s="3" t="s">
        <v>385</v>
      </c>
      <c r="B725" s="6" t="s">
        <v>1928</v>
      </c>
      <c r="C725" s="2">
        <v>218864</v>
      </c>
      <c r="D725" s="4">
        <v>45862</v>
      </c>
      <c r="E725" s="4">
        <v>45862</v>
      </c>
      <c r="F725" s="2" t="s">
        <v>1580</v>
      </c>
      <c r="G725" s="3" t="s">
        <v>1581</v>
      </c>
      <c r="H725" s="2" t="s">
        <v>5597</v>
      </c>
      <c r="I725" s="3" t="s">
        <v>3170</v>
      </c>
      <c r="J725" s="6">
        <v>34581</v>
      </c>
      <c r="K725" s="3" t="s">
        <v>2692</v>
      </c>
      <c r="L725" s="3" t="s">
        <v>3871</v>
      </c>
      <c r="M725" s="3" t="s">
        <v>638</v>
      </c>
      <c r="N725" s="3" t="s">
        <v>410</v>
      </c>
      <c r="O725" s="5" t="s">
        <v>5382</v>
      </c>
      <c r="P725" s="2">
        <f>VLOOKUP(M725&amp;N725,Distancia!$C$2:$D$3438,2,0)</f>
        <v>88.21</v>
      </c>
      <c r="Q725" s="2" t="str">
        <f t="shared" si="11"/>
        <v>Aplica</v>
      </c>
      <c r="R725" s="36"/>
      <c r="S725" s="2"/>
    </row>
    <row r="726" spans="1:19" x14ac:dyDescent="0.25">
      <c r="A726" s="3" t="s">
        <v>385</v>
      </c>
      <c r="B726" s="6" t="s">
        <v>1928</v>
      </c>
      <c r="C726" s="2">
        <v>218867</v>
      </c>
      <c r="D726" s="4">
        <v>45863</v>
      </c>
      <c r="E726" s="4">
        <v>45863</v>
      </c>
      <c r="F726" s="2" t="s">
        <v>1383</v>
      </c>
      <c r="G726" s="3" t="s">
        <v>1384</v>
      </c>
      <c r="H726" s="2" t="s">
        <v>5405</v>
      </c>
      <c r="I726" s="3" t="s">
        <v>3170</v>
      </c>
      <c r="J726" s="6">
        <v>0</v>
      </c>
      <c r="K726" s="3" t="s">
        <v>2616</v>
      </c>
      <c r="L726" s="3" t="s">
        <v>3724</v>
      </c>
      <c r="M726" s="3" t="s">
        <v>1389</v>
      </c>
      <c r="N726" s="3" t="s">
        <v>1389</v>
      </c>
      <c r="O726" s="5" t="s">
        <v>5382</v>
      </c>
      <c r="P726" s="2">
        <f>VLOOKUP(M726&amp;N726,Distancia!$C$2:$D$3438,2,0)</f>
        <v>0</v>
      </c>
      <c r="Q726" s="2" t="str">
        <f t="shared" si="11"/>
        <v>No Aplica</v>
      </c>
      <c r="R726" s="36"/>
      <c r="S726" s="2"/>
    </row>
    <row r="727" spans="1:19" x14ac:dyDescent="0.25">
      <c r="A727" s="3" t="s">
        <v>385</v>
      </c>
      <c r="B727" s="6" t="s">
        <v>1928</v>
      </c>
      <c r="C727" s="2">
        <v>218872</v>
      </c>
      <c r="D727" s="4">
        <v>45862</v>
      </c>
      <c r="E727" s="4">
        <v>45862</v>
      </c>
      <c r="F727" s="2" t="s">
        <v>1518</v>
      </c>
      <c r="G727" s="3" t="s">
        <v>1519</v>
      </c>
      <c r="H727" s="2" t="s">
        <v>5833</v>
      </c>
      <c r="I727" s="3" t="s">
        <v>97</v>
      </c>
      <c r="J727" s="6">
        <v>0</v>
      </c>
      <c r="K727" s="3" t="s">
        <v>2689</v>
      </c>
      <c r="L727" s="3" t="s">
        <v>3871</v>
      </c>
      <c r="M727" s="3" t="s">
        <v>435</v>
      </c>
      <c r="N727" s="3" t="s">
        <v>417</v>
      </c>
      <c r="O727" s="5" t="s">
        <v>5394</v>
      </c>
      <c r="P727" s="2">
        <f>VLOOKUP(M727&amp;N727,Distancia!$C$2:$D$3438,2,0)</f>
        <v>18.55</v>
      </c>
      <c r="Q727" s="2" t="str">
        <f t="shared" si="11"/>
        <v>No Aplica</v>
      </c>
      <c r="R727" s="36"/>
      <c r="S727" s="2"/>
    </row>
    <row r="728" spans="1:19" x14ac:dyDescent="0.25">
      <c r="A728" s="3" t="s">
        <v>385</v>
      </c>
      <c r="B728" s="6" t="s">
        <v>1928</v>
      </c>
      <c r="C728" s="2">
        <v>218875</v>
      </c>
      <c r="D728" s="4">
        <v>45861</v>
      </c>
      <c r="E728" s="4">
        <v>45861</v>
      </c>
      <c r="F728" s="2" t="s">
        <v>1439</v>
      </c>
      <c r="G728" s="3" t="s">
        <v>1440</v>
      </c>
      <c r="H728" s="2" t="s">
        <v>5638</v>
      </c>
      <c r="I728" s="3" t="s">
        <v>3170</v>
      </c>
      <c r="J728" s="6">
        <v>25815</v>
      </c>
      <c r="K728" s="3" t="s">
        <v>2521</v>
      </c>
      <c r="L728" s="3" t="s">
        <v>3724</v>
      </c>
      <c r="M728" s="3" t="s">
        <v>410</v>
      </c>
      <c r="N728" s="3" t="s">
        <v>270</v>
      </c>
      <c r="O728" s="5" t="s">
        <v>5382</v>
      </c>
      <c r="P728" s="2">
        <f>VLOOKUP(M728&amp;N728,Distancia!$C$2:$D$3438,2,0)</f>
        <v>115.95</v>
      </c>
      <c r="Q728" s="2" t="str">
        <f t="shared" si="11"/>
        <v>Aplica</v>
      </c>
      <c r="R728" s="36"/>
      <c r="S728" s="2"/>
    </row>
    <row r="729" spans="1:19" x14ac:dyDescent="0.25">
      <c r="A729" s="3" t="s">
        <v>385</v>
      </c>
      <c r="B729" s="6" t="s">
        <v>1928</v>
      </c>
      <c r="C729" s="2">
        <v>218876</v>
      </c>
      <c r="D729" s="4">
        <v>45862</v>
      </c>
      <c r="E729" s="4">
        <v>45862</v>
      </c>
      <c r="F729" s="2" t="s">
        <v>1439</v>
      </c>
      <c r="G729" s="3" t="s">
        <v>1440</v>
      </c>
      <c r="H729" s="2" t="s">
        <v>5638</v>
      </c>
      <c r="I729" s="3" t="s">
        <v>3170</v>
      </c>
      <c r="J729" s="6">
        <v>25815</v>
      </c>
      <c r="K729" s="3" t="s">
        <v>2525</v>
      </c>
      <c r="L729" s="3" t="s">
        <v>3724</v>
      </c>
      <c r="M729" s="3" t="s">
        <v>410</v>
      </c>
      <c r="N729" s="3" t="s">
        <v>270</v>
      </c>
      <c r="O729" s="5" t="s">
        <v>5382</v>
      </c>
      <c r="P729" s="2">
        <f>VLOOKUP(M729&amp;N729,Distancia!$C$2:$D$3438,2,0)</f>
        <v>115.95</v>
      </c>
      <c r="Q729" s="2" t="str">
        <f t="shared" si="11"/>
        <v>Aplica</v>
      </c>
      <c r="R729" s="36"/>
      <c r="S729" s="2"/>
    </row>
    <row r="730" spans="1:19" x14ac:dyDescent="0.25">
      <c r="A730" s="3" t="s">
        <v>385</v>
      </c>
      <c r="B730" s="6" t="s">
        <v>1928</v>
      </c>
      <c r="C730" s="2">
        <v>218877</v>
      </c>
      <c r="D730" s="4">
        <v>45863</v>
      </c>
      <c r="E730" s="4">
        <v>45863</v>
      </c>
      <c r="F730" s="2" t="s">
        <v>1439</v>
      </c>
      <c r="G730" s="3" t="s">
        <v>1440</v>
      </c>
      <c r="H730" s="2" t="s">
        <v>5638</v>
      </c>
      <c r="I730" s="3" t="s">
        <v>3170</v>
      </c>
      <c r="J730" s="6">
        <v>25815</v>
      </c>
      <c r="K730" s="3" t="s">
        <v>2977</v>
      </c>
      <c r="L730" s="3" t="s">
        <v>3724</v>
      </c>
      <c r="M730" s="3" t="s">
        <v>410</v>
      </c>
      <c r="N730" s="3" t="s">
        <v>270</v>
      </c>
      <c r="O730" s="5" t="s">
        <v>5382</v>
      </c>
      <c r="P730" s="2">
        <f>VLOOKUP(M730&amp;N730,Distancia!$C$2:$D$3438,2,0)</f>
        <v>115.95</v>
      </c>
      <c r="Q730" s="2" t="str">
        <f t="shared" si="11"/>
        <v>Aplica</v>
      </c>
      <c r="R730" s="36"/>
      <c r="S730" s="2"/>
    </row>
    <row r="731" spans="1:19" x14ac:dyDescent="0.25">
      <c r="A731" s="3" t="s">
        <v>385</v>
      </c>
      <c r="B731" s="6" t="s">
        <v>1928</v>
      </c>
      <c r="C731" s="2">
        <v>218880</v>
      </c>
      <c r="D731" s="4">
        <v>45856</v>
      </c>
      <c r="E731" s="4">
        <v>45856</v>
      </c>
      <c r="F731" s="2" t="s">
        <v>1378</v>
      </c>
      <c r="G731" s="3" t="s">
        <v>1379</v>
      </c>
      <c r="H731" s="2" t="s">
        <v>5449</v>
      </c>
      <c r="I731" s="3" t="s">
        <v>3170</v>
      </c>
      <c r="J731" s="6">
        <v>0</v>
      </c>
      <c r="K731" s="3" t="s">
        <v>4004</v>
      </c>
      <c r="L731" s="3" t="s">
        <v>3724</v>
      </c>
      <c r="M731" s="3" t="s">
        <v>410</v>
      </c>
      <c r="N731" s="3" t="s">
        <v>1389</v>
      </c>
      <c r="O731" s="5" t="s">
        <v>5394</v>
      </c>
      <c r="P731" s="2">
        <f>VLOOKUP(M731&amp;N731,Distancia!$C$2:$D$3438,2,0)</f>
        <v>38.979999999999997</v>
      </c>
      <c r="Q731" s="2" t="str">
        <f t="shared" si="11"/>
        <v>No Aplica</v>
      </c>
      <c r="R731" s="36"/>
      <c r="S731" s="2"/>
    </row>
    <row r="732" spans="1:19" x14ac:dyDescent="0.25">
      <c r="A732" s="3" t="s">
        <v>385</v>
      </c>
      <c r="B732" s="6" t="s">
        <v>1928</v>
      </c>
      <c r="C732" s="2">
        <v>218881</v>
      </c>
      <c r="D732" s="4">
        <v>45863</v>
      </c>
      <c r="E732" s="4">
        <v>45863</v>
      </c>
      <c r="F732" s="2" t="s">
        <v>3389</v>
      </c>
      <c r="G732" s="3" t="s">
        <v>3390</v>
      </c>
      <c r="H732" s="2" t="s">
        <v>5837</v>
      </c>
      <c r="I732" s="3" t="s">
        <v>351</v>
      </c>
      <c r="J732" s="6">
        <v>0</v>
      </c>
      <c r="K732" s="3" t="s">
        <v>2688</v>
      </c>
      <c r="L732" s="3" t="s">
        <v>3871</v>
      </c>
      <c r="M732" s="3" t="s">
        <v>1467</v>
      </c>
      <c r="N732" s="3" t="s">
        <v>1422</v>
      </c>
      <c r="O732" s="5" t="s">
        <v>5394</v>
      </c>
      <c r="P732" s="2">
        <f>VLOOKUP(M732&amp;N732,Distancia!$C$2:$D$3438,2,0)</f>
        <v>17.850000000000001</v>
      </c>
      <c r="Q732" s="2" t="str">
        <f t="shared" si="11"/>
        <v>No Aplica</v>
      </c>
      <c r="R732" s="36"/>
      <c r="S732" s="2"/>
    </row>
    <row r="733" spans="1:19" x14ac:dyDescent="0.25">
      <c r="A733" s="3" t="s">
        <v>385</v>
      </c>
      <c r="B733" s="6" t="s">
        <v>1928</v>
      </c>
      <c r="C733" s="2">
        <v>218887</v>
      </c>
      <c r="D733" s="4">
        <v>45867</v>
      </c>
      <c r="E733" s="4">
        <v>45867</v>
      </c>
      <c r="F733" s="2" t="s">
        <v>1577</v>
      </c>
      <c r="G733" s="3" t="s">
        <v>1578</v>
      </c>
      <c r="H733" s="2" t="s">
        <v>5464</v>
      </c>
      <c r="I733" s="3" t="s">
        <v>351</v>
      </c>
      <c r="J733" s="6">
        <v>0</v>
      </c>
      <c r="K733" s="3" t="s">
        <v>2687</v>
      </c>
      <c r="L733" s="3" t="s">
        <v>3871</v>
      </c>
      <c r="M733" s="3" t="s">
        <v>638</v>
      </c>
      <c r="N733" s="3" t="s">
        <v>638</v>
      </c>
      <c r="O733" s="5" t="s">
        <v>5394</v>
      </c>
      <c r="P733" s="2">
        <f>VLOOKUP(M733&amp;N733,Distancia!$C$2:$D$3438,2,0)</f>
        <v>0</v>
      </c>
      <c r="Q733" s="2" t="str">
        <f t="shared" si="11"/>
        <v>No Aplica</v>
      </c>
      <c r="R733" s="36"/>
      <c r="S733" s="2"/>
    </row>
    <row r="734" spans="1:19" x14ac:dyDescent="0.25">
      <c r="A734" s="3" t="s">
        <v>385</v>
      </c>
      <c r="B734" s="6" t="s">
        <v>1928</v>
      </c>
      <c r="C734" s="2">
        <v>218893</v>
      </c>
      <c r="D734" s="4">
        <v>45863</v>
      </c>
      <c r="E734" s="4">
        <v>45863</v>
      </c>
      <c r="F734" s="2" t="s">
        <v>1518</v>
      </c>
      <c r="G734" s="3" t="s">
        <v>1519</v>
      </c>
      <c r="H734" s="2" t="s">
        <v>5833</v>
      </c>
      <c r="I734" s="3" t="s">
        <v>97</v>
      </c>
      <c r="J734" s="6">
        <v>0</v>
      </c>
      <c r="K734" s="3" t="s">
        <v>2719</v>
      </c>
      <c r="L734" s="3" t="s">
        <v>3871</v>
      </c>
      <c r="M734" s="3" t="s">
        <v>435</v>
      </c>
      <c r="N734" s="3" t="s">
        <v>417</v>
      </c>
      <c r="O734" s="5" t="s">
        <v>5394</v>
      </c>
      <c r="P734" s="2">
        <f>VLOOKUP(M734&amp;N734,Distancia!$C$2:$D$3438,2,0)</f>
        <v>18.55</v>
      </c>
      <c r="Q734" s="2" t="str">
        <f t="shared" si="11"/>
        <v>No Aplica</v>
      </c>
      <c r="R734" s="36"/>
      <c r="S734" s="2"/>
    </row>
    <row r="735" spans="1:19" x14ac:dyDescent="0.25">
      <c r="A735" s="3" t="s">
        <v>385</v>
      </c>
      <c r="B735" s="6" t="s">
        <v>1928</v>
      </c>
      <c r="C735" s="2">
        <v>218910</v>
      </c>
      <c r="D735" s="4">
        <v>45862</v>
      </c>
      <c r="E735" s="4">
        <v>45862</v>
      </c>
      <c r="F735" s="2" t="s">
        <v>1399</v>
      </c>
      <c r="G735" s="3" t="s">
        <v>1400</v>
      </c>
      <c r="H735" s="2" t="s">
        <v>5433</v>
      </c>
      <c r="I735" s="3" t="s">
        <v>3170</v>
      </c>
      <c r="J735" s="6">
        <v>0</v>
      </c>
      <c r="K735" s="3" t="s">
        <v>2998</v>
      </c>
      <c r="L735" s="3" t="s">
        <v>3724</v>
      </c>
      <c r="M735" s="3" t="s">
        <v>410</v>
      </c>
      <c r="N735" s="3" t="s">
        <v>417</v>
      </c>
      <c r="O735" s="5" t="s">
        <v>5389</v>
      </c>
      <c r="P735" s="2">
        <f>VLOOKUP(M735&amp;N735,Distancia!$C$2:$D$3438,2,0)</f>
        <v>20.100000000000001</v>
      </c>
      <c r="Q735" s="2" t="str">
        <f t="shared" si="11"/>
        <v>No Aplica</v>
      </c>
      <c r="R735" s="36"/>
      <c r="S735" s="2"/>
    </row>
    <row r="736" spans="1:19" x14ac:dyDescent="0.25">
      <c r="A736" s="3" t="s">
        <v>385</v>
      </c>
      <c r="B736" s="6" t="s">
        <v>1928</v>
      </c>
      <c r="C736" s="2">
        <v>218911</v>
      </c>
      <c r="D736" s="4">
        <v>45863</v>
      </c>
      <c r="E736" s="4">
        <v>45863</v>
      </c>
      <c r="F736" s="2" t="s">
        <v>1399</v>
      </c>
      <c r="G736" s="3" t="s">
        <v>1400</v>
      </c>
      <c r="H736" s="2" t="s">
        <v>5433</v>
      </c>
      <c r="I736" s="3" t="s">
        <v>3170</v>
      </c>
      <c r="J736" s="6">
        <v>0</v>
      </c>
      <c r="K736" s="3" t="s">
        <v>2982</v>
      </c>
      <c r="L736" s="3" t="s">
        <v>3724</v>
      </c>
      <c r="M736" s="3" t="s">
        <v>410</v>
      </c>
      <c r="N736" s="3" t="s">
        <v>435</v>
      </c>
      <c r="O736" s="5" t="s">
        <v>5389</v>
      </c>
      <c r="P736" s="2">
        <f>VLOOKUP(M736&amp;N736,Distancia!$C$2:$D$3438,2,0)</f>
        <v>8.84</v>
      </c>
      <c r="Q736" s="2" t="str">
        <f t="shared" si="11"/>
        <v>No Aplica</v>
      </c>
      <c r="R736" s="36"/>
      <c r="S736" s="2"/>
    </row>
    <row r="737" spans="1:19" x14ac:dyDescent="0.25">
      <c r="A737" s="3" t="s">
        <v>385</v>
      </c>
      <c r="B737" s="6" t="s">
        <v>1928</v>
      </c>
      <c r="C737" s="2">
        <v>218915</v>
      </c>
      <c r="D737" s="4">
        <v>45866</v>
      </c>
      <c r="E737" s="4">
        <v>45866</v>
      </c>
      <c r="F737" s="2" t="s">
        <v>1644</v>
      </c>
      <c r="G737" s="3" t="s">
        <v>1645</v>
      </c>
      <c r="H737" s="2" t="s">
        <v>5515</v>
      </c>
      <c r="I737" s="3" t="s">
        <v>97</v>
      </c>
      <c r="J737" s="6">
        <v>0</v>
      </c>
      <c r="K737" s="3" t="s">
        <v>2936</v>
      </c>
      <c r="L737" s="3" t="s">
        <v>3724</v>
      </c>
      <c r="M737" s="3" t="s">
        <v>614</v>
      </c>
      <c r="N737" s="3" t="s">
        <v>408</v>
      </c>
      <c r="O737" s="5" t="s">
        <v>5394</v>
      </c>
      <c r="P737" s="2">
        <f>VLOOKUP(M737&amp;N737,Distancia!$C$2:$D$3438,2,0)</f>
        <v>54.47</v>
      </c>
      <c r="Q737" s="2" t="str">
        <f t="shared" si="11"/>
        <v>No Aplica</v>
      </c>
      <c r="R737" s="36"/>
      <c r="S737" s="2"/>
    </row>
    <row r="738" spans="1:19" x14ac:dyDescent="0.25">
      <c r="A738" s="3" t="s">
        <v>385</v>
      </c>
      <c r="B738" s="6" t="s">
        <v>1928</v>
      </c>
      <c r="C738" s="2">
        <v>218918</v>
      </c>
      <c r="D738" s="4">
        <v>45866</v>
      </c>
      <c r="E738" s="4">
        <v>45866</v>
      </c>
      <c r="F738" s="2" t="s">
        <v>611</v>
      </c>
      <c r="G738" s="3" t="s">
        <v>612</v>
      </c>
      <c r="H738" s="2" t="s">
        <v>5452</v>
      </c>
      <c r="I738" s="3" t="s">
        <v>97</v>
      </c>
      <c r="J738" s="6">
        <v>0</v>
      </c>
      <c r="K738" s="3" t="s">
        <v>2707</v>
      </c>
      <c r="L738" s="3" t="s">
        <v>3871</v>
      </c>
      <c r="M738" s="3" t="s">
        <v>437</v>
      </c>
      <c r="N738" s="3" t="s">
        <v>408</v>
      </c>
      <c r="O738" s="5" t="s">
        <v>5402</v>
      </c>
      <c r="P738" s="2">
        <f>VLOOKUP(M738&amp;N738,Distancia!$C$2:$D$3438,2,0)</f>
        <v>13.81</v>
      </c>
      <c r="Q738" s="2" t="str">
        <f t="shared" si="11"/>
        <v>No Aplica</v>
      </c>
      <c r="R738" s="36"/>
      <c r="S738" s="2"/>
    </row>
    <row r="739" spans="1:19" x14ac:dyDescent="0.25">
      <c r="A739" s="3" t="s">
        <v>385</v>
      </c>
      <c r="B739" s="6" t="s">
        <v>1928</v>
      </c>
      <c r="C739" s="2">
        <v>218923</v>
      </c>
      <c r="D739" s="4">
        <v>45863</v>
      </c>
      <c r="E739" s="4">
        <v>45863</v>
      </c>
      <c r="F739" s="2" t="s">
        <v>1559</v>
      </c>
      <c r="G739" s="3" t="s">
        <v>1560</v>
      </c>
      <c r="H739" s="2" t="s">
        <v>5411</v>
      </c>
      <c r="I739" s="3" t="s">
        <v>3170</v>
      </c>
      <c r="J739" s="6">
        <v>0</v>
      </c>
      <c r="K739" s="3" t="s">
        <v>2679</v>
      </c>
      <c r="L739" s="3" t="s">
        <v>3871</v>
      </c>
      <c r="M739" s="3" t="s">
        <v>1467</v>
      </c>
      <c r="N739" s="3" t="s">
        <v>1422</v>
      </c>
      <c r="O739" s="5" t="s">
        <v>5394</v>
      </c>
      <c r="P739" s="2">
        <f>VLOOKUP(M739&amp;N739,Distancia!$C$2:$D$3438,2,0)</f>
        <v>17.850000000000001</v>
      </c>
      <c r="Q739" s="2" t="str">
        <f t="shared" si="11"/>
        <v>No Aplica</v>
      </c>
      <c r="R739" s="36"/>
      <c r="S739" s="2"/>
    </row>
    <row r="740" spans="1:19" x14ac:dyDescent="0.25">
      <c r="A740" s="3" t="s">
        <v>385</v>
      </c>
      <c r="B740" s="6" t="s">
        <v>1928</v>
      </c>
      <c r="C740" s="2">
        <v>218930</v>
      </c>
      <c r="D740" s="4">
        <v>45866</v>
      </c>
      <c r="E740" s="4">
        <v>45866</v>
      </c>
      <c r="F740" s="2" t="s">
        <v>1442</v>
      </c>
      <c r="G740" s="3" t="s">
        <v>1443</v>
      </c>
      <c r="H740" s="2" t="s">
        <v>5506</v>
      </c>
      <c r="I740" s="3" t="s">
        <v>97</v>
      </c>
      <c r="J740" s="6">
        <v>0</v>
      </c>
      <c r="K740" s="3" t="s">
        <v>2935</v>
      </c>
      <c r="L740" s="3" t="s">
        <v>3724</v>
      </c>
      <c r="M740" s="3" t="s">
        <v>410</v>
      </c>
      <c r="N740" s="3" t="s">
        <v>435</v>
      </c>
      <c r="O740" s="5" t="s">
        <v>5389</v>
      </c>
      <c r="P740" s="2">
        <f>VLOOKUP(M740&amp;N740,Distancia!$C$2:$D$3438,2,0)</f>
        <v>8.84</v>
      </c>
      <c r="Q740" s="2" t="str">
        <f t="shared" si="11"/>
        <v>No Aplica</v>
      </c>
      <c r="R740" s="36"/>
      <c r="S740" s="2"/>
    </row>
    <row r="741" spans="1:19" x14ac:dyDescent="0.25">
      <c r="A741" s="3" t="s">
        <v>385</v>
      </c>
      <c r="B741" s="6" t="s">
        <v>1928</v>
      </c>
      <c r="C741" s="2">
        <v>218933</v>
      </c>
      <c r="D741" s="4">
        <v>45868</v>
      </c>
      <c r="E741" s="4">
        <v>45868</v>
      </c>
      <c r="F741" s="2" t="s">
        <v>1671</v>
      </c>
      <c r="G741" s="3" t="s">
        <v>1672</v>
      </c>
      <c r="H741" s="2" t="s">
        <v>5790</v>
      </c>
      <c r="I741" s="3" t="s">
        <v>97</v>
      </c>
      <c r="J741" s="6">
        <v>0</v>
      </c>
      <c r="K741" s="3" t="s">
        <v>2678</v>
      </c>
      <c r="L741" s="3" t="s">
        <v>3871</v>
      </c>
      <c r="M741" s="3" t="s">
        <v>417</v>
      </c>
      <c r="N741" s="3" t="s">
        <v>437</v>
      </c>
      <c r="O741" s="5" t="s">
        <v>5394</v>
      </c>
      <c r="P741" s="2">
        <f>VLOOKUP(M741&amp;N741,Distancia!$C$2:$D$3438,2,0)</f>
        <v>46.76</v>
      </c>
      <c r="Q741" s="2" t="str">
        <f t="shared" si="11"/>
        <v>No Aplica</v>
      </c>
      <c r="R741" s="36"/>
      <c r="S741" s="2"/>
    </row>
    <row r="742" spans="1:19" x14ac:dyDescent="0.25">
      <c r="A742" s="3" t="s">
        <v>385</v>
      </c>
      <c r="B742" s="6" t="s">
        <v>1928</v>
      </c>
      <c r="C742" s="2">
        <v>218937</v>
      </c>
      <c r="D742" s="4">
        <v>45867</v>
      </c>
      <c r="E742" s="4">
        <v>45867</v>
      </c>
      <c r="F742" s="2" t="s">
        <v>30</v>
      </c>
      <c r="G742" s="3" t="s">
        <v>1531</v>
      </c>
      <c r="H742" s="2" t="s">
        <v>5855</v>
      </c>
      <c r="I742" s="3" t="s">
        <v>3170</v>
      </c>
      <c r="J742" s="6">
        <v>0</v>
      </c>
      <c r="K742" s="3" t="s">
        <v>2676</v>
      </c>
      <c r="L742" s="3" t="s">
        <v>3871</v>
      </c>
      <c r="M742" s="3" t="s">
        <v>617</v>
      </c>
      <c r="N742" s="3" t="s">
        <v>1395</v>
      </c>
      <c r="O742" s="5" t="s">
        <v>5394</v>
      </c>
      <c r="P742" s="2">
        <f>VLOOKUP(M742&amp;N742,Distancia!$C$2:$D$3438,2,0)</f>
        <v>56</v>
      </c>
      <c r="Q742" s="2" t="str">
        <f t="shared" si="11"/>
        <v>No Aplica</v>
      </c>
      <c r="R742" s="36"/>
      <c r="S742" s="2"/>
    </row>
    <row r="743" spans="1:19" x14ac:dyDescent="0.25">
      <c r="A743" s="3" t="s">
        <v>385</v>
      </c>
      <c r="B743" s="6" t="s">
        <v>1928</v>
      </c>
      <c r="C743" s="2">
        <v>218945</v>
      </c>
      <c r="D743" s="4">
        <v>45868</v>
      </c>
      <c r="E743" s="4">
        <v>45868</v>
      </c>
      <c r="F743" s="2" t="s">
        <v>1428</v>
      </c>
      <c r="G743" s="3" t="s">
        <v>1429</v>
      </c>
      <c r="H743" s="2" t="s">
        <v>5859</v>
      </c>
      <c r="I743" s="3" t="s">
        <v>97</v>
      </c>
      <c r="J743" s="6">
        <v>0</v>
      </c>
      <c r="K743" s="3" t="s">
        <v>2675</v>
      </c>
      <c r="L743" s="3" t="s">
        <v>3871</v>
      </c>
      <c r="M743" s="3" t="s">
        <v>410</v>
      </c>
      <c r="N743" s="3" t="s">
        <v>408</v>
      </c>
      <c r="O743" s="5" t="s">
        <v>5394</v>
      </c>
      <c r="P743" s="2">
        <f>VLOOKUP(M743&amp;N743,Distancia!$C$2:$D$3438,2,0)</f>
        <v>47.4</v>
      </c>
      <c r="Q743" s="2" t="str">
        <f t="shared" si="11"/>
        <v>No Aplica</v>
      </c>
      <c r="R743" s="36"/>
      <c r="S743" s="2"/>
    </row>
    <row r="744" spans="1:19" x14ac:dyDescent="0.25">
      <c r="A744" s="3" t="s">
        <v>385</v>
      </c>
      <c r="B744" s="6" t="s">
        <v>1928</v>
      </c>
      <c r="C744" s="2">
        <v>218947</v>
      </c>
      <c r="D744" s="4">
        <v>45882</v>
      </c>
      <c r="E744" s="4">
        <v>45883</v>
      </c>
      <c r="F744" s="2" t="s">
        <v>1583</v>
      </c>
      <c r="G744" s="3" t="s">
        <v>1584</v>
      </c>
      <c r="H744" s="2" t="s">
        <v>5593</v>
      </c>
      <c r="I744" s="3" t="s">
        <v>97</v>
      </c>
      <c r="J744" s="6">
        <v>63618</v>
      </c>
      <c r="K744" s="3" t="s">
        <v>2662</v>
      </c>
      <c r="L744" s="3" t="s">
        <v>3871</v>
      </c>
      <c r="M744" s="3" t="s">
        <v>638</v>
      </c>
      <c r="N744" s="3" t="s">
        <v>435</v>
      </c>
      <c r="O744" s="5" t="s">
        <v>5394</v>
      </c>
      <c r="P744" s="2">
        <f>VLOOKUP(M744&amp;N744,Distancia!$C$2:$D$3438,2,0)</f>
        <v>97.05</v>
      </c>
      <c r="Q744" s="2" t="str">
        <f t="shared" si="11"/>
        <v>Aplica</v>
      </c>
      <c r="R744" s="36"/>
      <c r="S744" s="2"/>
    </row>
    <row r="745" spans="1:19" x14ac:dyDescent="0.25">
      <c r="A745" s="3" t="s">
        <v>385</v>
      </c>
      <c r="B745" s="6" t="s">
        <v>1928</v>
      </c>
      <c r="C745" s="2">
        <v>218948</v>
      </c>
      <c r="D745" s="4">
        <v>45888</v>
      </c>
      <c r="E745" s="4">
        <v>45888</v>
      </c>
      <c r="F745" s="2" t="s">
        <v>1583</v>
      </c>
      <c r="G745" s="3" t="s">
        <v>1584</v>
      </c>
      <c r="H745" s="2" t="s">
        <v>5593</v>
      </c>
      <c r="I745" s="3" t="s">
        <v>351</v>
      </c>
      <c r="J745" s="6">
        <v>31809</v>
      </c>
      <c r="K745" s="3" t="s">
        <v>2657</v>
      </c>
      <c r="L745" s="3" t="s">
        <v>3871</v>
      </c>
      <c r="M745" s="3" t="s">
        <v>638</v>
      </c>
      <c r="N745" s="3" t="s">
        <v>435</v>
      </c>
      <c r="O745" s="5" t="s">
        <v>5394</v>
      </c>
      <c r="P745" s="2">
        <f>VLOOKUP(M745&amp;N745,Distancia!$C$2:$D$3438,2,0)</f>
        <v>97.05</v>
      </c>
      <c r="Q745" s="2" t="str">
        <f t="shared" si="11"/>
        <v>Aplica</v>
      </c>
      <c r="R745" s="36"/>
      <c r="S745" s="2"/>
    </row>
    <row r="746" spans="1:19" x14ac:dyDescent="0.25">
      <c r="A746" s="3" t="s">
        <v>385</v>
      </c>
      <c r="B746" s="6" t="s">
        <v>1928</v>
      </c>
      <c r="C746" s="2">
        <v>218949</v>
      </c>
      <c r="D746" s="4">
        <v>45862</v>
      </c>
      <c r="E746" s="4">
        <v>45862</v>
      </c>
      <c r="F746" s="2" t="s">
        <v>2645</v>
      </c>
      <c r="G746" s="3" t="s">
        <v>2644</v>
      </c>
      <c r="H746" s="2" t="s">
        <v>5470</v>
      </c>
      <c r="I746" s="3" t="s">
        <v>3170</v>
      </c>
      <c r="J746" s="6">
        <v>25815</v>
      </c>
      <c r="K746" s="3" t="s">
        <v>4036</v>
      </c>
      <c r="L746" s="3" t="s">
        <v>4022</v>
      </c>
      <c r="M746" s="3" t="s">
        <v>638</v>
      </c>
      <c r="N746" s="3" t="s">
        <v>410</v>
      </c>
      <c r="O746" s="5" t="s">
        <v>5382</v>
      </c>
      <c r="P746" s="2">
        <f>VLOOKUP(M746&amp;N746,Distancia!$C$2:$D$3438,2,0)</f>
        <v>88.21</v>
      </c>
      <c r="Q746" s="2" t="str">
        <f t="shared" si="11"/>
        <v>Aplica</v>
      </c>
      <c r="R746" s="36"/>
      <c r="S746" s="2"/>
    </row>
    <row r="747" spans="1:19" x14ac:dyDescent="0.25">
      <c r="A747" s="3" t="s">
        <v>385</v>
      </c>
      <c r="B747" s="6" t="s">
        <v>1928</v>
      </c>
      <c r="C747" s="2">
        <v>218957</v>
      </c>
      <c r="D747" s="4">
        <v>45867</v>
      </c>
      <c r="E747" s="4">
        <v>45867</v>
      </c>
      <c r="F747" s="2" t="s">
        <v>588</v>
      </c>
      <c r="G747" s="3" t="s">
        <v>589</v>
      </c>
      <c r="H747" s="2" t="s">
        <v>5521</v>
      </c>
      <c r="I747" s="3" t="s">
        <v>97</v>
      </c>
      <c r="J747" s="6">
        <v>0</v>
      </c>
      <c r="K747" s="3" t="s">
        <v>2654</v>
      </c>
      <c r="L747" s="3" t="s">
        <v>3871</v>
      </c>
      <c r="M747" s="3" t="s">
        <v>408</v>
      </c>
      <c r="N747" s="3" t="s">
        <v>408</v>
      </c>
      <c r="O747" s="5" t="s">
        <v>5394</v>
      </c>
      <c r="P747" s="2">
        <f>VLOOKUP(M747&amp;N747,Distancia!$C$2:$D$3438,2,0)</f>
        <v>0</v>
      </c>
      <c r="Q747" s="2" t="str">
        <f t="shared" si="11"/>
        <v>No Aplica</v>
      </c>
      <c r="R747" s="36"/>
      <c r="S747" s="2"/>
    </row>
    <row r="748" spans="1:19" x14ac:dyDescent="0.25">
      <c r="A748" s="3" t="s">
        <v>385</v>
      </c>
      <c r="B748" s="6" t="s">
        <v>1928</v>
      </c>
      <c r="C748" s="2">
        <v>218962</v>
      </c>
      <c r="D748" s="4">
        <v>45868</v>
      </c>
      <c r="E748" s="4">
        <v>45868</v>
      </c>
      <c r="F748" s="2" t="s">
        <v>61</v>
      </c>
      <c r="G748" s="3" t="s">
        <v>1574</v>
      </c>
      <c r="H748" s="2" t="s">
        <v>5501</v>
      </c>
      <c r="I748" s="3" t="s">
        <v>97</v>
      </c>
      <c r="J748" s="6">
        <v>25815</v>
      </c>
      <c r="K748" s="3" t="s">
        <v>2651</v>
      </c>
      <c r="L748" s="3" t="s">
        <v>3871</v>
      </c>
      <c r="M748" s="3" t="s">
        <v>638</v>
      </c>
      <c r="N748" s="3" t="s">
        <v>437</v>
      </c>
      <c r="O748" s="5" t="s">
        <v>5394</v>
      </c>
      <c r="P748" s="2">
        <f>VLOOKUP(M748&amp;N748,Distancia!$C$2:$D$3438,2,0)</f>
        <v>127</v>
      </c>
      <c r="Q748" s="2" t="str">
        <f t="shared" si="11"/>
        <v>Aplica</v>
      </c>
      <c r="R748" s="36"/>
      <c r="S748" s="2"/>
    </row>
    <row r="749" spans="1:19" x14ac:dyDescent="0.25">
      <c r="A749" s="3" t="s">
        <v>385</v>
      </c>
      <c r="B749" s="6" t="s">
        <v>1928</v>
      </c>
      <c r="C749" s="2">
        <v>218969</v>
      </c>
      <c r="D749" s="4">
        <v>45866</v>
      </c>
      <c r="E749" s="4">
        <v>45869</v>
      </c>
      <c r="F749" s="2" t="s">
        <v>8</v>
      </c>
      <c r="G749" s="3" t="s">
        <v>4052</v>
      </c>
      <c r="H749" s="2" t="s">
        <v>5867</v>
      </c>
      <c r="I749" s="3" t="s">
        <v>97</v>
      </c>
      <c r="J749" s="6">
        <v>270378</v>
      </c>
      <c r="K749" s="3" t="s">
        <v>2597</v>
      </c>
      <c r="L749" s="3" t="s">
        <v>4053</v>
      </c>
      <c r="M749" s="3" t="s">
        <v>409</v>
      </c>
      <c r="N749" s="3" t="s">
        <v>270</v>
      </c>
      <c r="O749" s="5" t="s">
        <v>5389</v>
      </c>
      <c r="P749" s="2">
        <f>VLOOKUP(M749&amp;N749,Distancia!$C$2:$D$3438,2,0)</f>
        <v>104</v>
      </c>
      <c r="Q749" s="2" t="str">
        <f t="shared" si="11"/>
        <v>Aplica</v>
      </c>
      <c r="R749" s="48">
        <v>8500</v>
      </c>
      <c r="S749" s="34" t="s">
        <v>6718</v>
      </c>
    </row>
    <row r="750" spans="1:19" x14ac:dyDescent="0.25">
      <c r="A750" s="3" t="s">
        <v>385</v>
      </c>
      <c r="B750" s="6" t="s">
        <v>1928</v>
      </c>
      <c r="C750" s="2">
        <v>218974</v>
      </c>
      <c r="D750" s="4">
        <v>45867</v>
      </c>
      <c r="E750" s="4">
        <v>45867</v>
      </c>
      <c r="F750" s="2" t="s">
        <v>1644</v>
      </c>
      <c r="G750" s="3" t="s">
        <v>1645</v>
      </c>
      <c r="H750" s="2" t="s">
        <v>5515</v>
      </c>
      <c r="I750" s="3" t="s">
        <v>97</v>
      </c>
      <c r="J750" s="6">
        <v>0</v>
      </c>
      <c r="K750" s="3" t="s">
        <v>2942</v>
      </c>
      <c r="L750" s="3" t="s">
        <v>3724</v>
      </c>
      <c r="M750" s="3" t="s">
        <v>614</v>
      </c>
      <c r="N750" s="3" t="s">
        <v>408</v>
      </c>
      <c r="O750" s="5" t="s">
        <v>5394</v>
      </c>
      <c r="P750" s="2">
        <f>VLOOKUP(M750&amp;N750,Distancia!$C$2:$D$3438,2,0)</f>
        <v>54.47</v>
      </c>
      <c r="Q750" s="2" t="str">
        <f t="shared" si="11"/>
        <v>No Aplica</v>
      </c>
      <c r="R750" s="36"/>
      <c r="S750" s="2"/>
    </row>
    <row r="751" spans="1:19" x14ac:dyDescent="0.25">
      <c r="A751" s="3" t="s">
        <v>385</v>
      </c>
      <c r="B751" s="6" t="s">
        <v>1928</v>
      </c>
      <c r="C751" s="2">
        <v>218978</v>
      </c>
      <c r="D751" s="4">
        <v>45868</v>
      </c>
      <c r="E751" s="4">
        <v>45868</v>
      </c>
      <c r="F751" s="2" t="s">
        <v>1577</v>
      </c>
      <c r="G751" s="3" t="s">
        <v>1578</v>
      </c>
      <c r="H751" s="2" t="s">
        <v>5464</v>
      </c>
      <c r="I751" s="3" t="s">
        <v>97</v>
      </c>
      <c r="J751" s="6">
        <v>31809</v>
      </c>
      <c r="K751" s="3" t="s">
        <v>2650</v>
      </c>
      <c r="L751" s="3" t="s">
        <v>3871</v>
      </c>
      <c r="M751" s="3" t="s">
        <v>638</v>
      </c>
      <c r="N751" s="3" t="s">
        <v>437</v>
      </c>
      <c r="O751" s="5" t="s">
        <v>5394</v>
      </c>
      <c r="P751" s="2">
        <f>VLOOKUP(M751&amp;N751,Distancia!$C$2:$D$3438,2,0)</f>
        <v>127</v>
      </c>
      <c r="Q751" s="2" t="str">
        <f t="shared" si="11"/>
        <v>Aplica</v>
      </c>
      <c r="R751" s="36"/>
      <c r="S751" s="2"/>
    </row>
    <row r="752" spans="1:19" x14ac:dyDescent="0.25">
      <c r="A752" s="3" t="s">
        <v>385</v>
      </c>
      <c r="B752" s="6" t="s">
        <v>1928</v>
      </c>
      <c r="C752" s="2">
        <v>218979</v>
      </c>
      <c r="D752" s="4">
        <v>45867</v>
      </c>
      <c r="E752" s="4">
        <v>45867</v>
      </c>
      <c r="F752" s="2" t="s">
        <v>611</v>
      </c>
      <c r="G752" s="3" t="s">
        <v>612</v>
      </c>
      <c r="H752" s="2" t="s">
        <v>5452</v>
      </c>
      <c r="I752" s="3" t="s">
        <v>97</v>
      </c>
      <c r="J752" s="6">
        <v>0</v>
      </c>
      <c r="K752" s="3" t="s">
        <v>2649</v>
      </c>
      <c r="L752" s="3" t="s">
        <v>3871</v>
      </c>
      <c r="M752" s="3" t="s">
        <v>437</v>
      </c>
      <c r="N752" s="3" t="s">
        <v>408</v>
      </c>
      <c r="O752" s="5" t="s">
        <v>5402</v>
      </c>
      <c r="P752" s="2">
        <f>VLOOKUP(M752&amp;N752,Distancia!$C$2:$D$3438,2,0)</f>
        <v>13.81</v>
      </c>
      <c r="Q752" s="2" t="str">
        <f t="shared" si="11"/>
        <v>No Aplica</v>
      </c>
      <c r="R752" s="36"/>
      <c r="S752" s="2"/>
    </row>
    <row r="753" spans="1:19" x14ac:dyDescent="0.25">
      <c r="A753" s="3" t="s">
        <v>385</v>
      </c>
      <c r="B753" s="6" t="s">
        <v>1928</v>
      </c>
      <c r="C753" s="2">
        <v>218980</v>
      </c>
      <c r="D753" s="4">
        <v>45867</v>
      </c>
      <c r="E753" s="4">
        <v>45867</v>
      </c>
      <c r="F753" s="2" t="s">
        <v>422</v>
      </c>
      <c r="G753" s="3" t="s">
        <v>1423</v>
      </c>
      <c r="H753" s="2" t="s">
        <v>5714</v>
      </c>
      <c r="I753" s="3" t="s">
        <v>3170</v>
      </c>
      <c r="J753" s="6">
        <v>0</v>
      </c>
      <c r="K753" s="3" t="s">
        <v>2941</v>
      </c>
      <c r="L753" s="3" t="s">
        <v>3724</v>
      </c>
      <c r="M753" s="3" t="s">
        <v>410</v>
      </c>
      <c r="N753" s="3" t="s">
        <v>408</v>
      </c>
      <c r="O753" s="5" t="s">
        <v>5394</v>
      </c>
      <c r="P753" s="2">
        <f>VLOOKUP(M753&amp;N753,Distancia!$C$2:$D$3438,2,0)</f>
        <v>47.4</v>
      </c>
      <c r="Q753" s="2" t="str">
        <f t="shared" si="11"/>
        <v>No Aplica</v>
      </c>
      <c r="R753" s="36"/>
      <c r="S753" s="2"/>
    </row>
    <row r="754" spans="1:19" x14ac:dyDescent="0.25">
      <c r="A754" s="3" t="s">
        <v>385</v>
      </c>
      <c r="B754" s="6" t="s">
        <v>1928</v>
      </c>
      <c r="C754" s="2">
        <v>218997</v>
      </c>
      <c r="D754" s="4">
        <v>45861</v>
      </c>
      <c r="E754" s="4">
        <v>45861</v>
      </c>
      <c r="F754" s="2" t="s">
        <v>413</v>
      </c>
      <c r="G754" s="3" t="s">
        <v>1386</v>
      </c>
      <c r="H754" s="2" t="s">
        <v>5692</v>
      </c>
      <c r="I754" s="3" t="s">
        <v>351</v>
      </c>
      <c r="J754" s="6">
        <v>34581</v>
      </c>
      <c r="K754" s="3" t="s">
        <v>2615</v>
      </c>
      <c r="L754" s="3" t="s">
        <v>3871</v>
      </c>
      <c r="M754" s="3" t="s">
        <v>410</v>
      </c>
      <c r="N754" s="3" t="s">
        <v>270</v>
      </c>
      <c r="O754" s="5" t="s">
        <v>5382</v>
      </c>
      <c r="P754" s="2">
        <f>VLOOKUP(M754&amp;N754,Distancia!$C$2:$D$3438,2,0)</f>
        <v>115.95</v>
      </c>
      <c r="Q754" s="2" t="str">
        <f t="shared" si="11"/>
        <v>Aplica</v>
      </c>
      <c r="R754" s="36"/>
      <c r="S754" s="2"/>
    </row>
    <row r="755" spans="1:19" x14ac:dyDescent="0.25">
      <c r="A755" s="3" t="s">
        <v>385</v>
      </c>
      <c r="B755" s="6" t="s">
        <v>1928</v>
      </c>
      <c r="C755" s="2">
        <v>218998</v>
      </c>
      <c r="D755" s="4">
        <v>45862</v>
      </c>
      <c r="E755" s="4">
        <v>45862</v>
      </c>
      <c r="F755" s="2" t="s">
        <v>413</v>
      </c>
      <c r="G755" s="3" t="s">
        <v>1386</v>
      </c>
      <c r="H755" s="2" t="s">
        <v>5692</v>
      </c>
      <c r="I755" s="3" t="s">
        <v>97</v>
      </c>
      <c r="J755" s="6">
        <v>34581</v>
      </c>
      <c r="K755" s="3" t="s">
        <v>2634</v>
      </c>
      <c r="L755" s="3" t="s">
        <v>3871</v>
      </c>
      <c r="M755" s="3" t="s">
        <v>410</v>
      </c>
      <c r="N755" s="3" t="s">
        <v>270</v>
      </c>
      <c r="O755" s="5" t="s">
        <v>5382</v>
      </c>
      <c r="P755" s="2">
        <f>VLOOKUP(M755&amp;N755,Distancia!$C$2:$D$3438,2,0)</f>
        <v>115.95</v>
      </c>
      <c r="Q755" s="2" t="str">
        <f t="shared" si="11"/>
        <v>Aplica</v>
      </c>
      <c r="R755" s="36"/>
      <c r="S755" s="2"/>
    </row>
    <row r="756" spans="1:19" x14ac:dyDescent="0.25">
      <c r="A756" s="3" t="s">
        <v>385</v>
      </c>
      <c r="B756" s="6" t="s">
        <v>1928</v>
      </c>
      <c r="C756" s="2">
        <v>218999</v>
      </c>
      <c r="D756" s="4">
        <v>45863</v>
      </c>
      <c r="E756" s="4">
        <v>45863</v>
      </c>
      <c r="F756" s="2" t="s">
        <v>413</v>
      </c>
      <c r="G756" s="3" t="s">
        <v>1386</v>
      </c>
      <c r="H756" s="2" t="s">
        <v>5692</v>
      </c>
      <c r="I756" s="3" t="s">
        <v>97</v>
      </c>
      <c r="J756" s="6">
        <v>34581</v>
      </c>
      <c r="K756" s="3" t="s">
        <v>2608</v>
      </c>
      <c r="L756" s="3" t="s">
        <v>3871</v>
      </c>
      <c r="M756" s="3" t="s">
        <v>410</v>
      </c>
      <c r="N756" s="3" t="s">
        <v>270</v>
      </c>
      <c r="O756" s="5" t="s">
        <v>5382</v>
      </c>
      <c r="P756" s="2">
        <f>VLOOKUP(M756&amp;N756,Distancia!$C$2:$D$3438,2,0)</f>
        <v>115.95</v>
      </c>
      <c r="Q756" s="2" t="str">
        <f t="shared" si="11"/>
        <v>Aplica</v>
      </c>
      <c r="R756" s="36"/>
      <c r="S756" s="2"/>
    </row>
    <row r="757" spans="1:19" x14ac:dyDescent="0.25">
      <c r="A757" s="3" t="s">
        <v>385</v>
      </c>
      <c r="B757" s="6" t="s">
        <v>1928</v>
      </c>
      <c r="C757" s="2">
        <v>219000</v>
      </c>
      <c r="D757" s="4">
        <v>45866</v>
      </c>
      <c r="E757" s="4">
        <v>45866</v>
      </c>
      <c r="F757" s="2" t="s">
        <v>413</v>
      </c>
      <c r="G757" s="3" t="s">
        <v>1386</v>
      </c>
      <c r="H757" s="2" t="s">
        <v>5692</v>
      </c>
      <c r="I757" s="3" t="s">
        <v>97</v>
      </c>
      <c r="J757" s="6">
        <v>34581</v>
      </c>
      <c r="K757" s="3" t="s">
        <v>2611</v>
      </c>
      <c r="L757" s="3" t="s">
        <v>3871</v>
      </c>
      <c r="M757" s="3" t="s">
        <v>410</v>
      </c>
      <c r="N757" s="3" t="s">
        <v>270</v>
      </c>
      <c r="O757" s="5" t="s">
        <v>5382</v>
      </c>
      <c r="P757" s="2">
        <f>VLOOKUP(M757&amp;N757,Distancia!$C$2:$D$3438,2,0)</f>
        <v>115.95</v>
      </c>
      <c r="Q757" s="2" t="str">
        <f t="shared" si="11"/>
        <v>Aplica</v>
      </c>
      <c r="R757" s="36"/>
      <c r="S757" s="2"/>
    </row>
    <row r="758" spans="1:19" x14ac:dyDescent="0.25">
      <c r="A758" s="3" t="s">
        <v>385</v>
      </c>
      <c r="B758" s="6" t="s">
        <v>1928</v>
      </c>
      <c r="C758" s="2">
        <v>219002</v>
      </c>
      <c r="D758" s="4">
        <v>45867</v>
      </c>
      <c r="E758" s="4">
        <v>45867</v>
      </c>
      <c r="F758" s="2" t="s">
        <v>1617</v>
      </c>
      <c r="G758" s="3" t="s">
        <v>1618</v>
      </c>
      <c r="H758" s="2" t="s">
        <v>5589</v>
      </c>
      <c r="I758" s="3" t="s">
        <v>97</v>
      </c>
      <c r="J758" s="6">
        <v>0</v>
      </c>
      <c r="K758" s="3" t="s">
        <v>2541</v>
      </c>
      <c r="L758" s="3" t="s">
        <v>3871</v>
      </c>
      <c r="M758" s="3" t="s">
        <v>617</v>
      </c>
      <c r="N758" s="3" t="s">
        <v>417</v>
      </c>
      <c r="O758" s="5" t="s">
        <v>5389</v>
      </c>
      <c r="P758" s="2">
        <f>VLOOKUP(M758&amp;N758,Distancia!$C$2:$D$3438,2,0)</f>
        <v>6.86</v>
      </c>
      <c r="Q758" s="2" t="str">
        <f t="shared" si="11"/>
        <v>No Aplica</v>
      </c>
      <c r="R758" s="36"/>
      <c r="S758" s="2"/>
    </row>
    <row r="759" spans="1:19" x14ac:dyDescent="0.25">
      <c r="A759" s="3" t="s">
        <v>385</v>
      </c>
      <c r="B759" s="6" t="s">
        <v>1928</v>
      </c>
      <c r="C759" s="2">
        <v>219003</v>
      </c>
      <c r="D759" s="4">
        <v>45867</v>
      </c>
      <c r="E759" s="4">
        <v>45867</v>
      </c>
      <c r="F759" s="2" t="s">
        <v>4066</v>
      </c>
      <c r="G759" s="3" t="s">
        <v>4067</v>
      </c>
      <c r="H759" s="2" t="s">
        <v>5875</v>
      </c>
      <c r="I759" s="3" t="s">
        <v>97</v>
      </c>
      <c r="J759" s="6">
        <v>0</v>
      </c>
      <c r="K759" s="3" t="s">
        <v>2547</v>
      </c>
      <c r="L759" s="3" t="s">
        <v>3871</v>
      </c>
      <c r="M759" s="3" t="s">
        <v>617</v>
      </c>
      <c r="N759" s="3" t="s">
        <v>417</v>
      </c>
      <c r="O759" s="5" t="s">
        <v>5389</v>
      </c>
      <c r="P759" s="2">
        <f>VLOOKUP(M759&amp;N759,Distancia!$C$2:$D$3438,2,0)</f>
        <v>6.86</v>
      </c>
      <c r="Q759" s="2" t="str">
        <f t="shared" si="11"/>
        <v>No Aplica</v>
      </c>
      <c r="R759" s="36"/>
      <c r="S759" s="2"/>
    </row>
    <row r="760" spans="1:19" x14ac:dyDescent="0.25">
      <c r="A760" s="3" t="s">
        <v>385</v>
      </c>
      <c r="B760" s="6" t="s">
        <v>1928</v>
      </c>
      <c r="C760" s="2">
        <v>219020</v>
      </c>
      <c r="D760" s="4">
        <v>45866</v>
      </c>
      <c r="E760" s="4">
        <v>45866</v>
      </c>
      <c r="F760" s="2" t="s">
        <v>1399</v>
      </c>
      <c r="G760" s="3" t="s">
        <v>1400</v>
      </c>
      <c r="H760" s="2" t="s">
        <v>5433</v>
      </c>
      <c r="I760" s="3" t="s">
        <v>3170</v>
      </c>
      <c r="J760" s="6">
        <v>0</v>
      </c>
      <c r="K760" s="3" t="s">
        <v>2147</v>
      </c>
      <c r="L760" s="3" t="s">
        <v>3724</v>
      </c>
      <c r="M760" s="3" t="s">
        <v>410</v>
      </c>
      <c r="N760" s="3" t="s">
        <v>417</v>
      </c>
      <c r="O760" s="5" t="s">
        <v>5382</v>
      </c>
      <c r="P760" s="2">
        <f>VLOOKUP(M760&amp;N760,Distancia!$C$2:$D$3438,2,0)</f>
        <v>20.100000000000001</v>
      </c>
      <c r="Q760" s="2" t="str">
        <f t="shared" si="11"/>
        <v>No Aplica</v>
      </c>
      <c r="R760" s="36"/>
      <c r="S760" s="2"/>
    </row>
    <row r="761" spans="1:19" x14ac:dyDescent="0.25">
      <c r="A761" s="3" t="s">
        <v>385</v>
      </c>
      <c r="B761" s="6" t="s">
        <v>1928</v>
      </c>
      <c r="C761" s="2">
        <v>219022</v>
      </c>
      <c r="D761" s="4">
        <v>45867</v>
      </c>
      <c r="E761" s="4">
        <v>45867</v>
      </c>
      <c r="F761" s="2" t="s">
        <v>1399</v>
      </c>
      <c r="G761" s="3" t="s">
        <v>1400</v>
      </c>
      <c r="H761" s="2" t="s">
        <v>5433</v>
      </c>
      <c r="I761" s="3" t="s">
        <v>3170</v>
      </c>
      <c r="J761" s="6">
        <v>0</v>
      </c>
      <c r="K761" s="3" t="s">
        <v>2112</v>
      </c>
      <c r="L761" s="3" t="s">
        <v>3724</v>
      </c>
      <c r="M761" s="3" t="s">
        <v>410</v>
      </c>
      <c r="N761" s="3" t="s">
        <v>435</v>
      </c>
      <c r="O761" s="5" t="s">
        <v>5389</v>
      </c>
      <c r="P761" s="2">
        <f>VLOOKUP(M761&amp;N761,Distancia!$C$2:$D$3438,2,0)</f>
        <v>8.84</v>
      </c>
      <c r="Q761" s="2" t="str">
        <f t="shared" si="11"/>
        <v>No Aplica</v>
      </c>
      <c r="R761" s="36"/>
      <c r="S761" s="2"/>
    </row>
    <row r="762" spans="1:19" x14ac:dyDescent="0.25">
      <c r="A762" s="3" t="s">
        <v>385</v>
      </c>
      <c r="B762" s="6" t="s">
        <v>1928</v>
      </c>
      <c r="C762" s="2">
        <v>219024</v>
      </c>
      <c r="D762" s="4">
        <v>45867</v>
      </c>
      <c r="E762" s="4">
        <v>45867</v>
      </c>
      <c r="F762" s="2" t="s">
        <v>642</v>
      </c>
      <c r="G762" s="3" t="s">
        <v>643</v>
      </c>
      <c r="H762" s="2" t="s">
        <v>5887</v>
      </c>
      <c r="I762" s="3" t="s">
        <v>97</v>
      </c>
      <c r="J762" s="6">
        <v>0</v>
      </c>
      <c r="K762" s="3" t="s">
        <v>2596</v>
      </c>
      <c r="L762" s="3" t="s">
        <v>3871</v>
      </c>
      <c r="M762" s="3" t="s">
        <v>437</v>
      </c>
      <c r="N762" s="3" t="s">
        <v>435</v>
      </c>
      <c r="O762" s="5" t="s">
        <v>5382</v>
      </c>
      <c r="P762" s="2">
        <f>VLOOKUP(M762&amp;N762,Distancia!$C$2:$D$3438,2,0)</f>
        <v>52.37</v>
      </c>
      <c r="Q762" s="2" t="str">
        <f t="shared" si="11"/>
        <v>No Aplica</v>
      </c>
      <c r="R762" s="36"/>
      <c r="S762" s="2"/>
    </row>
    <row r="763" spans="1:19" x14ac:dyDescent="0.25">
      <c r="A763" s="3" t="s">
        <v>385</v>
      </c>
      <c r="B763" s="6" t="s">
        <v>1928</v>
      </c>
      <c r="C763" s="2">
        <v>219039</v>
      </c>
      <c r="D763" s="4">
        <v>45868</v>
      </c>
      <c r="E763" s="4">
        <v>45868</v>
      </c>
      <c r="F763" s="2" t="s">
        <v>1412</v>
      </c>
      <c r="G763" s="3" t="s">
        <v>1413</v>
      </c>
      <c r="H763" s="2" t="s">
        <v>5892</v>
      </c>
      <c r="I763" s="3" t="s">
        <v>3170</v>
      </c>
      <c r="J763" s="6">
        <v>0</v>
      </c>
      <c r="K763" s="3" t="s">
        <v>2522</v>
      </c>
      <c r="L763" s="3" t="s">
        <v>4092</v>
      </c>
      <c r="M763" s="3" t="s">
        <v>410</v>
      </c>
      <c r="N763" s="3" t="s">
        <v>437</v>
      </c>
      <c r="O763" s="5" t="s">
        <v>5450</v>
      </c>
      <c r="P763" s="2">
        <f>VLOOKUP(M763&amp;N763,Distancia!$C$2:$D$3438,2,0)</f>
        <v>61.21</v>
      </c>
      <c r="Q763" s="2" t="str">
        <f t="shared" si="11"/>
        <v>No Aplica</v>
      </c>
      <c r="R763" s="36"/>
      <c r="S763" s="2"/>
    </row>
    <row r="764" spans="1:19" x14ac:dyDescent="0.25">
      <c r="A764" s="3" t="s">
        <v>385</v>
      </c>
      <c r="B764" s="6" t="s">
        <v>1928</v>
      </c>
      <c r="C764" s="2">
        <v>219040</v>
      </c>
      <c r="D764" s="4">
        <v>45868</v>
      </c>
      <c r="E764" s="4">
        <v>45868</v>
      </c>
      <c r="F764" s="2" t="s">
        <v>422</v>
      </c>
      <c r="G764" s="3" t="s">
        <v>1423</v>
      </c>
      <c r="H764" s="2" t="s">
        <v>5714</v>
      </c>
      <c r="I764" s="3" t="s">
        <v>3170</v>
      </c>
      <c r="J764" s="6">
        <v>0</v>
      </c>
      <c r="K764" s="3" t="s">
        <v>2077</v>
      </c>
      <c r="L764" s="3" t="s">
        <v>3724</v>
      </c>
      <c r="M764" s="3" t="s">
        <v>410</v>
      </c>
      <c r="N764" s="3" t="s">
        <v>437</v>
      </c>
      <c r="O764" s="5" t="s">
        <v>5394</v>
      </c>
      <c r="P764" s="2">
        <f>VLOOKUP(M764&amp;N764,Distancia!$C$2:$D$3438,2,0)</f>
        <v>61.21</v>
      </c>
      <c r="Q764" s="2" t="str">
        <f t="shared" si="11"/>
        <v>No Aplica</v>
      </c>
      <c r="R764" s="36"/>
      <c r="S764" s="2"/>
    </row>
    <row r="765" spans="1:19" x14ac:dyDescent="0.25">
      <c r="A765" s="3" t="s">
        <v>385</v>
      </c>
      <c r="B765" s="6" t="s">
        <v>1928</v>
      </c>
      <c r="C765" s="2">
        <v>219041</v>
      </c>
      <c r="D765" s="4">
        <v>45868</v>
      </c>
      <c r="E765" s="4">
        <v>45868</v>
      </c>
      <c r="F765" s="2" t="s">
        <v>1559</v>
      </c>
      <c r="G765" s="3" t="s">
        <v>1560</v>
      </c>
      <c r="H765" s="2" t="s">
        <v>5411</v>
      </c>
      <c r="I765" s="3" t="s">
        <v>3170</v>
      </c>
      <c r="J765" s="6">
        <v>0</v>
      </c>
      <c r="K765" s="3" t="s">
        <v>2563</v>
      </c>
      <c r="L765" s="3" t="s">
        <v>4053</v>
      </c>
      <c r="M765" s="3" t="s">
        <v>1467</v>
      </c>
      <c r="N765" s="3" t="s">
        <v>437</v>
      </c>
      <c r="O765" s="5" t="s">
        <v>5394</v>
      </c>
      <c r="P765" s="2">
        <f>VLOOKUP(M765&amp;N765,Distancia!$C$2:$D$3438,2,0)</f>
        <v>63</v>
      </c>
      <c r="Q765" s="2" t="str">
        <f t="shared" si="11"/>
        <v>No Aplica</v>
      </c>
      <c r="R765" s="36"/>
      <c r="S765" s="2"/>
    </row>
    <row r="766" spans="1:19" x14ac:dyDescent="0.25">
      <c r="A766" s="3" t="s">
        <v>385</v>
      </c>
      <c r="B766" s="6" t="s">
        <v>1928</v>
      </c>
      <c r="C766" s="2">
        <v>219042</v>
      </c>
      <c r="D766" s="4">
        <v>45868</v>
      </c>
      <c r="E766" s="4">
        <v>45868</v>
      </c>
      <c r="F766" s="2" t="s">
        <v>28</v>
      </c>
      <c r="G766" s="3" t="s">
        <v>434</v>
      </c>
      <c r="H766" s="2" t="s">
        <v>5814</v>
      </c>
      <c r="I766" s="3" t="s">
        <v>97</v>
      </c>
      <c r="J766" s="6">
        <v>0</v>
      </c>
      <c r="K766" s="3" t="s">
        <v>2700</v>
      </c>
      <c r="L766" s="3" t="s">
        <v>4053</v>
      </c>
      <c r="M766" s="3" t="s">
        <v>417</v>
      </c>
      <c r="N766" s="3" t="s">
        <v>437</v>
      </c>
      <c r="O766" s="5" t="s">
        <v>5450</v>
      </c>
      <c r="P766" s="2">
        <f>VLOOKUP(M766&amp;N766,Distancia!$C$2:$D$3438,2,0)</f>
        <v>46.76</v>
      </c>
      <c r="Q766" s="2" t="str">
        <f t="shared" si="11"/>
        <v>No Aplica</v>
      </c>
      <c r="R766" s="36"/>
      <c r="S766" s="2"/>
    </row>
    <row r="767" spans="1:19" x14ac:dyDescent="0.25">
      <c r="A767" s="3" t="s">
        <v>385</v>
      </c>
      <c r="B767" s="6" t="s">
        <v>1928</v>
      </c>
      <c r="C767" s="2">
        <v>219043</v>
      </c>
      <c r="D767" s="4">
        <v>45867</v>
      </c>
      <c r="E767" s="4">
        <v>45867</v>
      </c>
      <c r="F767" s="2" t="s">
        <v>61</v>
      </c>
      <c r="G767" s="3" t="s">
        <v>1574</v>
      </c>
      <c r="H767" s="2" t="s">
        <v>5501</v>
      </c>
      <c r="I767" s="3" t="s">
        <v>97</v>
      </c>
      <c r="J767" s="6">
        <v>0</v>
      </c>
      <c r="K767" s="3" t="s">
        <v>2747</v>
      </c>
      <c r="L767" s="3" t="s">
        <v>4053</v>
      </c>
      <c r="M767" s="3" t="s">
        <v>638</v>
      </c>
      <c r="N767" s="3" t="s">
        <v>638</v>
      </c>
      <c r="O767" s="5" t="s">
        <v>5394</v>
      </c>
      <c r="P767" s="2">
        <f>VLOOKUP(M767&amp;N767,Distancia!$C$2:$D$3438,2,0)</f>
        <v>0</v>
      </c>
      <c r="Q767" s="2" t="str">
        <f t="shared" si="11"/>
        <v>No Aplica</v>
      </c>
      <c r="R767" s="36"/>
      <c r="S767" s="2"/>
    </row>
    <row r="768" spans="1:19" x14ac:dyDescent="0.25">
      <c r="A768" s="3" t="s">
        <v>385</v>
      </c>
      <c r="B768" s="6" t="s">
        <v>1928</v>
      </c>
      <c r="C768" s="2">
        <v>219045</v>
      </c>
      <c r="D768" s="4">
        <v>45869</v>
      </c>
      <c r="E768" s="4">
        <v>45869</v>
      </c>
      <c r="F768" s="2" t="s">
        <v>1380</v>
      </c>
      <c r="G768" s="3" t="s">
        <v>2066</v>
      </c>
      <c r="H768" s="2" t="s">
        <v>5894</v>
      </c>
      <c r="I768" s="3" t="s">
        <v>97</v>
      </c>
      <c r="J768" s="6">
        <v>31809</v>
      </c>
      <c r="K768" s="3" t="s">
        <v>2566</v>
      </c>
      <c r="L768" s="3" t="s">
        <v>3871</v>
      </c>
      <c r="M768" s="3" t="s">
        <v>410</v>
      </c>
      <c r="N768" s="3" t="s">
        <v>638</v>
      </c>
      <c r="O768" s="5" t="s">
        <v>5402</v>
      </c>
      <c r="P768" s="2">
        <f>VLOOKUP(M768&amp;N768,Distancia!$C$2:$D$3438,2,0)</f>
        <v>88.21</v>
      </c>
      <c r="Q768" s="2" t="str">
        <f t="shared" si="11"/>
        <v>Aplica</v>
      </c>
      <c r="R768" s="36"/>
      <c r="S768" s="2"/>
    </row>
    <row r="769" spans="1:19" x14ac:dyDescent="0.25">
      <c r="A769" s="3" t="s">
        <v>385</v>
      </c>
      <c r="B769" s="6" t="s">
        <v>1928</v>
      </c>
      <c r="C769" s="2">
        <v>219050</v>
      </c>
      <c r="D769" s="4">
        <v>45868</v>
      </c>
      <c r="E769" s="4">
        <v>45868</v>
      </c>
      <c r="F769" s="2" t="s">
        <v>3389</v>
      </c>
      <c r="G769" s="3" t="s">
        <v>3390</v>
      </c>
      <c r="H769" s="2" t="s">
        <v>5837</v>
      </c>
      <c r="I769" s="3" t="s">
        <v>97</v>
      </c>
      <c r="J769" s="6">
        <v>0</v>
      </c>
      <c r="K769" s="3" t="s">
        <v>2038</v>
      </c>
      <c r="L769" s="3" t="s">
        <v>3724</v>
      </c>
      <c r="M769" s="3" t="s">
        <v>1467</v>
      </c>
      <c r="N769" s="3" t="s">
        <v>437</v>
      </c>
      <c r="O769" s="5" t="s">
        <v>5450</v>
      </c>
      <c r="P769" s="2">
        <f>VLOOKUP(M769&amp;N769,Distancia!$C$2:$D$3438,2,0)</f>
        <v>63</v>
      </c>
      <c r="Q769" s="2" t="str">
        <f t="shared" si="11"/>
        <v>No Aplica</v>
      </c>
      <c r="R769" s="36"/>
      <c r="S769" s="2"/>
    </row>
    <row r="770" spans="1:19" x14ac:dyDescent="0.25">
      <c r="A770" s="3" t="s">
        <v>385</v>
      </c>
      <c r="B770" s="6" t="s">
        <v>1928</v>
      </c>
      <c r="C770" s="2">
        <v>219052</v>
      </c>
      <c r="D770" s="4">
        <v>45868</v>
      </c>
      <c r="E770" s="4">
        <v>45868</v>
      </c>
      <c r="F770" s="2" t="s">
        <v>1529</v>
      </c>
      <c r="G770" s="3" t="s">
        <v>1530</v>
      </c>
      <c r="H770" s="2" t="s">
        <v>5546</v>
      </c>
      <c r="I770" s="3" t="s">
        <v>97</v>
      </c>
      <c r="J770" s="6">
        <v>0</v>
      </c>
      <c r="K770" s="3" t="s">
        <v>2764</v>
      </c>
      <c r="L770" s="3" t="s">
        <v>4053</v>
      </c>
      <c r="M770" s="3" t="s">
        <v>435</v>
      </c>
      <c r="N770" s="3" t="s">
        <v>437</v>
      </c>
      <c r="O770" s="5" t="s">
        <v>5394</v>
      </c>
      <c r="P770" s="2">
        <f>VLOOKUP(M770&amp;N770,Distancia!$C$2:$D$3438,2,0)</f>
        <v>52.37</v>
      </c>
      <c r="Q770" s="2" t="str">
        <f t="shared" si="11"/>
        <v>No Aplica</v>
      </c>
      <c r="R770" s="36"/>
      <c r="S770" s="2"/>
    </row>
    <row r="771" spans="1:19" x14ac:dyDescent="0.25">
      <c r="A771" s="3" t="s">
        <v>385</v>
      </c>
      <c r="B771" s="6" t="s">
        <v>1928</v>
      </c>
      <c r="C771" s="2">
        <v>219053</v>
      </c>
      <c r="D771" s="4">
        <v>45868</v>
      </c>
      <c r="E771" s="4">
        <v>45868</v>
      </c>
      <c r="F771" s="2" t="s">
        <v>1387</v>
      </c>
      <c r="G771" s="3" t="s">
        <v>1388</v>
      </c>
      <c r="H771" s="2" t="s">
        <v>5720</v>
      </c>
      <c r="I771" s="3" t="s">
        <v>97</v>
      </c>
      <c r="J771" s="6">
        <v>0</v>
      </c>
      <c r="K771" s="3" t="s">
        <v>2035</v>
      </c>
      <c r="L771" s="3" t="s">
        <v>4053</v>
      </c>
      <c r="M771" s="3" t="s">
        <v>410</v>
      </c>
      <c r="N771" s="3" t="s">
        <v>437</v>
      </c>
      <c r="O771" s="5" t="s">
        <v>5394</v>
      </c>
      <c r="P771" s="2">
        <f>VLOOKUP(M771&amp;N771,Distancia!$C$2:$D$3438,2,0)</f>
        <v>61.21</v>
      </c>
      <c r="Q771" s="2" t="str">
        <f t="shared" ref="Q771:Q834" si="12">IF(P771&gt;=80,"Aplica","No Aplica")</f>
        <v>No Aplica</v>
      </c>
      <c r="R771" s="36"/>
      <c r="S771" s="2"/>
    </row>
    <row r="772" spans="1:19" x14ac:dyDescent="0.25">
      <c r="A772" s="3" t="s">
        <v>385</v>
      </c>
      <c r="B772" s="6" t="s">
        <v>1928</v>
      </c>
      <c r="C772" s="2">
        <v>219060</v>
      </c>
      <c r="D772" s="4">
        <v>45867</v>
      </c>
      <c r="E772" s="4">
        <v>45867</v>
      </c>
      <c r="F772" s="2" t="s">
        <v>1397</v>
      </c>
      <c r="G772" s="3" t="s">
        <v>1398</v>
      </c>
      <c r="H772" s="2" t="s">
        <v>5417</v>
      </c>
      <c r="I772" s="3" t="s">
        <v>3170</v>
      </c>
      <c r="J772" s="6">
        <v>0</v>
      </c>
      <c r="K772" s="3" t="s">
        <v>2036</v>
      </c>
      <c r="L772" s="3" t="s">
        <v>4053</v>
      </c>
      <c r="M772" s="3" t="s">
        <v>410</v>
      </c>
      <c r="N772" s="3" t="s">
        <v>417</v>
      </c>
      <c r="O772" s="5" t="s">
        <v>5394</v>
      </c>
      <c r="P772" s="2">
        <f>VLOOKUP(M772&amp;N772,Distancia!$C$2:$D$3438,2,0)</f>
        <v>20.100000000000001</v>
      </c>
      <c r="Q772" s="2" t="str">
        <f t="shared" si="12"/>
        <v>No Aplica</v>
      </c>
      <c r="R772" s="36"/>
      <c r="S772" s="2"/>
    </row>
    <row r="773" spans="1:19" x14ac:dyDescent="0.25">
      <c r="A773" s="3" t="s">
        <v>385</v>
      </c>
      <c r="B773" s="6" t="s">
        <v>1928</v>
      </c>
      <c r="C773" s="2">
        <v>219062</v>
      </c>
      <c r="D773" s="4">
        <v>45868</v>
      </c>
      <c r="E773" s="4">
        <v>45868</v>
      </c>
      <c r="F773" s="2" t="s">
        <v>26</v>
      </c>
      <c r="G773" s="3" t="s">
        <v>1432</v>
      </c>
      <c r="H773" s="2" t="s">
        <v>5900</v>
      </c>
      <c r="I773" s="3" t="s">
        <v>97</v>
      </c>
      <c r="J773" s="6">
        <v>0</v>
      </c>
      <c r="K773" s="3" t="s">
        <v>2037</v>
      </c>
      <c r="L773" s="3" t="s">
        <v>4053</v>
      </c>
      <c r="M773" s="3" t="s">
        <v>410</v>
      </c>
      <c r="N773" s="3" t="s">
        <v>437</v>
      </c>
      <c r="O773" s="5" t="s">
        <v>5402</v>
      </c>
      <c r="P773" s="2">
        <f>VLOOKUP(M773&amp;N773,Distancia!$C$2:$D$3438,2,0)</f>
        <v>61.21</v>
      </c>
      <c r="Q773" s="2" t="str">
        <f t="shared" si="12"/>
        <v>No Aplica</v>
      </c>
      <c r="R773" s="36"/>
      <c r="S773" s="2"/>
    </row>
    <row r="774" spans="1:19" x14ac:dyDescent="0.25">
      <c r="A774" s="3" t="s">
        <v>385</v>
      </c>
      <c r="B774" s="6" t="s">
        <v>1928</v>
      </c>
      <c r="C774" s="2">
        <v>219063</v>
      </c>
      <c r="D774" s="4">
        <v>45868</v>
      </c>
      <c r="E774" s="4">
        <v>45868</v>
      </c>
      <c r="F774" s="2" t="s">
        <v>30</v>
      </c>
      <c r="G774" s="3" t="s">
        <v>1531</v>
      </c>
      <c r="H774" s="2" t="s">
        <v>5855</v>
      </c>
      <c r="I774" s="3" t="s">
        <v>3170</v>
      </c>
      <c r="J774" s="6">
        <v>0</v>
      </c>
      <c r="K774" s="3" t="s">
        <v>2039</v>
      </c>
      <c r="L774" s="3" t="s">
        <v>4053</v>
      </c>
      <c r="M774" s="3" t="s">
        <v>435</v>
      </c>
      <c r="N774" s="3" t="s">
        <v>437</v>
      </c>
      <c r="O774" s="5" t="s">
        <v>5394</v>
      </c>
      <c r="P774" s="2">
        <f>VLOOKUP(M774&amp;N774,Distancia!$C$2:$D$3438,2,0)</f>
        <v>52.37</v>
      </c>
      <c r="Q774" s="2" t="str">
        <f t="shared" si="12"/>
        <v>No Aplica</v>
      </c>
      <c r="R774" s="36"/>
      <c r="S774" s="2"/>
    </row>
    <row r="775" spans="1:19" x14ac:dyDescent="0.25">
      <c r="A775" s="3" t="s">
        <v>385</v>
      </c>
      <c r="B775" s="6" t="s">
        <v>1928</v>
      </c>
      <c r="C775" s="2">
        <v>219072</v>
      </c>
      <c r="D775" s="4">
        <v>45868</v>
      </c>
      <c r="E775" s="4">
        <v>45868</v>
      </c>
      <c r="F775" s="2" t="s">
        <v>642</v>
      </c>
      <c r="G775" s="3" t="s">
        <v>643</v>
      </c>
      <c r="H775" s="2" t="s">
        <v>5887</v>
      </c>
      <c r="I775" s="3" t="s">
        <v>97</v>
      </c>
      <c r="J775" s="6">
        <v>0</v>
      </c>
      <c r="K775" s="3" t="s">
        <v>2736</v>
      </c>
      <c r="L775" s="3" t="s">
        <v>3724</v>
      </c>
      <c r="M775" s="3" t="s">
        <v>437</v>
      </c>
      <c r="N775" s="3" t="s">
        <v>435</v>
      </c>
      <c r="O775" s="5" t="s">
        <v>5382</v>
      </c>
      <c r="P775" s="2">
        <f>VLOOKUP(M775&amp;N775,Distancia!$C$2:$D$3438,2,0)</f>
        <v>52.37</v>
      </c>
      <c r="Q775" s="2" t="str">
        <f t="shared" si="12"/>
        <v>No Aplica</v>
      </c>
      <c r="R775" s="36"/>
      <c r="S775" s="2"/>
    </row>
    <row r="776" spans="1:19" x14ac:dyDescent="0.25">
      <c r="A776" s="3" t="s">
        <v>385</v>
      </c>
      <c r="B776" s="6" t="s">
        <v>1928</v>
      </c>
      <c r="C776" s="2">
        <v>219074</v>
      </c>
      <c r="D776" s="4">
        <v>45868</v>
      </c>
      <c r="E776" s="4">
        <v>45868</v>
      </c>
      <c r="F776" s="2" t="s">
        <v>2174</v>
      </c>
      <c r="G776" s="3" t="s">
        <v>2173</v>
      </c>
      <c r="H776" s="2" t="s">
        <v>5777</v>
      </c>
      <c r="I776" s="3" t="s">
        <v>97</v>
      </c>
      <c r="J776" s="6">
        <v>0</v>
      </c>
      <c r="K776" s="3" t="s">
        <v>2057</v>
      </c>
      <c r="L776" s="3" t="s">
        <v>4053</v>
      </c>
      <c r="M776" s="3" t="s">
        <v>410</v>
      </c>
      <c r="N776" s="3" t="s">
        <v>437</v>
      </c>
      <c r="O776" s="5" t="s">
        <v>5389</v>
      </c>
      <c r="P776" s="2">
        <f>VLOOKUP(M776&amp;N776,Distancia!$C$2:$D$3438,2,0)</f>
        <v>61.21</v>
      </c>
      <c r="Q776" s="2" t="str">
        <f t="shared" si="12"/>
        <v>No Aplica</v>
      </c>
      <c r="R776" s="36"/>
      <c r="S776" s="2"/>
    </row>
    <row r="777" spans="1:19" x14ac:dyDescent="0.25">
      <c r="A777" s="3" t="s">
        <v>385</v>
      </c>
      <c r="B777" s="6" t="s">
        <v>1928</v>
      </c>
      <c r="C777" s="2">
        <v>219090</v>
      </c>
      <c r="D777" s="4">
        <v>45868</v>
      </c>
      <c r="E777" s="4">
        <v>45868</v>
      </c>
      <c r="F777" s="2" t="s">
        <v>611</v>
      </c>
      <c r="G777" s="3" t="s">
        <v>612</v>
      </c>
      <c r="H777" s="2" t="s">
        <v>5452</v>
      </c>
      <c r="I777" s="3" t="s">
        <v>97</v>
      </c>
      <c r="J777" s="6">
        <v>0</v>
      </c>
      <c r="K777" s="3" t="s">
        <v>2061</v>
      </c>
      <c r="L777" s="3" t="s">
        <v>4053</v>
      </c>
      <c r="M777" s="3" t="s">
        <v>437</v>
      </c>
      <c r="N777" s="3" t="s">
        <v>408</v>
      </c>
      <c r="O777" s="5" t="s">
        <v>5394</v>
      </c>
      <c r="P777" s="2">
        <f>VLOOKUP(M777&amp;N777,Distancia!$C$2:$D$3438,2,0)</f>
        <v>13.81</v>
      </c>
      <c r="Q777" s="2" t="str">
        <f t="shared" si="12"/>
        <v>No Aplica</v>
      </c>
      <c r="R777" s="36"/>
      <c r="S777" s="2"/>
    </row>
    <row r="778" spans="1:19" x14ac:dyDescent="0.25">
      <c r="A778" s="3" t="s">
        <v>385</v>
      </c>
      <c r="B778" s="6" t="s">
        <v>1928</v>
      </c>
      <c r="C778" s="2">
        <v>219091</v>
      </c>
      <c r="D778" s="4">
        <v>45868</v>
      </c>
      <c r="E778" s="4">
        <v>45868</v>
      </c>
      <c r="F778" s="2" t="s">
        <v>588</v>
      </c>
      <c r="G778" s="3" t="s">
        <v>589</v>
      </c>
      <c r="H778" s="2" t="s">
        <v>5521</v>
      </c>
      <c r="I778" s="3" t="s">
        <v>97</v>
      </c>
      <c r="J778" s="6">
        <v>0</v>
      </c>
      <c r="K778" s="3" t="s">
        <v>2073</v>
      </c>
      <c r="L778" s="3" t="s">
        <v>4053</v>
      </c>
      <c r="M778" s="3" t="s">
        <v>437</v>
      </c>
      <c r="N778" s="3" t="s">
        <v>437</v>
      </c>
      <c r="O778" s="5" t="s">
        <v>5394</v>
      </c>
      <c r="P778" s="2">
        <f>VLOOKUP(M778&amp;N778,Distancia!$C$2:$D$3438,2,0)</f>
        <v>0</v>
      </c>
      <c r="Q778" s="2" t="str">
        <f t="shared" si="12"/>
        <v>No Aplica</v>
      </c>
      <c r="R778" s="36"/>
      <c r="S778" s="2"/>
    </row>
    <row r="779" spans="1:19" x14ac:dyDescent="0.25">
      <c r="A779" s="3" t="s">
        <v>385</v>
      </c>
      <c r="B779" s="6" t="s">
        <v>1928</v>
      </c>
      <c r="C779" s="2">
        <v>219099</v>
      </c>
      <c r="D779" s="4">
        <v>45868</v>
      </c>
      <c r="E779" s="4">
        <v>45868</v>
      </c>
      <c r="F779" s="2" t="s">
        <v>1518</v>
      </c>
      <c r="G779" s="3" t="s">
        <v>1519</v>
      </c>
      <c r="H779" s="2" t="s">
        <v>5833</v>
      </c>
      <c r="I779" s="3" t="s">
        <v>97</v>
      </c>
      <c r="J779" s="6">
        <v>0</v>
      </c>
      <c r="K779" s="3" t="s">
        <v>2078</v>
      </c>
      <c r="L779" s="3" t="s">
        <v>4053</v>
      </c>
      <c r="M779" s="3" t="s">
        <v>435</v>
      </c>
      <c r="N779" s="3" t="s">
        <v>437</v>
      </c>
      <c r="O779" s="5" t="s">
        <v>5394</v>
      </c>
      <c r="P779" s="2">
        <f>VLOOKUP(M779&amp;N779,Distancia!$C$2:$D$3438,2,0)</f>
        <v>52.37</v>
      </c>
      <c r="Q779" s="2" t="str">
        <f t="shared" si="12"/>
        <v>No Aplica</v>
      </c>
      <c r="R779" s="36"/>
      <c r="S779" s="2"/>
    </row>
    <row r="780" spans="1:19" x14ac:dyDescent="0.25">
      <c r="A780" s="3" t="s">
        <v>385</v>
      </c>
      <c r="B780" s="6" t="s">
        <v>1928</v>
      </c>
      <c r="C780" s="2">
        <v>219101</v>
      </c>
      <c r="D780" s="4">
        <v>45868</v>
      </c>
      <c r="E780" s="4">
        <v>45868</v>
      </c>
      <c r="F780" s="2" t="s">
        <v>1397</v>
      </c>
      <c r="G780" s="3" t="s">
        <v>1398</v>
      </c>
      <c r="H780" s="2" t="s">
        <v>5417</v>
      </c>
      <c r="I780" s="3" t="s">
        <v>97</v>
      </c>
      <c r="J780" s="6">
        <v>0</v>
      </c>
      <c r="K780" s="3" t="s">
        <v>2082</v>
      </c>
      <c r="L780" s="3" t="s">
        <v>4053</v>
      </c>
      <c r="M780" s="3" t="s">
        <v>410</v>
      </c>
      <c r="N780" s="3" t="s">
        <v>437</v>
      </c>
      <c r="O780" s="5" t="s">
        <v>5450</v>
      </c>
      <c r="P780" s="2">
        <f>VLOOKUP(M780&amp;N780,Distancia!$C$2:$D$3438,2,0)</f>
        <v>61.21</v>
      </c>
      <c r="Q780" s="2" t="str">
        <f t="shared" si="12"/>
        <v>No Aplica</v>
      </c>
      <c r="R780" s="36"/>
      <c r="S780" s="2"/>
    </row>
    <row r="781" spans="1:19" x14ac:dyDescent="0.25">
      <c r="A781" s="3" t="s">
        <v>385</v>
      </c>
      <c r="B781" s="6" t="s">
        <v>1928</v>
      </c>
      <c r="C781" s="2">
        <v>219102</v>
      </c>
      <c r="D781" s="4">
        <v>45869</v>
      </c>
      <c r="E781" s="4">
        <v>45869</v>
      </c>
      <c r="F781" s="2" t="s">
        <v>586</v>
      </c>
      <c r="G781" s="3" t="s">
        <v>1369</v>
      </c>
      <c r="H781" s="2" t="s">
        <v>5910</v>
      </c>
      <c r="I781" s="3" t="s">
        <v>97</v>
      </c>
      <c r="J781" s="6">
        <v>34581</v>
      </c>
      <c r="K781" s="3" t="s">
        <v>2746</v>
      </c>
      <c r="L781" s="3" t="s">
        <v>3724</v>
      </c>
      <c r="M781" s="3" t="s">
        <v>410</v>
      </c>
      <c r="N781" s="3" t="s">
        <v>638</v>
      </c>
      <c r="O781" s="5" t="s">
        <v>5402</v>
      </c>
      <c r="P781" s="2">
        <f>VLOOKUP(M781&amp;N781,Distancia!$C$2:$D$3438,2,0)</f>
        <v>88.21</v>
      </c>
      <c r="Q781" s="2" t="str">
        <f t="shared" si="12"/>
        <v>Aplica</v>
      </c>
      <c r="R781" s="36"/>
      <c r="S781" s="2"/>
    </row>
    <row r="782" spans="1:19" x14ac:dyDescent="0.25">
      <c r="A782" s="3" t="s">
        <v>385</v>
      </c>
      <c r="B782" s="6" t="s">
        <v>1928</v>
      </c>
      <c r="C782" s="2">
        <v>219114</v>
      </c>
      <c r="D782" s="4">
        <v>45869</v>
      </c>
      <c r="E782" s="4">
        <v>45869</v>
      </c>
      <c r="F782" s="2" t="s">
        <v>642</v>
      </c>
      <c r="G782" s="3" t="s">
        <v>643</v>
      </c>
      <c r="H782" s="2" t="s">
        <v>5887</v>
      </c>
      <c r="I782" s="3" t="s">
        <v>97</v>
      </c>
      <c r="J782" s="6">
        <v>0</v>
      </c>
      <c r="K782" s="3" t="s">
        <v>2691</v>
      </c>
      <c r="L782" s="3" t="s">
        <v>3724</v>
      </c>
      <c r="M782" s="3" t="s">
        <v>437</v>
      </c>
      <c r="N782" s="3" t="s">
        <v>410</v>
      </c>
      <c r="O782" s="5" t="s">
        <v>5382</v>
      </c>
      <c r="P782" s="2">
        <f>VLOOKUP(M782&amp;N782,Distancia!$C$2:$D$3438,2,0)</f>
        <v>61.21</v>
      </c>
      <c r="Q782" s="2" t="str">
        <f t="shared" si="12"/>
        <v>No Aplica</v>
      </c>
      <c r="R782" s="36"/>
      <c r="S782" s="2"/>
    </row>
    <row r="783" spans="1:19" x14ac:dyDescent="0.25">
      <c r="A783" s="3" t="s">
        <v>385</v>
      </c>
      <c r="B783" s="6" t="s">
        <v>1928</v>
      </c>
      <c r="C783" s="2">
        <v>219130</v>
      </c>
      <c r="D783" s="4">
        <v>45868</v>
      </c>
      <c r="E783" s="4">
        <v>45868</v>
      </c>
      <c r="F783" s="2" t="s">
        <v>1644</v>
      </c>
      <c r="G783" s="3" t="s">
        <v>1645</v>
      </c>
      <c r="H783" s="2" t="s">
        <v>5515</v>
      </c>
      <c r="I783" s="3" t="s">
        <v>97</v>
      </c>
      <c r="J783" s="6">
        <v>0</v>
      </c>
      <c r="K783" s="3" t="s">
        <v>2686</v>
      </c>
      <c r="L783" s="3" t="s">
        <v>3724</v>
      </c>
      <c r="M783" s="3" t="s">
        <v>614</v>
      </c>
      <c r="N783" s="3" t="s">
        <v>408</v>
      </c>
      <c r="O783" s="5" t="s">
        <v>5394</v>
      </c>
      <c r="P783" s="2">
        <f>VLOOKUP(M783&amp;N783,Distancia!$C$2:$D$3438,2,0)</f>
        <v>54.47</v>
      </c>
      <c r="Q783" s="2" t="str">
        <f t="shared" si="12"/>
        <v>No Aplica</v>
      </c>
      <c r="R783" s="36"/>
      <c r="S783" s="2"/>
    </row>
    <row r="784" spans="1:19" x14ac:dyDescent="0.25">
      <c r="A784" s="3" t="s">
        <v>385</v>
      </c>
      <c r="B784" s="6" t="s">
        <v>1928</v>
      </c>
      <c r="C784" s="2">
        <v>219131</v>
      </c>
      <c r="D784" s="4">
        <v>45869</v>
      </c>
      <c r="E784" s="4">
        <v>45869</v>
      </c>
      <c r="F784" s="2" t="s">
        <v>1644</v>
      </c>
      <c r="G784" s="3" t="s">
        <v>1645</v>
      </c>
      <c r="H784" s="2" t="s">
        <v>5515</v>
      </c>
      <c r="I784" s="3" t="s">
        <v>97</v>
      </c>
      <c r="J784" s="6">
        <v>0</v>
      </c>
      <c r="K784" s="3" t="s">
        <v>2682</v>
      </c>
      <c r="L784" s="3" t="s">
        <v>3724</v>
      </c>
      <c r="M784" s="3" t="s">
        <v>614</v>
      </c>
      <c r="N784" s="3" t="s">
        <v>408</v>
      </c>
      <c r="O784" s="5" t="s">
        <v>5394</v>
      </c>
      <c r="P784" s="2">
        <f>VLOOKUP(M784&amp;N784,Distancia!$C$2:$D$3438,2,0)</f>
        <v>54.47</v>
      </c>
      <c r="Q784" s="2" t="str">
        <f t="shared" si="12"/>
        <v>No Aplica</v>
      </c>
      <c r="R784" s="36"/>
      <c r="S784" s="2"/>
    </row>
    <row r="785" spans="1:19" x14ac:dyDescent="0.25">
      <c r="A785" s="3" t="s">
        <v>385</v>
      </c>
      <c r="B785" s="6" t="s">
        <v>1928</v>
      </c>
      <c r="C785" s="2">
        <v>219145</v>
      </c>
      <c r="D785" s="4">
        <v>45869</v>
      </c>
      <c r="E785" s="4">
        <v>45869</v>
      </c>
      <c r="F785" s="2" t="s">
        <v>61</v>
      </c>
      <c r="G785" s="3" t="s">
        <v>1574</v>
      </c>
      <c r="H785" s="2" t="s">
        <v>5501</v>
      </c>
      <c r="I785" s="3" t="s">
        <v>97</v>
      </c>
      <c r="J785" s="6">
        <v>0</v>
      </c>
      <c r="K785" s="3" t="s">
        <v>2085</v>
      </c>
      <c r="L785" s="3" t="s">
        <v>4053</v>
      </c>
      <c r="M785" s="3" t="s">
        <v>638</v>
      </c>
      <c r="N785" s="3" t="s">
        <v>1389</v>
      </c>
      <c r="O785" s="5" t="s">
        <v>5394</v>
      </c>
      <c r="P785" s="2">
        <f>VLOOKUP(M785&amp;N785,Distancia!$C$2:$D$3438,2,0)</f>
        <v>49.23</v>
      </c>
      <c r="Q785" s="2" t="str">
        <f t="shared" si="12"/>
        <v>No Aplica</v>
      </c>
      <c r="R785" s="36"/>
      <c r="S785" s="2"/>
    </row>
    <row r="786" spans="1:19" x14ac:dyDescent="0.25">
      <c r="A786" s="3" t="s">
        <v>385</v>
      </c>
      <c r="B786" s="6" t="s">
        <v>1928</v>
      </c>
      <c r="C786" s="2">
        <v>219157</v>
      </c>
      <c r="D786" s="4">
        <v>45874</v>
      </c>
      <c r="E786" s="4">
        <v>45876</v>
      </c>
      <c r="F786" s="2" t="s">
        <v>1664</v>
      </c>
      <c r="G786" s="3" t="s">
        <v>1666</v>
      </c>
      <c r="H786" s="2" t="s">
        <v>5934</v>
      </c>
      <c r="I786" s="3" t="s">
        <v>351</v>
      </c>
      <c r="J786" s="6">
        <v>207487</v>
      </c>
      <c r="K786" s="3" t="s">
        <v>2647</v>
      </c>
      <c r="L786" s="3" t="s">
        <v>3724</v>
      </c>
      <c r="M786" s="3" t="s">
        <v>417</v>
      </c>
      <c r="N786" s="3" t="s">
        <v>270</v>
      </c>
      <c r="O786" s="5" t="s">
        <v>5394</v>
      </c>
      <c r="P786" s="2">
        <f>VLOOKUP(M786&amp;N786,Distancia!$C$2:$D$3438,2,0)</f>
        <v>116.67</v>
      </c>
      <c r="Q786" s="2" t="str">
        <f t="shared" si="12"/>
        <v>Aplica</v>
      </c>
      <c r="R786" s="36"/>
      <c r="S786" s="2"/>
    </row>
    <row r="787" spans="1:19" x14ac:dyDescent="0.25">
      <c r="A787" s="3" t="s">
        <v>385</v>
      </c>
      <c r="B787" s="6" t="s">
        <v>1928</v>
      </c>
      <c r="C787" s="2">
        <v>219176</v>
      </c>
      <c r="D787" s="4">
        <v>45870</v>
      </c>
      <c r="E787" s="4">
        <v>45870</v>
      </c>
      <c r="F787" s="2" t="s">
        <v>1442</v>
      </c>
      <c r="G787" s="3" t="s">
        <v>1443</v>
      </c>
      <c r="H787" s="2" t="s">
        <v>5506</v>
      </c>
      <c r="I787" s="3" t="s">
        <v>97</v>
      </c>
      <c r="J787" s="6">
        <v>0</v>
      </c>
      <c r="K787" s="3" t="s">
        <v>2641</v>
      </c>
      <c r="L787" s="3" t="s">
        <v>3724</v>
      </c>
      <c r="M787" s="3" t="s">
        <v>410</v>
      </c>
      <c r="N787" s="3" t="s">
        <v>435</v>
      </c>
      <c r="O787" s="5" t="s">
        <v>5389</v>
      </c>
      <c r="P787" s="2">
        <f>VLOOKUP(M787&amp;N787,Distancia!$C$2:$D$3438,2,0)</f>
        <v>8.84</v>
      </c>
      <c r="Q787" s="2" t="str">
        <f t="shared" si="12"/>
        <v>No Aplica</v>
      </c>
      <c r="R787" s="36"/>
      <c r="S787" s="2"/>
    </row>
    <row r="788" spans="1:19" x14ac:dyDescent="0.25">
      <c r="A788" s="3" t="s">
        <v>385</v>
      </c>
      <c r="B788" s="6" t="s">
        <v>1928</v>
      </c>
      <c r="C788" s="2">
        <v>219177</v>
      </c>
      <c r="D788" s="4">
        <v>45870</v>
      </c>
      <c r="E788" s="4">
        <v>45870</v>
      </c>
      <c r="F788" s="2" t="s">
        <v>3351</v>
      </c>
      <c r="G788" s="3" t="s">
        <v>3352</v>
      </c>
      <c r="H788" s="2" t="s">
        <v>5943</v>
      </c>
      <c r="I788" s="3" t="s">
        <v>97</v>
      </c>
      <c r="J788" s="6">
        <v>0</v>
      </c>
      <c r="K788" s="3" t="s">
        <v>2558</v>
      </c>
      <c r="L788" s="3" t="s">
        <v>4022</v>
      </c>
      <c r="M788" s="3" t="s">
        <v>1395</v>
      </c>
      <c r="N788" s="3" t="s">
        <v>410</v>
      </c>
      <c r="O788" s="5" t="s">
        <v>5382</v>
      </c>
      <c r="P788" s="2">
        <f>VLOOKUP(M788&amp;N788,Distancia!$C$2:$D$3438,2,0)</f>
        <v>44</v>
      </c>
      <c r="Q788" s="2" t="str">
        <f t="shared" si="12"/>
        <v>No Aplica</v>
      </c>
      <c r="R788" s="36"/>
      <c r="S788" s="2"/>
    </row>
    <row r="789" spans="1:19" x14ac:dyDescent="0.25">
      <c r="A789" s="3" t="s">
        <v>385</v>
      </c>
      <c r="B789" s="6" t="s">
        <v>1928</v>
      </c>
      <c r="C789" s="2">
        <v>219185</v>
      </c>
      <c r="D789" s="4">
        <v>45873</v>
      </c>
      <c r="E789" s="4">
        <v>45873</v>
      </c>
      <c r="F789" s="2" t="s">
        <v>1671</v>
      </c>
      <c r="G789" s="3" t="s">
        <v>1672</v>
      </c>
      <c r="H789" s="2" t="s">
        <v>5790</v>
      </c>
      <c r="I789" s="3" t="s">
        <v>351</v>
      </c>
      <c r="J789" s="6">
        <v>0</v>
      </c>
      <c r="K789" s="3" t="s">
        <v>2090</v>
      </c>
      <c r="L789" s="3" t="s">
        <v>4053</v>
      </c>
      <c r="M789" s="3" t="s">
        <v>417</v>
      </c>
      <c r="N789" s="3" t="s">
        <v>617</v>
      </c>
      <c r="O789" s="5" t="s">
        <v>5394</v>
      </c>
      <c r="P789" s="2">
        <f>VLOOKUP(M789&amp;N789,Distancia!$C$2:$D$3438,2,0)</f>
        <v>6.86</v>
      </c>
      <c r="Q789" s="2" t="str">
        <f t="shared" si="12"/>
        <v>No Aplica</v>
      </c>
      <c r="R789" s="36"/>
      <c r="S789" s="2"/>
    </row>
    <row r="790" spans="1:19" x14ac:dyDescent="0.25">
      <c r="A790" s="3" t="s">
        <v>385</v>
      </c>
      <c r="B790" s="6" t="s">
        <v>1928</v>
      </c>
      <c r="C790" s="2">
        <v>219192</v>
      </c>
      <c r="D790" s="4">
        <v>45874</v>
      </c>
      <c r="E790" s="4">
        <v>45876</v>
      </c>
      <c r="F790" s="2" t="s">
        <v>2659</v>
      </c>
      <c r="G790" s="3" t="s">
        <v>2658</v>
      </c>
      <c r="H790" s="2" t="s">
        <v>5947</v>
      </c>
      <c r="I790" s="3" t="s">
        <v>351</v>
      </c>
      <c r="J790" s="6">
        <v>190855</v>
      </c>
      <c r="K790" s="3" t="s">
        <v>2552</v>
      </c>
      <c r="L790" s="3" t="s">
        <v>4022</v>
      </c>
      <c r="M790" s="3" t="s">
        <v>638</v>
      </c>
      <c r="N790" s="3" t="s">
        <v>270</v>
      </c>
      <c r="O790" s="5" t="s">
        <v>5394</v>
      </c>
      <c r="P790" s="2">
        <f>VLOOKUP(M790&amp;N790,Distancia!$C$2:$D$3438,2,0)</f>
        <v>117.87</v>
      </c>
      <c r="Q790" s="2" t="str">
        <f t="shared" si="12"/>
        <v>Aplica</v>
      </c>
      <c r="R790" s="36"/>
      <c r="S790" s="2"/>
    </row>
    <row r="791" spans="1:19" x14ac:dyDescent="0.25">
      <c r="A791" s="3" t="s">
        <v>385</v>
      </c>
      <c r="B791" s="6" t="s">
        <v>1928</v>
      </c>
      <c r="C791" s="2">
        <v>219200</v>
      </c>
      <c r="D791" s="4">
        <v>45870</v>
      </c>
      <c r="E791" s="4">
        <v>45870</v>
      </c>
      <c r="F791" s="2" t="s">
        <v>584</v>
      </c>
      <c r="G791" s="3" t="s">
        <v>2755</v>
      </c>
      <c r="H791" s="2" t="s">
        <v>5435</v>
      </c>
      <c r="I791" s="3" t="s">
        <v>3170</v>
      </c>
      <c r="J791" s="6">
        <v>0</v>
      </c>
      <c r="K791" s="3" t="s">
        <v>2600</v>
      </c>
      <c r="L791" s="3" t="s">
        <v>3724</v>
      </c>
      <c r="M791" s="3" t="s">
        <v>437</v>
      </c>
      <c r="N791" s="3" t="s">
        <v>408</v>
      </c>
      <c r="O791" s="5" t="s">
        <v>5394</v>
      </c>
      <c r="P791" s="2">
        <f>VLOOKUP(M791&amp;N791,Distancia!$C$2:$D$3438,2,0)</f>
        <v>13.81</v>
      </c>
      <c r="Q791" s="2" t="str">
        <f t="shared" si="12"/>
        <v>No Aplica</v>
      </c>
      <c r="R791" s="36"/>
      <c r="S791" s="2"/>
    </row>
    <row r="792" spans="1:19" x14ac:dyDescent="0.25">
      <c r="A792" s="3" t="s">
        <v>385</v>
      </c>
      <c r="B792" s="6" t="s">
        <v>1928</v>
      </c>
      <c r="C792" s="2">
        <v>219202</v>
      </c>
      <c r="D792" s="4">
        <v>45873</v>
      </c>
      <c r="E792" s="4">
        <v>45873</v>
      </c>
      <c r="F792" s="2" t="s">
        <v>584</v>
      </c>
      <c r="G792" s="3" t="s">
        <v>2755</v>
      </c>
      <c r="H792" s="2" t="s">
        <v>5435</v>
      </c>
      <c r="I792" s="3" t="s">
        <v>3170</v>
      </c>
      <c r="J792" s="6">
        <v>0</v>
      </c>
      <c r="K792" s="3" t="s">
        <v>2609</v>
      </c>
      <c r="L792" s="3" t="s">
        <v>3724</v>
      </c>
      <c r="M792" s="3" t="s">
        <v>437</v>
      </c>
      <c r="N792" s="3" t="s">
        <v>408</v>
      </c>
      <c r="O792" s="5" t="s">
        <v>5402</v>
      </c>
      <c r="P792" s="2">
        <f>VLOOKUP(M792&amp;N792,Distancia!$C$2:$D$3438,2,0)</f>
        <v>13.81</v>
      </c>
      <c r="Q792" s="2" t="str">
        <f t="shared" si="12"/>
        <v>No Aplica</v>
      </c>
      <c r="R792" s="36"/>
      <c r="S792" s="2"/>
    </row>
    <row r="793" spans="1:19" x14ac:dyDescent="0.25">
      <c r="A793" s="3" t="s">
        <v>385</v>
      </c>
      <c r="B793" s="6" t="s">
        <v>1928</v>
      </c>
      <c r="C793" s="2">
        <v>219203</v>
      </c>
      <c r="D793" s="4">
        <v>45874</v>
      </c>
      <c r="E793" s="4">
        <v>45874</v>
      </c>
      <c r="F793" s="2" t="s">
        <v>584</v>
      </c>
      <c r="G793" s="3" t="s">
        <v>2755</v>
      </c>
      <c r="H793" s="2" t="s">
        <v>5435</v>
      </c>
      <c r="I793" s="3" t="s">
        <v>3170</v>
      </c>
      <c r="J793" s="6">
        <v>0</v>
      </c>
      <c r="K793" s="3" t="s">
        <v>2622</v>
      </c>
      <c r="L793" s="3" t="s">
        <v>3724</v>
      </c>
      <c r="M793" s="3" t="s">
        <v>437</v>
      </c>
      <c r="N793" s="3" t="s">
        <v>408</v>
      </c>
      <c r="O793" s="5" t="s">
        <v>5402</v>
      </c>
      <c r="P793" s="2">
        <f>VLOOKUP(M793&amp;N793,Distancia!$C$2:$D$3438,2,0)</f>
        <v>13.81</v>
      </c>
      <c r="Q793" s="2" t="str">
        <f t="shared" si="12"/>
        <v>No Aplica</v>
      </c>
      <c r="R793" s="36"/>
      <c r="S793" s="2"/>
    </row>
    <row r="794" spans="1:19" x14ac:dyDescent="0.25">
      <c r="A794" s="3" t="s">
        <v>385</v>
      </c>
      <c r="B794" s="6" t="s">
        <v>1928</v>
      </c>
      <c r="C794" s="2">
        <v>219207</v>
      </c>
      <c r="D794" s="4">
        <v>45870</v>
      </c>
      <c r="E794" s="4">
        <v>45870</v>
      </c>
      <c r="F794" s="2" t="s">
        <v>3389</v>
      </c>
      <c r="G794" s="3" t="s">
        <v>3390</v>
      </c>
      <c r="H794" s="2" t="s">
        <v>5837</v>
      </c>
      <c r="I794" s="3" t="s">
        <v>351</v>
      </c>
      <c r="J794" s="6">
        <v>0</v>
      </c>
      <c r="K794" s="3" t="s">
        <v>2052</v>
      </c>
      <c r="L794" s="3" t="s">
        <v>3993</v>
      </c>
      <c r="M794" s="3" t="s">
        <v>1467</v>
      </c>
      <c r="N794" s="3" t="s">
        <v>1422</v>
      </c>
      <c r="O794" s="5" t="s">
        <v>5450</v>
      </c>
      <c r="P794" s="2">
        <f>VLOOKUP(M794&amp;N794,Distancia!$C$2:$D$3438,2,0)</f>
        <v>17.850000000000001</v>
      </c>
      <c r="Q794" s="2" t="str">
        <f t="shared" si="12"/>
        <v>No Aplica</v>
      </c>
      <c r="R794" s="36"/>
      <c r="S794" s="2"/>
    </row>
    <row r="795" spans="1:19" x14ac:dyDescent="0.25">
      <c r="A795" s="3" t="s">
        <v>385</v>
      </c>
      <c r="B795" s="6" t="s">
        <v>1928</v>
      </c>
      <c r="C795" s="2">
        <v>219213</v>
      </c>
      <c r="D795" s="4">
        <v>45866</v>
      </c>
      <c r="E795" s="4">
        <v>45866</v>
      </c>
      <c r="F795" s="2" t="s">
        <v>1439</v>
      </c>
      <c r="G795" s="3" t="s">
        <v>1440</v>
      </c>
      <c r="H795" s="2" t="s">
        <v>5638</v>
      </c>
      <c r="I795" s="3" t="s">
        <v>3170</v>
      </c>
      <c r="J795" s="6">
        <v>25815</v>
      </c>
      <c r="K795" s="3" t="s">
        <v>2655</v>
      </c>
      <c r="L795" s="3" t="s">
        <v>3724</v>
      </c>
      <c r="M795" s="3" t="s">
        <v>410</v>
      </c>
      <c r="N795" s="3" t="s">
        <v>270</v>
      </c>
      <c r="O795" s="5" t="s">
        <v>5382</v>
      </c>
      <c r="P795" s="2">
        <f>VLOOKUP(M795&amp;N795,Distancia!$C$2:$D$3438,2,0)</f>
        <v>115.95</v>
      </c>
      <c r="Q795" s="2" t="str">
        <f t="shared" si="12"/>
        <v>Aplica</v>
      </c>
      <c r="R795" s="36"/>
      <c r="S795" s="2"/>
    </row>
    <row r="796" spans="1:19" x14ac:dyDescent="0.25">
      <c r="A796" s="3" t="s">
        <v>385</v>
      </c>
      <c r="B796" s="6" t="s">
        <v>1928</v>
      </c>
      <c r="C796" s="2">
        <v>219215</v>
      </c>
      <c r="D796" s="4">
        <v>45867</v>
      </c>
      <c r="E796" s="4">
        <v>45867</v>
      </c>
      <c r="F796" s="2" t="s">
        <v>1439</v>
      </c>
      <c r="G796" s="3" t="s">
        <v>1440</v>
      </c>
      <c r="H796" s="2" t="s">
        <v>5638</v>
      </c>
      <c r="I796" s="3" t="s">
        <v>3170</v>
      </c>
      <c r="J796" s="6">
        <v>25815</v>
      </c>
      <c r="K796" s="3" t="s">
        <v>2710</v>
      </c>
      <c r="L796" s="3" t="s">
        <v>3724</v>
      </c>
      <c r="M796" s="3" t="s">
        <v>410</v>
      </c>
      <c r="N796" s="3" t="s">
        <v>270</v>
      </c>
      <c r="O796" s="5" t="s">
        <v>5382</v>
      </c>
      <c r="P796" s="2">
        <f>VLOOKUP(M796&amp;N796,Distancia!$C$2:$D$3438,2,0)</f>
        <v>115.95</v>
      </c>
      <c r="Q796" s="2" t="str">
        <f t="shared" si="12"/>
        <v>Aplica</v>
      </c>
      <c r="R796" s="36"/>
      <c r="S796" s="2"/>
    </row>
    <row r="797" spans="1:19" x14ac:dyDescent="0.25">
      <c r="A797" s="3" t="s">
        <v>385</v>
      </c>
      <c r="B797" s="6" t="s">
        <v>1928</v>
      </c>
      <c r="C797" s="2">
        <v>219216</v>
      </c>
      <c r="D797" s="4">
        <v>45868</v>
      </c>
      <c r="E797" s="4">
        <v>45868</v>
      </c>
      <c r="F797" s="2" t="s">
        <v>1439</v>
      </c>
      <c r="G797" s="3" t="s">
        <v>1440</v>
      </c>
      <c r="H797" s="2" t="s">
        <v>5638</v>
      </c>
      <c r="I797" s="3" t="s">
        <v>3170</v>
      </c>
      <c r="J797" s="6">
        <v>25815</v>
      </c>
      <c r="K797" s="3" t="s">
        <v>2712</v>
      </c>
      <c r="L797" s="3" t="s">
        <v>3724</v>
      </c>
      <c r="M797" s="3" t="s">
        <v>410</v>
      </c>
      <c r="N797" s="3" t="s">
        <v>270</v>
      </c>
      <c r="O797" s="5" t="s">
        <v>5382</v>
      </c>
      <c r="P797" s="2">
        <f>VLOOKUP(M797&amp;N797,Distancia!$C$2:$D$3438,2,0)</f>
        <v>115.95</v>
      </c>
      <c r="Q797" s="2" t="str">
        <f t="shared" si="12"/>
        <v>Aplica</v>
      </c>
      <c r="R797" s="36"/>
      <c r="S797" s="2"/>
    </row>
    <row r="798" spans="1:19" x14ac:dyDescent="0.25">
      <c r="A798" s="3" t="s">
        <v>385</v>
      </c>
      <c r="B798" s="6" t="s">
        <v>1928</v>
      </c>
      <c r="C798" s="2">
        <v>219217</v>
      </c>
      <c r="D798" s="4">
        <v>45869</v>
      </c>
      <c r="E798" s="4">
        <v>45869</v>
      </c>
      <c r="F798" s="2" t="s">
        <v>1439</v>
      </c>
      <c r="G798" s="3" t="s">
        <v>1440</v>
      </c>
      <c r="H798" s="2" t="s">
        <v>5638</v>
      </c>
      <c r="I798" s="3" t="s">
        <v>3170</v>
      </c>
      <c r="J798" s="6">
        <v>25815</v>
      </c>
      <c r="K798" s="3" t="s">
        <v>2718</v>
      </c>
      <c r="L798" s="3" t="s">
        <v>3724</v>
      </c>
      <c r="M798" s="3" t="s">
        <v>410</v>
      </c>
      <c r="N798" s="3" t="s">
        <v>270</v>
      </c>
      <c r="O798" s="5" t="s">
        <v>5382</v>
      </c>
      <c r="P798" s="2">
        <f>VLOOKUP(M798&amp;N798,Distancia!$C$2:$D$3438,2,0)</f>
        <v>115.95</v>
      </c>
      <c r="Q798" s="2" t="str">
        <f t="shared" si="12"/>
        <v>Aplica</v>
      </c>
      <c r="R798" s="36"/>
      <c r="S798" s="2"/>
    </row>
    <row r="799" spans="1:19" x14ac:dyDescent="0.25">
      <c r="A799" s="3" t="s">
        <v>385</v>
      </c>
      <c r="B799" s="6" t="s">
        <v>1928</v>
      </c>
      <c r="C799" s="2">
        <v>219218</v>
      </c>
      <c r="D799" s="4">
        <v>45870</v>
      </c>
      <c r="E799" s="4">
        <v>45870</v>
      </c>
      <c r="F799" s="2" t="s">
        <v>1439</v>
      </c>
      <c r="G799" s="3" t="s">
        <v>1440</v>
      </c>
      <c r="H799" s="2" t="s">
        <v>5638</v>
      </c>
      <c r="I799" s="3" t="s">
        <v>3170</v>
      </c>
      <c r="J799" s="6">
        <v>25815</v>
      </c>
      <c r="K799" s="3" t="s">
        <v>2728</v>
      </c>
      <c r="L799" s="3" t="s">
        <v>3724</v>
      </c>
      <c r="M799" s="3" t="s">
        <v>410</v>
      </c>
      <c r="N799" s="3" t="s">
        <v>270</v>
      </c>
      <c r="O799" s="5" t="s">
        <v>5382</v>
      </c>
      <c r="P799" s="2">
        <f>VLOOKUP(M799&amp;N799,Distancia!$C$2:$D$3438,2,0)</f>
        <v>115.95</v>
      </c>
      <c r="Q799" s="2" t="str">
        <f t="shared" si="12"/>
        <v>Aplica</v>
      </c>
      <c r="R799" s="36"/>
      <c r="S799" s="2"/>
    </row>
    <row r="800" spans="1:19" x14ac:dyDescent="0.25">
      <c r="A800" s="3" t="s">
        <v>385</v>
      </c>
      <c r="B800" s="6" t="s">
        <v>1928</v>
      </c>
      <c r="C800" s="2">
        <v>219221</v>
      </c>
      <c r="D800" s="4">
        <v>45870</v>
      </c>
      <c r="E800" s="4">
        <v>45870</v>
      </c>
      <c r="F800" s="2" t="s">
        <v>611</v>
      </c>
      <c r="G800" s="3" t="s">
        <v>612</v>
      </c>
      <c r="H800" s="2" t="s">
        <v>5452</v>
      </c>
      <c r="I800" s="3" t="s">
        <v>97</v>
      </c>
      <c r="J800" s="6">
        <v>0</v>
      </c>
      <c r="K800" s="3" t="s">
        <v>2095</v>
      </c>
      <c r="L800" s="3" t="s">
        <v>4053</v>
      </c>
      <c r="M800" s="3" t="s">
        <v>437</v>
      </c>
      <c r="N800" s="3" t="s">
        <v>408</v>
      </c>
      <c r="O800" s="5" t="s">
        <v>5402</v>
      </c>
      <c r="P800" s="2">
        <f>VLOOKUP(M800&amp;N800,Distancia!$C$2:$D$3438,2,0)</f>
        <v>13.81</v>
      </c>
      <c r="Q800" s="2" t="str">
        <f t="shared" si="12"/>
        <v>No Aplica</v>
      </c>
      <c r="R800" s="36"/>
      <c r="S800" s="2"/>
    </row>
    <row r="801" spans="1:19" x14ac:dyDescent="0.25">
      <c r="A801" s="3" t="s">
        <v>385</v>
      </c>
      <c r="B801" s="6" t="s">
        <v>1928</v>
      </c>
      <c r="C801" s="2">
        <v>219222</v>
      </c>
      <c r="D801" s="4">
        <v>45873</v>
      </c>
      <c r="E801" s="4">
        <v>45873</v>
      </c>
      <c r="F801" s="2" t="s">
        <v>611</v>
      </c>
      <c r="G801" s="3" t="s">
        <v>612</v>
      </c>
      <c r="H801" s="2" t="s">
        <v>5452</v>
      </c>
      <c r="I801" s="3" t="s">
        <v>97</v>
      </c>
      <c r="J801" s="6">
        <v>0</v>
      </c>
      <c r="K801" s="3" t="s">
        <v>2100</v>
      </c>
      <c r="L801" s="3" t="s">
        <v>4053</v>
      </c>
      <c r="M801" s="3" t="s">
        <v>437</v>
      </c>
      <c r="N801" s="3" t="s">
        <v>617</v>
      </c>
      <c r="O801" s="5" t="s">
        <v>5402</v>
      </c>
      <c r="P801" s="2">
        <f>VLOOKUP(M801&amp;N801,Distancia!$C$2:$D$3438,2,0)</f>
        <v>42.93</v>
      </c>
      <c r="Q801" s="2" t="str">
        <f t="shared" si="12"/>
        <v>No Aplica</v>
      </c>
      <c r="R801" s="36"/>
      <c r="S801" s="2"/>
    </row>
    <row r="802" spans="1:19" x14ac:dyDescent="0.25">
      <c r="A802" s="3" t="s">
        <v>385</v>
      </c>
      <c r="B802" s="6" t="s">
        <v>1928</v>
      </c>
      <c r="C802" s="2">
        <v>219223</v>
      </c>
      <c r="D802" s="4">
        <v>45870</v>
      </c>
      <c r="E802" s="4">
        <v>45870</v>
      </c>
      <c r="F802" s="2" t="s">
        <v>1559</v>
      </c>
      <c r="G802" s="3" t="s">
        <v>1560</v>
      </c>
      <c r="H802" s="2" t="s">
        <v>5411</v>
      </c>
      <c r="I802" s="3" t="s">
        <v>3170</v>
      </c>
      <c r="J802" s="6">
        <v>0</v>
      </c>
      <c r="K802" s="3" t="s">
        <v>2113</v>
      </c>
      <c r="L802" s="3" t="s">
        <v>4053</v>
      </c>
      <c r="M802" s="3" t="s">
        <v>1467</v>
      </c>
      <c r="N802" s="3" t="s">
        <v>1422</v>
      </c>
      <c r="O802" s="5" t="s">
        <v>5394</v>
      </c>
      <c r="P802" s="2">
        <f>VLOOKUP(M802&amp;N802,Distancia!$C$2:$D$3438,2,0)</f>
        <v>17.850000000000001</v>
      </c>
      <c r="Q802" s="2" t="str">
        <f t="shared" si="12"/>
        <v>No Aplica</v>
      </c>
      <c r="R802" s="36"/>
      <c r="S802" s="2"/>
    </row>
    <row r="803" spans="1:19" x14ac:dyDescent="0.25">
      <c r="A803" s="3" t="s">
        <v>385</v>
      </c>
      <c r="B803" s="6" t="s">
        <v>1928</v>
      </c>
      <c r="C803" s="2">
        <v>219224</v>
      </c>
      <c r="D803" s="4">
        <v>45869</v>
      </c>
      <c r="E803" s="4">
        <v>45869</v>
      </c>
      <c r="F803" s="2" t="s">
        <v>1544</v>
      </c>
      <c r="G803" s="3" t="s">
        <v>1545</v>
      </c>
      <c r="H803" s="2" t="s">
        <v>5957</v>
      </c>
      <c r="I803" s="3" t="s">
        <v>97</v>
      </c>
      <c r="J803" s="6">
        <v>34581</v>
      </c>
      <c r="K803" s="3" t="s">
        <v>2957</v>
      </c>
      <c r="L803" s="3" t="s">
        <v>4092</v>
      </c>
      <c r="M803" s="3" t="s">
        <v>1467</v>
      </c>
      <c r="N803" s="3" t="s">
        <v>614</v>
      </c>
      <c r="O803" s="5" t="s">
        <v>5382</v>
      </c>
      <c r="P803" s="2">
        <f>VLOOKUP(M803&amp;N803,Distancia!$C$2:$D$3438,2,0)</f>
        <v>100.19</v>
      </c>
      <c r="Q803" s="2" t="str">
        <f t="shared" si="12"/>
        <v>Aplica</v>
      </c>
      <c r="R803" s="36"/>
      <c r="S803" s="2"/>
    </row>
    <row r="804" spans="1:19" x14ac:dyDescent="0.25">
      <c r="A804" s="3" t="s">
        <v>385</v>
      </c>
      <c r="B804" s="6" t="s">
        <v>1928</v>
      </c>
      <c r="C804" s="2">
        <v>219225</v>
      </c>
      <c r="D804" s="4">
        <v>45870</v>
      </c>
      <c r="E804" s="4">
        <v>45870</v>
      </c>
      <c r="F804" s="2" t="s">
        <v>1544</v>
      </c>
      <c r="G804" s="3" t="s">
        <v>1545</v>
      </c>
      <c r="H804" s="2" t="s">
        <v>5957</v>
      </c>
      <c r="I804" s="3" t="s">
        <v>97</v>
      </c>
      <c r="J804" s="6">
        <v>0</v>
      </c>
      <c r="K804" s="3" t="s">
        <v>2950</v>
      </c>
      <c r="L804" s="3" t="s">
        <v>4092</v>
      </c>
      <c r="M804" s="3" t="s">
        <v>1467</v>
      </c>
      <c r="N804" s="3" t="s">
        <v>408</v>
      </c>
      <c r="O804" s="5" t="s">
        <v>5382</v>
      </c>
      <c r="P804" s="2">
        <f>VLOOKUP(M804&amp;N804,Distancia!$C$2:$D$3438,2,0)</f>
        <v>77.069999999999993</v>
      </c>
      <c r="Q804" s="2" t="str">
        <f t="shared" si="12"/>
        <v>No Aplica</v>
      </c>
      <c r="R804" s="36"/>
      <c r="S804" s="2"/>
    </row>
    <row r="805" spans="1:19" x14ac:dyDescent="0.25">
      <c r="A805" s="3" t="s">
        <v>385</v>
      </c>
      <c r="B805" s="6" t="s">
        <v>1928</v>
      </c>
      <c r="C805" s="2">
        <v>219226</v>
      </c>
      <c r="D805" s="4">
        <v>45873</v>
      </c>
      <c r="E805" s="4">
        <v>45873</v>
      </c>
      <c r="F805" s="2" t="s">
        <v>1544</v>
      </c>
      <c r="G805" s="3" t="s">
        <v>1545</v>
      </c>
      <c r="H805" s="2" t="s">
        <v>5957</v>
      </c>
      <c r="I805" s="3" t="s">
        <v>97</v>
      </c>
      <c r="J805" s="6">
        <v>0</v>
      </c>
      <c r="K805" s="3" t="s">
        <v>2758</v>
      </c>
      <c r="L805" s="3" t="s">
        <v>4092</v>
      </c>
      <c r="M805" s="3" t="s">
        <v>1467</v>
      </c>
      <c r="N805" s="3" t="s">
        <v>408</v>
      </c>
      <c r="O805" s="5" t="s">
        <v>5382</v>
      </c>
      <c r="P805" s="2">
        <f>VLOOKUP(M805&amp;N805,Distancia!$C$2:$D$3438,2,0)</f>
        <v>77.069999999999993</v>
      </c>
      <c r="Q805" s="2" t="str">
        <f t="shared" si="12"/>
        <v>No Aplica</v>
      </c>
      <c r="R805" s="36"/>
      <c r="S805" s="2"/>
    </row>
    <row r="806" spans="1:19" x14ac:dyDescent="0.25">
      <c r="A806" s="3" t="s">
        <v>385</v>
      </c>
      <c r="B806" s="6" t="s">
        <v>1928</v>
      </c>
      <c r="C806" s="2">
        <v>219227</v>
      </c>
      <c r="D806" s="4">
        <v>45867</v>
      </c>
      <c r="E806" s="4">
        <v>45867</v>
      </c>
      <c r="F806" s="2" t="s">
        <v>413</v>
      </c>
      <c r="G806" s="3" t="s">
        <v>1386</v>
      </c>
      <c r="H806" s="2" t="s">
        <v>5692</v>
      </c>
      <c r="I806" s="3" t="s">
        <v>97</v>
      </c>
      <c r="J806" s="6">
        <v>34581</v>
      </c>
      <c r="K806" s="3" t="s">
        <v>2524</v>
      </c>
      <c r="L806" s="3" t="s">
        <v>4022</v>
      </c>
      <c r="M806" s="3" t="s">
        <v>410</v>
      </c>
      <c r="N806" s="3" t="s">
        <v>270</v>
      </c>
      <c r="O806" s="5" t="s">
        <v>5382</v>
      </c>
      <c r="P806" s="2">
        <f>VLOOKUP(M806&amp;N806,Distancia!$C$2:$D$3438,2,0)</f>
        <v>115.95</v>
      </c>
      <c r="Q806" s="2" t="str">
        <f t="shared" si="12"/>
        <v>Aplica</v>
      </c>
      <c r="R806" s="36"/>
      <c r="S806" s="2"/>
    </row>
    <row r="807" spans="1:19" x14ac:dyDescent="0.25">
      <c r="A807" s="3" t="s">
        <v>385</v>
      </c>
      <c r="B807" s="6" t="s">
        <v>1928</v>
      </c>
      <c r="C807" s="2">
        <v>219228</v>
      </c>
      <c r="D807" s="4">
        <v>45868</v>
      </c>
      <c r="E807" s="4">
        <v>45868</v>
      </c>
      <c r="F807" s="2" t="s">
        <v>413</v>
      </c>
      <c r="G807" s="3" t="s">
        <v>1386</v>
      </c>
      <c r="H807" s="2" t="s">
        <v>5692</v>
      </c>
      <c r="I807" s="3" t="s">
        <v>97</v>
      </c>
      <c r="J807" s="6">
        <v>34581</v>
      </c>
      <c r="K807" s="3" t="s">
        <v>2696</v>
      </c>
      <c r="L807" s="3" t="s">
        <v>4022</v>
      </c>
      <c r="M807" s="3" t="s">
        <v>410</v>
      </c>
      <c r="N807" s="3" t="s">
        <v>270</v>
      </c>
      <c r="O807" s="5" t="s">
        <v>5382</v>
      </c>
      <c r="P807" s="2">
        <f>VLOOKUP(M807&amp;N807,Distancia!$C$2:$D$3438,2,0)</f>
        <v>115.95</v>
      </c>
      <c r="Q807" s="2" t="str">
        <f t="shared" si="12"/>
        <v>Aplica</v>
      </c>
      <c r="R807" s="36"/>
      <c r="S807" s="2"/>
    </row>
    <row r="808" spans="1:19" x14ac:dyDescent="0.25">
      <c r="A808" s="3" t="s">
        <v>385</v>
      </c>
      <c r="B808" s="6" t="s">
        <v>1928</v>
      </c>
      <c r="C808" s="2">
        <v>219229</v>
      </c>
      <c r="D808" s="4">
        <v>45869</v>
      </c>
      <c r="E808" s="4">
        <v>45869</v>
      </c>
      <c r="F808" s="2" t="s">
        <v>413</v>
      </c>
      <c r="G808" s="3" t="s">
        <v>1386</v>
      </c>
      <c r="H808" s="2" t="s">
        <v>5692</v>
      </c>
      <c r="I808" s="3" t="s">
        <v>97</v>
      </c>
      <c r="J808" s="6">
        <v>34581</v>
      </c>
      <c r="K808" s="3" t="s">
        <v>4179</v>
      </c>
      <c r="L808" s="3" t="s">
        <v>4022</v>
      </c>
      <c r="M808" s="3" t="s">
        <v>410</v>
      </c>
      <c r="N808" s="3" t="s">
        <v>270</v>
      </c>
      <c r="O808" s="5" t="s">
        <v>5382</v>
      </c>
      <c r="P808" s="2">
        <f>VLOOKUP(M808&amp;N808,Distancia!$C$2:$D$3438,2,0)</f>
        <v>115.95</v>
      </c>
      <c r="Q808" s="2" t="str">
        <f t="shared" si="12"/>
        <v>Aplica</v>
      </c>
      <c r="R808" s="36"/>
      <c r="S808" s="2"/>
    </row>
    <row r="809" spans="1:19" x14ac:dyDescent="0.25">
      <c r="A809" s="3" t="s">
        <v>385</v>
      </c>
      <c r="B809" s="6" t="s">
        <v>1928</v>
      </c>
      <c r="C809" s="2">
        <v>219230</v>
      </c>
      <c r="D809" s="4">
        <v>45870</v>
      </c>
      <c r="E809" s="4">
        <v>45870</v>
      </c>
      <c r="F809" s="2" t="s">
        <v>413</v>
      </c>
      <c r="G809" s="3" t="s">
        <v>1386</v>
      </c>
      <c r="H809" s="2" t="s">
        <v>5692</v>
      </c>
      <c r="I809" s="3" t="s">
        <v>97</v>
      </c>
      <c r="J809" s="6">
        <v>34581</v>
      </c>
      <c r="K809" s="3" t="s">
        <v>4180</v>
      </c>
      <c r="L809" s="3" t="s">
        <v>4022</v>
      </c>
      <c r="M809" s="3" t="s">
        <v>410</v>
      </c>
      <c r="N809" s="3" t="s">
        <v>270</v>
      </c>
      <c r="O809" s="5" t="s">
        <v>5382</v>
      </c>
      <c r="P809" s="2">
        <f>VLOOKUP(M809&amp;N809,Distancia!$C$2:$D$3438,2,0)</f>
        <v>115.95</v>
      </c>
      <c r="Q809" s="2" t="str">
        <f t="shared" si="12"/>
        <v>Aplica</v>
      </c>
      <c r="R809" s="36"/>
      <c r="S809" s="2"/>
    </row>
    <row r="810" spans="1:19" x14ac:dyDescent="0.25">
      <c r="A810" s="3" t="s">
        <v>385</v>
      </c>
      <c r="B810" s="6" t="s">
        <v>1928</v>
      </c>
      <c r="C810" s="2">
        <v>219231</v>
      </c>
      <c r="D810" s="4">
        <v>45866</v>
      </c>
      <c r="E810" s="4">
        <v>45866</v>
      </c>
      <c r="F810" s="2" t="s">
        <v>1480</v>
      </c>
      <c r="G810" s="3" t="s">
        <v>1481</v>
      </c>
      <c r="H810" s="2" t="s">
        <v>5708</v>
      </c>
      <c r="I810" s="3" t="s">
        <v>97</v>
      </c>
      <c r="J810" s="6">
        <v>31809</v>
      </c>
      <c r="K810" s="3" t="s">
        <v>2585</v>
      </c>
      <c r="L810" s="3" t="s">
        <v>2866</v>
      </c>
      <c r="M810" s="3" t="s">
        <v>410</v>
      </c>
      <c r="N810" s="3" t="s">
        <v>270</v>
      </c>
      <c r="O810" s="5" t="s">
        <v>5382</v>
      </c>
      <c r="P810" s="2">
        <f>VLOOKUP(M810&amp;N810,Distancia!$C$2:$D$3438,2,0)</f>
        <v>115.95</v>
      </c>
      <c r="Q810" s="2" t="str">
        <f t="shared" si="12"/>
        <v>Aplica</v>
      </c>
      <c r="R810" s="36"/>
      <c r="S810" s="2"/>
    </row>
    <row r="811" spans="1:19" x14ac:dyDescent="0.25">
      <c r="A811" s="3" t="s">
        <v>385</v>
      </c>
      <c r="B811" s="6" t="s">
        <v>1928</v>
      </c>
      <c r="C811" s="2">
        <v>219232</v>
      </c>
      <c r="D811" s="4">
        <v>45867</v>
      </c>
      <c r="E811" s="4">
        <v>45867</v>
      </c>
      <c r="F811" s="2" t="s">
        <v>1480</v>
      </c>
      <c r="G811" s="3" t="s">
        <v>1481</v>
      </c>
      <c r="H811" s="2" t="s">
        <v>5708</v>
      </c>
      <c r="I811" s="3" t="s">
        <v>97</v>
      </c>
      <c r="J811" s="6">
        <v>31809</v>
      </c>
      <c r="K811" s="3" t="s">
        <v>2108</v>
      </c>
      <c r="L811" s="3" t="s">
        <v>2866</v>
      </c>
      <c r="M811" s="3" t="s">
        <v>410</v>
      </c>
      <c r="N811" s="3" t="s">
        <v>270</v>
      </c>
      <c r="O811" s="5" t="s">
        <v>5382</v>
      </c>
      <c r="P811" s="2">
        <f>VLOOKUP(M811&amp;N811,Distancia!$C$2:$D$3438,2,0)</f>
        <v>115.95</v>
      </c>
      <c r="Q811" s="2" t="str">
        <f t="shared" si="12"/>
        <v>Aplica</v>
      </c>
      <c r="R811" s="36"/>
      <c r="S811" s="2"/>
    </row>
    <row r="812" spans="1:19" x14ac:dyDescent="0.25">
      <c r="A812" s="3" t="s">
        <v>385</v>
      </c>
      <c r="B812" s="6" t="s">
        <v>1928</v>
      </c>
      <c r="C812" s="2">
        <v>219233</v>
      </c>
      <c r="D812" s="4">
        <v>45868</v>
      </c>
      <c r="E812" s="4">
        <v>45868</v>
      </c>
      <c r="F812" s="2" t="s">
        <v>1480</v>
      </c>
      <c r="G812" s="3" t="s">
        <v>1481</v>
      </c>
      <c r="H812" s="2" t="s">
        <v>5708</v>
      </c>
      <c r="I812" s="3" t="s">
        <v>97</v>
      </c>
      <c r="J812" s="6">
        <v>31809</v>
      </c>
      <c r="K812" s="3" t="s">
        <v>2638</v>
      </c>
      <c r="L812" s="3" t="s">
        <v>2866</v>
      </c>
      <c r="M812" s="3" t="s">
        <v>410</v>
      </c>
      <c r="N812" s="3" t="s">
        <v>270</v>
      </c>
      <c r="O812" s="5" t="s">
        <v>5382</v>
      </c>
      <c r="P812" s="2">
        <f>VLOOKUP(M812&amp;N812,Distancia!$C$2:$D$3438,2,0)</f>
        <v>115.95</v>
      </c>
      <c r="Q812" s="2" t="str">
        <f t="shared" si="12"/>
        <v>Aplica</v>
      </c>
      <c r="R812" s="36"/>
      <c r="S812" s="2"/>
    </row>
    <row r="813" spans="1:19" x14ac:dyDescent="0.25">
      <c r="A813" s="3" t="s">
        <v>385</v>
      </c>
      <c r="B813" s="6" t="s">
        <v>1928</v>
      </c>
      <c r="C813" s="2">
        <v>219234</v>
      </c>
      <c r="D813" s="4">
        <v>45869</v>
      </c>
      <c r="E813" s="4">
        <v>45869</v>
      </c>
      <c r="F813" s="2" t="s">
        <v>1480</v>
      </c>
      <c r="G813" s="3" t="s">
        <v>1481</v>
      </c>
      <c r="H813" s="2" t="s">
        <v>5708</v>
      </c>
      <c r="I813" s="3" t="s">
        <v>97</v>
      </c>
      <c r="J813" s="6">
        <v>31809</v>
      </c>
      <c r="K813" s="3" t="s">
        <v>2043</v>
      </c>
      <c r="L813" s="3" t="s">
        <v>2866</v>
      </c>
      <c r="M813" s="3" t="s">
        <v>410</v>
      </c>
      <c r="N813" s="3" t="s">
        <v>270</v>
      </c>
      <c r="O813" s="5" t="s">
        <v>5382</v>
      </c>
      <c r="P813" s="2">
        <f>VLOOKUP(M813&amp;N813,Distancia!$C$2:$D$3438,2,0)</f>
        <v>115.95</v>
      </c>
      <c r="Q813" s="2" t="str">
        <f t="shared" si="12"/>
        <v>Aplica</v>
      </c>
      <c r="R813" s="36"/>
      <c r="S813" s="2"/>
    </row>
    <row r="814" spans="1:19" x14ac:dyDescent="0.25">
      <c r="A814" s="3" t="s">
        <v>385</v>
      </c>
      <c r="B814" s="6" t="s">
        <v>1928</v>
      </c>
      <c r="C814" s="2">
        <v>219235</v>
      </c>
      <c r="D814" s="4">
        <v>45870</v>
      </c>
      <c r="E814" s="4">
        <v>45870</v>
      </c>
      <c r="F814" s="2" t="s">
        <v>1480</v>
      </c>
      <c r="G814" s="3" t="s">
        <v>1481</v>
      </c>
      <c r="H814" s="2" t="s">
        <v>5708</v>
      </c>
      <c r="I814" s="3" t="s">
        <v>97</v>
      </c>
      <c r="J814" s="6">
        <v>31809</v>
      </c>
      <c r="K814" s="3" t="s">
        <v>2632</v>
      </c>
      <c r="L814" s="3" t="s">
        <v>2866</v>
      </c>
      <c r="M814" s="3" t="s">
        <v>410</v>
      </c>
      <c r="N814" s="3" t="s">
        <v>270</v>
      </c>
      <c r="O814" s="5" t="s">
        <v>5382</v>
      </c>
      <c r="P814" s="2">
        <f>VLOOKUP(M814&amp;N814,Distancia!$C$2:$D$3438,2,0)</f>
        <v>115.95</v>
      </c>
      <c r="Q814" s="2" t="str">
        <f t="shared" si="12"/>
        <v>Aplica</v>
      </c>
      <c r="R814" s="36"/>
      <c r="S814" s="2"/>
    </row>
    <row r="815" spans="1:19" x14ac:dyDescent="0.25">
      <c r="A815" s="3" t="s">
        <v>385</v>
      </c>
      <c r="B815" s="6" t="s">
        <v>1928</v>
      </c>
      <c r="C815" s="2">
        <v>219255</v>
      </c>
      <c r="D815" s="4">
        <v>45873</v>
      </c>
      <c r="E815" s="4">
        <v>45876</v>
      </c>
      <c r="F815" s="2" t="s">
        <v>1638</v>
      </c>
      <c r="G815" s="3" t="s">
        <v>1639</v>
      </c>
      <c r="H815" s="2" t="s">
        <v>5963</v>
      </c>
      <c r="I815" s="3" t="s">
        <v>3170</v>
      </c>
      <c r="J815" s="6">
        <v>270378</v>
      </c>
      <c r="K815" s="3" t="s">
        <v>2062</v>
      </c>
      <c r="L815" s="3" t="s">
        <v>3993</v>
      </c>
      <c r="M815" s="3" t="s">
        <v>614</v>
      </c>
      <c r="N815" s="3" t="s">
        <v>270</v>
      </c>
      <c r="O815" s="5" t="s">
        <v>5389</v>
      </c>
      <c r="P815" s="2">
        <f>VLOOKUP(M815&amp;N815,Distancia!$C$2:$D$3438,2,0)</f>
        <v>150</v>
      </c>
      <c r="Q815" s="2" t="str">
        <f t="shared" si="12"/>
        <v>Aplica</v>
      </c>
      <c r="R815" s="48">
        <v>28300</v>
      </c>
      <c r="S815" s="34" t="s">
        <v>6718</v>
      </c>
    </row>
    <row r="816" spans="1:19" x14ac:dyDescent="0.25">
      <c r="A816" s="3" t="s">
        <v>385</v>
      </c>
      <c r="B816" s="6" t="s">
        <v>1928</v>
      </c>
      <c r="C816" s="2">
        <v>219262</v>
      </c>
      <c r="D816" s="4">
        <v>45874</v>
      </c>
      <c r="E816" s="4">
        <v>45874</v>
      </c>
      <c r="F816" s="2" t="s">
        <v>1529</v>
      </c>
      <c r="G816" s="3" t="s">
        <v>1530</v>
      </c>
      <c r="H816" s="2" t="s">
        <v>5546</v>
      </c>
      <c r="I816" s="3" t="s">
        <v>3170</v>
      </c>
      <c r="J816" s="6">
        <v>0</v>
      </c>
      <c r="K816" s="3" t="s">
        <v>2140</v>
      </c>
      <c r="L816" s="3" t="s">
        <v>4053</v>
      </c>
      <c r="M816" s="3" t="s">
        <v>435</v>
      </c>
      <c r="N816" s="3" t="s">
        <v>1395</v>
      </c>
      <c r="O816" s="5" t="s">
        <v>5402</v>
      </c>
      <c r="P816" s="2">
        <f>VLOOKUP(M816&amp;N816,Distancia!$C$2:$D$3438,2,0)</f>
        <v>35.159999999999997</v>
      </c>
      <c r="Q816" s="2" t="str">
        <f t="shared" si="12"/>
        <v>No Aplica</v>
      </c>
      <c r="R816" s="36"/>
      <c r="S816" s="2"/>
    </row>
    <row r="817" spans="1:19" x14ac:dyDescent="0.25">
      <c r="A817" s="3" t="s">
        <v>385</v>
      </c>
      <c r="B817" s="6" t="s">
        <v>1928</v>
      </c>
      <c r="C817" s="2">
        <v>219268</v>
      </c>
      <c r="D817" s="4">
        <v>45874</v>
      </c>
      <c r="E817" s="4">
        <v>45874</v>
      </c>
      <c r="F817" s="2" t="s">
        <v>1671</v>
      </c>
      <c r="G817" s="3" t="s">
        <v>1672</v>
      </c>
      <c r="H817" s="2" t="s">
        <v>5790</v>
      </c>
      <c r="I817" s="3" t="s">
        <v>97</v>
      </c>
      <c r="J817" s="6">
        <v>0</v>
      </c>
      <c r="K817" s="3" t="s">
        <v>2144</v>
      </c>
      <c r="L817" s="3" t="s">
        <v>4053</v>
      </c>
      <c r="M817" s="3" t="s">
        <v>417</v>
      </c>
      <c r="N817" s="3" t="s">
        <v>617</v>
      </c>
      <c r="O817" s="5" t="s">
        <v>5394</v>
      </c>
      <c r="P817" s="2">
        <f>VLOOKUP(M817&amp;N817,Distancia!$C$2:$D$3438,2,0)</f>
        <v>6.86</v>
      </c>
      <c r="Q817" s="2" t="str">
        <f t="shared" si="12"/>
        <v>No Aplica</v>
      </c>
      <c r="R817" s="36"/>
      <c r="S817" s="2"/>
    </row>
    <row r="818" spans="1:19" x14ac:dyDescent="0.25">
      <c r="A818" s="3" t="s">
        <v>385</v>
      </c>
      <c r="B818" s="6" t="s">
        <v>1928</v>
      </c>
      <c r="C818" s="2">
        <v>219275</v>
      </c>
      <c r="D818" s="4">
        <v>45873</v>
      </c>
      <c r="E818" s="4">
        <v>45873</v>
      </c>
      <c r="F818" s="2" t="s">
        <v>1559</v>
      </c>
      <c r="G818" s="3" t="s">
        <v>1560</v>
      </c>
      <c r="H818" s="2" t="s">
        <v>5411</v>
      </c>
      <c r="I818" s="3" t="s">
        <v>351</v>
      </c>
      <c r="J818" s="6">
        <v>31809</v>
      </c>
      <c r="K818" s="3" t="s">
        <v>2145</v>
      </c>
      <c r="L818" s="3" t="s">
        <v>4053</v>
      </c>
      <c r="M818" s="3" t="s">
        <v>1467</v>
      </c>
      <c r="N818" s="3" t="s">
        <v>617</v>
      </c>
      <c r="O818" s="5" t="s">
        <v>5402</v>
      </c>
      <c r="P818" s="2">
        <f>VLOOKUP(M818&amp;N818,Distancia!$C$2:$D$3438,2,0)</f>
        <v>102.46</v>
      </c>
      <c r="Q818" s="2" t="str">
        <f t="shared" si="12"/>
        <v>Aplica</v>
      </c>
      <c r="R818" s="36"/>
      <c r="S818" s="2"/>
    </row>
    <row r="819" spans="1:19" x14ac:dyDescent="0.25">
      <c r="A819" s="3" t="s">
        <v>385</v>
      </c>
      <c r="B819" s="6" t="s">
        <v>1928</v>
      </c>
      <c r="C819" s="2">
        <v>219289</v>
      </c>
      <c r="D819" s="4">
        <v>45874</v>
      </c>
      <c r="E819" s="4">
        <v>45874</v>
      </c>
      <c r="F819" s="2" t="s">
        <v>1375</v>
      </c>
      <c r="G819" s="3" t="s">
        <v>1376</v>
      </c>
      <c r="H819" s="2" t="s">
        <v>5455</v>
      </c>
      <c r="I819" s="3" t="s">
        <v>3170</v>
      </c>
      <c r="J819" s="6">
        <v>0</v>
      </c>
      <c r="K819" s="3" t="s">
        <v>2709</v>
      </c>
      <c r="L819" s="3" t="s">
        <v>3993</v>
      </c>
      <c r="M819" s="3" t="s">
        <v>410</v>
      </c>
      <c r="N819" s="3" t="s">
        <v>617</v>
      </c>
      <c r="O819" s="5" t="s">
        <v>5394</v>
      </c>
      <c r="P819" s="2">
        <f>VLOOKUP(M819&amp;N819,Distancia!$C$2:$D$3438,2,0)</f>
        <v>26.96</v>
      </c>
      <c r="Q819" s="2" t="str">
        <f t="shared" si="12"/>
        <v>No Aplica</v>
      </c>
      <c r="R819" s="36"/>
      <c r="S819" s="2"/>
    </row>
    <row r="820" spans="1:19" x14ac:dyDescent="0.25">
      <c r="A820" s="3" t="s">
        <v>385</v>
      </c>
      <c r="B820" s="6" t="s">
        <v>1928</v>
      </c>
      <c r="C820" s="2">
        <v>219300</v>
      </c>
      <c r="D820" s="4">
        <v>45874</v>
      </c>
      <c r="E820" s="4">
        <v>45876</v>
      </c>
      <c r="F820" s="2" t="s">
        <v>2128</v>
      </c>
      <c r="G820" s="3" t="s">
        <v>2127</v>
      </c>
      <c r="H820" s="2" t="s">
        <v>5980</v>
      </c>
      <c r="I820" s="3" t="s">
        <v>351</v>
      </c>
      <c r="J820" s="6">
        <v>190855</v>
      </c>
      <c r="K820" s="3" t="s">
        <v>2559</v>
      </c>
      <c r="L820" s="3" t="s">
        <v>4022</v>
      </c>
      <c r="M820" s="3" t="s">
        <v>410</v>
      </c>
      <c r="N820" s="3" t="s">
        <v>270</v>
      </c>
      <c r="O820" s="5" t="s">
        <v>5394</v>
      </c>
      <c r="P820" s="2">
        <f>VLOOKUP(M820&amp;N820,Distancia!$C$2:$D$3438,2,0)</f>
        <v>115.95</v>
      </c>
      <c r="Q820" s="2" t="str">
        <f t="shared" si="12"/>
        <v>Aplica</v>
      </c>
      <c r="R820" s="36"/>
      <c r="S820" s="2"/>
    </row>
    <row r="821" spans="1:19" x14ac:dyDescent="0.25">
      <c r="A821" s="3" t="s">
        <v>385</v>
      </c>
      <c r="B821" s="6" t="s">
        <v>1928</v>
      </c>
      <c r="C821" s="2">
        <v>219305</v>
      </c>
      <c r="D821" s="4">
        <v>45874</v>
      </c>
      <c r="E821" s="4">
        <v>45874</v>
      </c>
      <c r="F821" s="2" t="s">
        <v>588</v>
      </c>
      <c r="G821" s="3" t="s">
        <v>589</v>
      </c>
      <c r="H821" s="2" t="s">
        <v>5521</v>
      </c>
      <c r="I821" s="3" t="s">
        <v>97</v>
      </c>
      <c r="J821" s="6">
        <v>0</v>
      </c>
      <c r="K821" s="3" t="s">
        <v>4218</v>
      </c>
      <c r="L821" s="3" t="s">
        <v>4053</v>
      </c>
      <c r="M821" s="3" t="s">
        <v>408</v>
      </c>
      <c r="N821" s="3" t="s">
        <v>408</v>
      </c>
      <c r="O821" s="5" t="s">
        <v>5394</v>
      </c>
      <c r="P821" s="2">
        <f>VLOOKUP(M821&amp;N821,Distancia!$C$2:$D$3438,2,0)</f>
        <v>0</v>
      </c>
      <c r="Q821" s="2" t="str">
        <f t="shared" si="12"/>
        <v>No Aplica</v>
      </c>
      <c r="R821" s="36"/>
      <c r="S821" s="2"/>
    </row>
    <row r="822" spans="1:19" x14ac:dyDescent="0.25">
      <c r="A822" s="3" t="s">
        <v>385</v>
      </c>
      <c r="B822" s="6" t="s">
        <v>1928</v>
      </c>
      <c r="C822" s="2">
        <v>219307</v>
      </c>
      <c r="D822" s="4">
        <v>45873</v>
      </c>
      <c r="E822" s="4">
        <v>45876</v>
      </c>
      <c r="F822" s="2" t="s">
        <v>596</v>
      </c>
      <c r="G822" s="3" t="s">
        <v>3384</v>
      </c>
      <c r="H822" s="2" t="s">
        <v>5983</v>
      </c>
      <c r="I822" s="3" t="s">
        <v>351</v>
      </c>
      <c r="J822" s="6">
        <v>293940</v>
      </c>
      <c r="K822" s="3" t="s">
        <v>2623</v>
      </c>
      <c r="L822" s="3" t="s">
        <v>2866</v>
      </c>
      <c r="M822" s="3" t="s">
        <v>410</v>
      </c>
      <c r="N822" s="3" t="s">
        <v>270</v>
      </c>
      <c r="O822" s="5" t="s">
        <v>5394</v>
      </c>
      <c r="P822" s="2">
        <f>VLOOKUP(M822&amp;N822,Distancia!$C$2:$D$3438,2,0)</f>
        <v>115.95</v>
      </c>
      <c r="Q822" s="2" t="str">
        <f t="shared" si="12"/>
        <v>Aplica</v>
      </c>
      <c r="R822" s="36"/>
      <c r="S822" s="2"/>
    </row>
    <row r="823" spans="1:19" x14ac:dyDescent="0.25">
      <c r="A823" s="3" t="s">
        <v>385</v>
      </c>
      <c r="B823" s="6" t="s">
        <v>1928</v>
      </c>
      <c r="C823" s="2">
        <v>219314</v>
      </c>
      <c r="D823" s="4">
        <v>45874</v>
      </c>
      <c r="E823" s="4">
        <v>45874</v>
      </c>
      <c r="F823" s="2" t="s">
        <v>1387</v>
      </c>
      <c r="G823" s="3" t="s">
        <v>1388</v>
      </c>
      <c r="H823" s="2" t="s">
        <v>5720</v>
      </c>
      <c r="I823" s="3" t="s">
        <v>97</v>
      </c>
      <c r="J823" s="6">
        <v>0</v>
      </c>
      <c r="K823" s="3" t="s">
        <v>4223</v>
      </c>
      <c r="L823" s="3" t="s">
        <v>4053</v>
      </c>
      <c r="M823" s="3" t="s">
        <v>410</v>
      </c>
      <c r="N823" s="3" t="s">
        <v>435</v>
      </c>
      <c r="O823" s="5" t="s">
        <v>5394</v>
      </c>
      <c r="P823" s="2">
        <f>VLOOKUP(M823&amp;N823,Distancia!$C$2:$D$3438,2,0)</f>
        <v>8.84</v>
      </c>
      <c r="Q823" s="2" t="str">
        <f t="shared" si="12"/>
        <v>No Aplica</v>
      </c>
      <c r="R823" s="36"/>
      <c r="S823" s="2"/>
    </row>
    <row r="824" spans="1:19" x14ac:dyDescent="0.25">
      <c r="A824" s="3" t="s">
        <v>385</v>
      </c>
      <c r="B824" s="6" t="s">
        <v>1928</v>
      </c>
      <c r="C824" s="2">
        <v>219321</v>
      </c>
      <c r="D824" s="4">
        <v>45874</v>
      </c>
      <c r="E824" s="4">
        <v>45874</v>
      </c>
      <c r="F824" s="2" t="s">
        <v>1401</v>
      </c>
      <c r="G824" s="3" t="s">
        <v>1402</v>
      </c>
      <c r="H824" s="2" t="s">
        <v>5988</v>
      </c>
      <c r="I824" s="3" t="s">
        <v>3170</v>
      </c>
      <c r="J824" s="6">
        <v>31809</v>
      </c>
      <c r="K824" s="3" t="s">
        <v>2726</v>
      </c>
      <c r="L824" s="3" t="s">
        <v>3993</v>
      </c>
      <c r="M824" s="3" t="s">
        <v>410</v>
      </c>
      <c r="N824" s="3" t="s">
        <v>638</v>
      </c>
      <c r="O824" s="5" t="s">
        <v>5382</v>
      </c>
      <c r="P824" s="2">
        <f>VLOOKUP(M824&amp;N824,Distancia!$C$2:$D$3438,2,0)</f>
        <v>88.21</v>
      </c>
      <c r="Q824" s="2" t="str">
        <f t="shared" si="12"/>
        <v>Aplica</v>
      </c>
      <c r="R824" s="36"/>
      <c r="S824" s="2"/>
    </row>
    <row r="825" spans="1:19" x14ac:dyDescent="0.25">
      <c r="A825" s="3" t="s">
        <v>385</v>
      </c>
      <c r="B825" s="6" t="s">
        <v>1928</v>
      </c>
      <c r="C825" s="2">
        <v>219329</v>
      </c>
      <c r="D825" s="4">
        <v>45874</v>
      </c>
      <c r="E825" s="4">
        <v>45874</v>
      </c>
      <c r="F825" s="2" t="s">
        <v>611</v>
      </c>
      <c r="G825" s="3" t="s">
        <v>612</v>
      </c>
      <c r="H825" s="2" t="s">
        <v>5452</v>
      </c>
      <c r="I825" s="3" t="s">
        <v>97</v>
      </c>
      <c r="J825" s="6">
        <v>0</v>
      </c>
      <c r="K825" s="3" t="s">
        <v>4234</v>
      </c>
      <c r="L825" s="3" t="s">
        <v>4053</v>
      </c>
      <c r="M825" s="3" t="s">
        <v>437</v>
      </c>
      <c r="N825" s="3" t="s">
        <v>614</v>
      </c>
      <c r="O825" s="5" t="s">
        <v>5402</v>
      </c>
      <c r="P825" s="2">
        <f>VLOOKUP(M825&amp;N825,Distancia!$C$2:$D$3438,2,0)</f>
        <v>40.659999999999997</v>
      </c>
      <c r="Q825" s="2" t="str">
        <f t="shared" si="12"/>
        <v>No Aplica</v>
      </c>
      <c r="R825" s="36"/>
      <c r="S825" s="2"/>
    </row>
    <row r="826" spans="1:19" x14ac:dyDescent="0.25">
      <c r="A826" s="3" t="s">
        <v>385</v>
      </c>
      <c r="B826" s="6" t="s">
        <v>1928</v>
      </c>
      <c r="C826" s="2">
        <v>219332</v>
      </c>
      <c r="D826" s="4">
        <v>45874</v>
      </c>
      <c r="E826" s="4">
        <v>45874</v>
      </c>
      <c r="F826" s="2" t="s">
        <v>1442</v>
      </c>
      <c r="G826" s="3" t="s">
        <v>1443</v>
      </c>
      <c r="H826" s="2" t="s">
        <v>5506</v>
      </c>
      <c r="I826" s="3" t="s">
        <v>97</v>
      </c>
      <c r="J826" s="6">
        <v>0</v>
      </c>
      <c r="K826" s="3" t="s">
        <v>2994</v>
      </c>
      <c r="L826" s="3" t="s">
        <v>4053</v>
      </c>
      <c r="M826" s="3" t="s">
        <v>410</v>
      </c>
      <c r="N826" s="3" t="s">
        <v>435</v>
      </c>
      <c r="O826" s="5" t="s">
        <v>5389</v>
      </c>
      <c r="P826" s="2">
        <f>VLOOKUP(M826&amp;N826,Distancia!$C$2:$D$3438,2,0)</f>
        <v>8.84</v>
      </c>
      <c r="Q826" s="2" t="str">
        <f t="shared" si="12"/>
        <v>No Aplica</v>
      </c>
      <c r="R826" s="36"/>
      <c r="S826" s="2"/>
    </row>
    <row r="827" spans="1:19" x14ac:dyDescent="0.25">
      <c r="A827" s="3" t="s">
        <v>385</v>
      </c>
      <c r="B827" s="6" t="s">
        <v>1928</v>
      </c>
      <c r="C827" s="2">
        <v>219342</v>
      </c>
      <c r="D827" s="4">
        <v>45874</v>
      </c>
      <c r="E827" s="4">
        <v>45874</v>
      </c>
      <c r="F827" s="2" t="s">
        <v>1542</v>
      </c>
      <c r="G827" s="3" t="s">
        <v>1543</v>
      </c>
      <c r="H827" s="2" t="s">
        <v>5636</v>
      </c>
      <c r="I827" s="3" t="s">
        <v>97</v>
      </c>
      <c r="J827" s="6">
        <v>0</v>
      </c>
      <c r="K827" s="3" t="s">
        <v>2121</v>
      </c>
      <c r="L827" s="3" t="s">
        <v>2866</v>
      </c>
      <c r="M827" s="3" t="s">
        <v>1467</v>
      </c>
      <c r="N827" s="3" t="s">
        <v>1422</v>
      </c>
      <c r="O827" s="5" t="s">
        <v>5450</v>
      </c>
      <c r="P827" s="2">
        <f>VLOOKUP(M827&amp;N827,Distancia!$C$2:$D$3438,2,0)</f>
        <v>17.850000000000001</v>
      </c>
      <c r="Q827" s="2" t="str">
        <f t="shared" si="12"/>
        <v>No Aplica</v>
      </c>
      <c r="R827" s="36"/>
      <c r="S827" s="2"/>
    </row>
    <row r="828" spans="1:19" x14ac:dyDescent="0.25">
      <c r="A828" s="3" t="s">
        <v>385</v>
      </c>
      <c r="B828" s="6" t="s">
        <v>1928</v>
      </c>
      <c r="C828" s="2">
        <v>219350</v>
      </c>
      <c r="D828" s="4">
        <v>45874</v>
      </c>
      <c r="E828" s="4">
        <v>45874</v>
      </c>
      <c r="F828" s="2" t="s">
        <v>1559</v>
      </c>
      <c r="G828" s="3" t="s">
        <v>1560</v>
      </c>
      <c r="H828" s="2" t="s">
        <v>5411</v>
      </c>
      <c r="I828" s="3" t="s">
        <v>3170</v>
      </c>
      <c r="J828" s="6">
        <v>0</v>
      </c>
      <c r="K828" s="3" t="s">
        <v>2986</v>
      </c>
      <c r="L828" s="3" t="s">
        <v>2866</v>
      </c>
      <c r="M828" s="3" t="s">
        <v>1467</v>
      </c>
      <c r="N828" s="3" t="s">
        <v>1422</v>
      </c>
      <c r="O828" s="5" t="s">
        <v>5394</v>
      </c>
      <c r="P828" s="2">
        <f>VLOOKUP(M828&amp;N828,Distancia!$C$2:$D$3438,2,0)</f>
        <v>17.850000000000001</v>
      </c>
      <c r="Q828" s="2" t="str">
        <f t="shared" si="12"/>
        <v>No Aplica</v>
      </c>
      <c r="R828" s="36"/>
      <c r="S828" s="2"/>
    </row>
    <row r="829" spans="1:19" x14ac:dyDescent="0.25">
      <c r="A829" s="3" t="s">
        <v>385</v>
      </c>
      <c r="B829" s="6" t="s">
        <v>1928</v>
      </c>
      <c r="C829" s="2">
        <v>219356</v>
      </c>
      <c r="D829" s="4">
        <v>45874</v>
      </c>
      <c r="E829" s="4">
        <v>45874</v>
      </c>
      <c r="F829" s="2" t="s">
        <v>28</v>
      </c>
      <c r="G829" s="3" t="s">
        <v>434</v>
      </c>
      <c r="H829" s="2" t="s">
        <v>5814</v>
      </c>
      <c r="I829" s="3" t="s">
        <v>97</v>
      </c>
      <c r="J829" s="6">
        <v>0</v>
      </c>
      <c r="K829" s="3" t="s">
        <v>2058</v>
      </c>
      <c r="L829" s="3" t="s">
        <v>2866</v>
      </c>
      <c r="M829" s="3" t="s">
        <v>417</v>
      </c>
      <c r="N829" s="3" t="s">
        <v>617</v>
      </c>
      <c r="O829" s="5" t="s">
        <v>5450</v>
      </c>
      <c r="P829" s="2">
        <f>VLOOKUP(M829&amp;N829,Distancia!$C$2:$D$3438,2,0)</f>
        <v>6.86</v>
      </c>
      <c r="Q829" s="2" t="str">
        <f t="shared" si="12"/>
        <v>No Aplica</v>
      </c>
      <c r="R829" s="36"/>
      <c r="S829" s="2"/>
    </row>
    <row r="830" spans="1:19" x14ac:dyDescent="0.25">
      <c r="A830" s="3" t="s">
        <v>385</v>
      </c>
      <c r="B830" s="6" t="s">
        <v>1928</v>
      </c>
      <c r="C830" s="2">
        <v>219359</v>
      </c>
      <c r="D830" s="4">
        <v>45875</v>
      </c>
      <c r="E830" s="4">
        <v>45875</v>
      </c>
      <c r="F830" s="2" t="s">
        <v>588</v>
      </c>
      <c r="G830" s="3" t="s">
        <v>589</v>
      </c>
      <c r="H830" s="2" t="s">
        <v>5521</v>
      </c>
      <c r="I830" s="3" t="s">
        <v>97</v>
      </c>
      <c r="J830" s="6">
        <v>0</v>
      </c>
      <c r="K830" s="3" t="s">
        <v>2059</v>
      </c>
      <c r="L830" s="3" t="s">
        <v>2866</v>
      </c>
      <c r="M830" s="3" t="s">
        <v>437</v>
      </c>
      <c r="N830" s="3" t="s">
        <v>614</v>
      </c>
      <c r="O830" s="5" t="s">
        <v>5394</v>
      </c>
      <c r="P830" s="2">
        <f>VLOOKUP(M830&amp;N830,Distancia!$C$2:$D$3438,2,0)</f>
        <v>40.659999999999997</v>
      </c>
      <c r="Q830" s="2" t="str">
        <f t="shared" si="12"/>
        <v>No Aplica</v>
      </c>
      <c r="R830" s="36"/>
      <c r="S830" s="2"/>
    </row>
    <row r="831" spans="1:19" x14ac:dyDescent="0.25">
      <c r="A831" s="3" t="s">
        <v>385</v>
      </c>
      <c r="B831" s="6" t="s">
        <v>1928</v>
      </c>
      <c r="C831" s="2">
        <v>219361</v>
      </c>
      <c r="D831" s="4">
        <v>45873</v>
      </c>
      <c r="E831" s="4">
        <v>45873</v>
      </c>
      <c r="F831" s="2" t="s">
        <v>1439</v>
      </c>
      <c r="G831" s="3" t="s">
        <v>1440</v>
      </c>
      <c r="H831" s="2" t="s">
        <v>5638</v>
      </c>
      <c r="I831" s="3" t="s">
        <v>3170</v>
      </c>
      <c r="J831" s="6">
        <v>25815</v>
      </c>
      <c r="K831" s="3" t="s">
        <v>2975</v>
      </c>
      <c r="L831" s="3" t="s">
        <v>4053</v>
      </c>
      <c r="M831" s="3" t="s">
        <v>410</v>
      </c>
      <c r="N831" s="3" t="s">
        <v>270</v>
      </c>
      <c r="O831" s="5" t="s">
        <v>5382</v>
      </c>
      <c r="P831" s="2">
        <f>VLOOKUP(M831&amp;N831,Distancia!$C$2:$D$3438,2,0)</f>
        <v>115.95</v>
      </c>
      <c r="Q831" s="2" t="str">
        <f t="shared" si="12"/>
        <v>Aplica</v>
      </c>
      <c r="R831" s="36"/>
      <c r="S831" s="2"/>
    </row>
    <row r="832" spans="1:19" x14ac:dyDescent="0.25">
      <c r="A832" s="3" t="s">
        <v>385</v>
      </c>
      <c r="B832" s="6" t="s">
        <v>1928</v>
      </c>
      <c r="C832" s="2">
        <v>219362</v>
      </c>
      <c r="D832" s="4">
        <v>45874</v>
      </c>
      <c r="E832" s="4">
        <v>45874</v>
      </c>
      <c r="F832" s="2" t="s">
        <v>1439</v>
      </c>
      <c r="G832" s="3" t="s">
        <v>1440</v>
      </c>
      <c r="H832" s="2" t="s">
        <v>5638</v>
      </c>
      <c r="I832" s="3" t="s">
        <v>3170</v>
      </c>
      <c r="J832" s="6">
        <v>25815</v>
      </c>
      <c r="K832" s="3" t="s">
        <v>4256</v>
      </c>
      <c r="L832" s="3" t="s">
        <v>4053</v>
      </c>
      <c r="M832" s="3" t="s">
        <v>410</v>
      </c>
      <c r="N832" s="3" t="s">
        <v>270</v>
      </c>
      <c r="O832" s="5" t="s">
        <v>5382</v>
      </c>
      <c r="P832" s="2">
        <f>VLOOKUP(M832&amp;N832,Distancia!$C$2:$D$3438,2,0)</f>
        <v>115.95</v>
      </c>
      <c r="Q832" s="2" t="str">
        <f t="shared" si="12"/>
        <v>Aplica</v>
      </c>
      <c r="R832" s="36"/>
      <c r="S832" s="2"/>
    </row>
    <row r="833" spans="1:19" x14ac:dyDescent="0.25">
      <c r="A833" s="3" t="s">
        <v>385</v>
      </c>
      <c r="B833" s="6" t="s">
        <v>1928</v>
      </c>
      <c r="C833" s="2">
        <v>219363</v>
      </c>
      <c r="D833" s="4">
        <v>45875</v>
      </c>
      <c r="E833" s="4">
        <v>45875</v>
      </c>
      <c r="F833" s="2" t="s">
        <v>1439</v>
      </c>
      <c r="G833" s="3" t="s">
        <v>1440</v>
      </c>
      <c r="H833" s="2" t="s">
        <v>5638</v>
      </c>
      <c r="I833" s="3" t="s">
        <v>3170</v>
      </c>
      <c r="J833" s="6">
        <v>25815</v>
      </c>
      <c r="K833" s="3" t="s">
        <v>4257</v>
      </c>
      <c r="L833" s="3" t="s">
        <v>4053</v>
      </c>
      <c r="M833" s="3" t="s">
        <v>410</v>
      </c>
      <c r="N833" s="3" t="s">
        <v>270</v>
      </c>
      <c r="O833" s="5" t="s">
        <v>5382</v>
      </c>
      <c r="P833" s="2">
        <f>VLOOKUP(M833&amp;N833,Distancia!$C$2:$D$3438,2,0)</f>
        <v>115.95</v>
      </c>
      <c r="Q833" s="2" t="str">
        <f t="shared" si="12"/>
        <v>Aplica</v>
      </c>
      <c r="R833" s="36"/>
      <c r="S833" s="2"/>
    </row>
    <row r="834" spans="1:19" x14ac:dyDescent="0.25">
      <c r="A834" s="3" t="s">
        <v>385</v>
      </c>
      <c r="B834" s="6" t="s">
        <v>1928</v>
      </c>
      <c r="C834" s="2">
        <v>219364</v>
      </c>
      <c r="D834" s="4">
        <v>45876</v>
      </c>
      <c r="E834" s="4">
        <v>45876</v>
      </c>
      <c r="F834" s="2" t="s">
        <v>1439</v>
      </c>
      <c r="G834" s="3" t="s">
        <v>1440</v>
      </c>
      <c r="H834" s="2" t="s">
        <v>5638</v>
      </c>
      <c r="I834" s="3" t="s">
        <v>3170</v>
      </c>
      <c r="J834" s="6">
        <v>25815</v>
      </c>
      <c r="K834" s="3" t="s">
        <v>4258</v>
      </c>
      <c r="L834" s="3" t="s">
        <v>4053</v>
      </c>
      <c r="M834" s="3" t="s">
        <v>410</v>
      </c>
      <c r="N834" s="3" t="s">
        <v>270</v>
      </c>
      <c r="O834" s="5" t="s">
        <v>5382</v>
      </c>
      <c r="P834" s="2">
        <f>VLOOKUP(M834&amp;N834,Distancia!$C$2:$D$3438,2,0)</f>
        <v>115.95</v>
      </c>
      <c r="Q834" s="2" t="str">
        <f t="shared" si="12"/>
        <v>Aplica</v>
      </c>
      <c r="R834" s="36"/>
      <c r="S834" s="2"/>
    </row>
    <row r="835" spans="1:19" x14ac:dyDescent="0.25">
      <c r="A835" s="3" t="s">
        <v>385</v>
      </c>
      <c r="B835" s="6" t="s">
        <v>1928</v>
      </c>
      <c r="C835" s="2">
        <v>219369</v>
      </c>
      <c r="D835" s="4">
        <v>45874</v>
      </c>
      <c r="E835" s="4">
        <v>45876</v>
      </c>
      <c r="F835" s="2" t="s">
        <v>3373</v>
      </c>
      <c r="G835" s="3" t="s">
        <v>3374</v>
      </c>
      <c r="H835" s="2" t="s">
        <v>6006</v>
      </c>
      <c r="I835" s="3" t="s">
        <v>97</v>
      </c>
      <c r="J835" s="6">
        <v>0</v>
      </c>
      <c r="K835" s="3" t="s">
        <v>2109</v>
      </c>
      <c r="L835" s="3" t="s">
        <v>4053</v>
      </c>
      <c r="M835" s="3" t="s">
        <v>1422</v>
      </c>
      <c r="N835" s="3" t="s">
        <v>270</v>
      </c>
      <c r="O835" s="5" t="s">
        <v>5394</v>
      </c>
      <c r="P835" s="2">
        <f>VLOOKUP(M835&amp;N835,Distancia!$C$2:$D$3438,2,0)</f>
        <v>76.83</v>
      </c>
      <c r="Q835" s="2" t="str">
        <f t="shared" ref="Q835:Q898" si="13">IF(P835&gt;=80,"Aplica","No Aplica")</f>
        <v>No Aplica</v>
      </c>
      <c r="R835" s="36"/>
      <c r="S835" s="2"/>
    </row>
    <row r="836" spans="1:19" x14ac:dyDescent="0.25">
      <c r="A836" s="3" t="s">
        <v>385</v>
      </c>
      <c r="B836" s="6" t="s">
        <v>1928</v>
      </c>
      <c r="C836" s="2">
        <v>219386</v>
      </c>
      <c r="D836" s="4">
        <v>45876</v>
      </c>
      <c r="E836" s="4">
        <v>45876</v>
      </c>
      <c r="F836" s="2" t="s">
        <v>4267</v>
      </c>
      <c r="G836" s="3" t="s">
        <v>4268</v>
      </c>
      <c r="H836" s="2" t="s">
        <v>6013</v>
      </c>
      <c r="I836" s="3" t="s">
        <v>351</v>
      </c>
      <c r="J836" s="6">
        <v>0</v>
      </c>
      <c r="K836" s="3" t="s">
        <v>2993</v>
      </c>
      <c r="L836" s="3" t="s">
        <v>4053</v>
      </c>
      <c r="M836" s="3" t="s">
        <v>410</v>
      </c>
      <c r="N836" s="3" t="s">
        <v>435</v>
      </c>
      <c r="O836" s="5" t="s">
        <v>5389</v>
      </c>
      <c r="P836" s="2">
        <f>VLOOKUP(M836&amp;N836,Distancia!$C$2:$D$3438,2,0)</f>
        <v>8.84</v>
      </c>
      <c r="Q836" s="2" t="str">
        <f t="shared" si="13"/>
        <v>No Aplica</v>
      </c>
      <c r="R836" s="36"/>
      <c r="S836" s="2"/>
    </row>
    <row r="837" spans="1:19" x14ac:dyDescent="0.25">
      <c r="A837" s="3" t="s">
        <v>385</v>
      </c>
      <c r="B837" s="6" t="s">
        <v>1928</v>
      </c>
      <c r="C837" s="2">
        <v>219387</v>
      </c>
      <c r="D837" s="4">
        <v>45875</v>
      </c>
      <c r="E837" s="4">
        <v>45875</v>
      </c>
      <c r="F837" s="2" t="s">
        <v>1397</v>
      </c>
      <c r="G837" s="3" t="s">
        <v>1398</v>
      </c>
      <c r="H837" s="2" t="s">
        <v>5417</v>
      </c>
      <c r="I837" s="3" t="s">
        <v>97</v>
      </c>
      <c r="J837" s="6">
        <v>0</v>
      </c>
      <c r="K837" s="3" t="s">
        <v>2060</v>
      </c>
      <c r="L837" s="3" t="s">
        <v>2866</v>
      </c>
      <c r="M837" s="3" t="s">
        <v>410</v>
      </c>
      <c r="N837" s="3" t="s">
        <v>435</v>
      </c>
      <c r="O837" s="5" t="s">
        <v>5394</v>
      </c>
      <c r="P837" s="2">
        <f>VLOOKUP(M837&amp;N837,Distancia!$C$2:$D$3438,2,0)</f>
        <v>8.84</v>
      </c>
      <c r="Q837" s="2" t="str">
        <f t="shared" si="13"/>
        <v>No Aplica</v>
      </c>
      <c r="R837" s="36"/>
      <c r="S837" s="2"/>
    </row>
    <row r="838" spans="1:19" x14ac:dyDescent="0.25">
      <c r="A838" s="3" t="s">
        <v>385</v>
      </c>
      <c r="B838" s="6" t="s">
        <v>1928</v>
      </c>
      <c r="C838" s="2">
        <v>219391</v>
      </c>
      <c r="D838" s="4">
        <v>45876</v>
      </c>
      <c r="E838" s="4">
        <v>45876</v>
      </c>
      <c r="F838" s="2" t="s">
        <v>1623</v>
      </c>
      <c r="G838" s="3" t="s">
        <v>1624</v>
      </c>
      <c r="H838" s="2" t="s">
        <v>6015</v>
      </c>
      <c r="I838" s="3" t="s">
        <v>351</v>
      </c>
      <c r="J838" s="6">
        <v>0</v>
      </c>
      <c r="K838" s="3" t="s">
        <v>2992</v>
      </c>
      <c r="L838" s="3" t="s">
        <v>4053</v>
      </c>
      <c r="M838" s="3" t="s">
        <v>617</v>
      </c>
      <c r="N838" s="3" t="s">
        <v>435</v>
      </c>
      <c r="O838" s="5" t="s">
        <v>5590</v>
      </c>
      <c r="P838" s="2">
        <f>VLOOKUP(M838&amp;N838,Distancia!$C$2:$D$3438,2,0)</f>
        <v>25.41</v>
      </c>
      <c r="Q838" s="2" t="str">
        <f t="shared" si="13"/>
        <v>No Aplica</v>
      </c>
      <c r="R838" s="36"/>
      <c r="S838" s="2"/>
    </row>
    <row r="839" spans="1:19" x14ac:dyDescent="0.25">
      <c r="A839" s="3" t="s">
        <v>385</v>
      </c>
      <c r="B839" s="6" t="s">
        <v>1928</v>
      </c>
      <c r="C839" s="2">
        <v>219392</v>
      </c>
      <c r="D839" s="4">
        <v>45882</v>
      </c>
      <c r="E839" s="4">
        <v>45883</v>
      </c>
      <c r="F839" s="2" t="s">
        <v>1662</v>
      </c>
      <c r="G839" s="3" t="s">
        <v>1663</v>
      </c>
      <c r="H839" s="2" t="s">
        <v>5627</v>
      </c>
      <c r="I839" s="3" t="s">
        <v>97</v>
      </c>
      <c r="J839" s="6">
        <v>0</v>
      </c>
      <c r="K839" s="3" t="s">
        <v>2018</v>
      </c>
      <c r="L839" s="3" t="s">
        <v>2866</v>
      </c>
      <c r="M839" s="3" t="s">
        <v>417</v>
      </c>
      <c r="N839" s="3" t="s">
        <v>435</v>
      </c>
      <c r="O839" s="5" t="s">
        <v>5590</v>
      </c>
      <c r="P839" s="2">
        <f>VLOOKUP(M839&amp;N839,Distancia!$C$2:$D$3438,2,0)</f>
        <v>18.55</v>
      </c>
      <c r="Q839" s="2" t="str">
        <f t="shared" si="13"/>
        <v>No Aplica</v>
      </c>
      <c r="R839" s="36"/>
      <c r="S839" s="2"/>
    </row>
    <row r="840" spans="1:19" x14ac:dyDescent="0.25">
      <c r="A840" s="3" t="s">
        <v>385</v>
      </c>
      <c r="B840" s="6" t="s">
        <v>1928</v>
      </c>
      <c r="C840" s="2">
        <v>219396</v>
      </c>
      <c r="D840" s="4">
        <v>45888</v>
      </c>
      <c r="E840" s="4">
        <v>45888</v>
      </c>
      <c r="F840" s="2" t="s">
        <v>1630</v>
      </c>
      <c r="G840" s="3" t="s">
        <v>1631</v>
      </c>
      <c r="H840" s="2" t="s">
        <v>5642</v>
      </c>
      <c r="I840" s="3" t="s">
        <v>351</v>
      </c>
      <c r="J840" s="6">
        <v>31809</v>
      </c>
      <c r="K840" s="3" t="s">
        <v>2946</v>
      </c>
      <c r="L840" s="3" t="s">
        <v>4053</v>
      </c>
      <c r="M840" s="3" t="s">
        <v>1422</v>
      </c>
      <c r="N840" s="3" t="s">
        <v>435</v>
      </c>
      <c r="O840" s="5" t="s">
        <v>5394</v>
      </c>
      <c r="P840" s="2">
        <f>VLOOKUP(M840&amp;N840,Distancia!$C$2:$D$3438,2,0)</f>
        <v>120.44</v>
      </c>
      <c r="Q840" s="2" t="str">
        <f t="shared" si="13"/>
        <v>Aplica</v>
      </c>
      <c r="R840" s="36"/>
      <c r="S840" s="2"/>
    </row>
    <row r="841" spans="1:19" x14ac:dyDescent="0.25">
      <c r="A841" s="3" t="s">
        <v>385</v>
      </c>
      <c r="B841" s="6" t="s">
        <v>1928</v>
      </c>
      <c r="C841" s="2">
        <v>219397</v>
      </c>
      <c r="D841" s="4">
        <v>45888</v>
      </c>
      <c r="E841" s="4">
        <v>45888</v>
      </c>
      <c r="F841" s="2" t="s">
        <v>1662</v>
      </c>
      <c r="G841" s="3" t="s">
        <v>1663</v>
      </c>
      <c r="H841" s="2" t="s">
        <v>5627</v>
      </c>
      <c r="I841" s="3" t="s">
        <v>351</v>
      </c>
      <c r="J841" s="6">
        <v>0</v>
      </c>
      <c r="K841" s="3" t="s">
        <v>2757</v>
      </c>
      <c r="L841" s="3" t="s">
        <v>2866</v>
      </c>
      <c r="M841" s="3" t="s">
        <v>417</v>
      </c>
      <c r="N841" s="3" t="s">
        <v>435</v>
      </c>
      <c r="O841" s="5" t="s">
        <v>5590</v>
      </c>
      <c r="P841" s="2">
        <f>VLOOKUP(M841&amp;N841,Distancia!$C$2:$D$3438,2,0)</f>
        <v>18.55</v>
      </c>
      <c r="Q841" s="2" t="str">
        <f t="shared" si="13"/>
        <v>No Aplica</v>
      </c>
      <c r="R841" s="36"/>
      <c r="S841" s="2"/>
    </row>
    <row r="842" spans="1:19" x14ac:dyDescent="0.25">
      <c r="A842" s="3" t="s">
        <v>385</v>
      </c>
      <c r="B842" s="6" t="s">
        <v>1928</v>
      </c>
      <c r="C842" s="2">
        <v>219398</v>
      </c>
      <c r="D842" s="4">
        <v>45876</v>
      </c>
      <c r="E842" s="4">
        <v>45876</v>
      </c>
      <c r="F842" s="2" t="s">
        <v>4273</v>
      </c>
      <c r="G842" s="3" t="s">
        <v>4274</v>
      </c>
      <c r="H842" s="2" t="s">
        <v>6017</v>
      </c>
      <c r="I842" s="3" t="s">
        <v>351</v>
      </c>
      <c r="J842" s="6">
        <v>0</v>
      </c>
      <c r="K842" s="3" t="s">
        <v>2951</v>
      </c>
      <c r="L842" s="3" t="s">
        <v>4053</v>
      </c>
      <c r="M842" s="3" t="s">
        <v>617</v>
      </c>
      <c r="N842" s="3" t="s">
        <v>435</v>
      </c>
      <c r="O842" s="5" t="s">
        <v>5590</v>
      </c>
      <c r="P842" s="2">
        <f>VLOOKUP(M842&amp;N842,Distancia!$C$2:$D$3438,2,0)</f>
        <v>25.41</v>
      </c>
      <c r="Q842" s="2" t="str">
        <f t="shared" si="13"/>
        <v>No Aplica</v>
      </c>
      <c r="R842" s="36"/>
      <c r="S842" s="2"/>
    </row>
    <row r="843" spans="1:19" x14ac:dyDescent="0.25">
      <c r="A843" s="3" t="s">
        <v>385</v>
      </c>
      <c r="B843" s="6" t="s">
        <v>1928</v>
      </c>
      <c r="C843" s="2">
        <v>219399</v>
      </c>
      <c r="D843" s="4">
        <v>45882</v>
      </c>
      <c r="E843" s="4">
        <v>45883</v>
      </c>
      <c r="F843" s="2" t="s">
        <v>1630</v>
      </c>
      <c r="G843" s="3" t="s">
        <v>1631</v>
      </c>
      <c r="H843" s="2" t="s">
        <v>5642</v>
      </c>
      <c r="I843" s="3" t="s">
        <v>3170</v>
      </c>
      <c r="J843" s="6">
        <v>111332</v>
      </c>
      <c r="K843" s="3" t="s">
        <v>2721</v>
      </c>
      <c r="L843" s="3" t="s">
        <v>4275</v>
      </c>
      <c r="M843" s="3" t="s">
        <v>1422</v>
      </c>
      <c r="N843" s="3" t="s">
        <v>435</v>
      </c>
      <c r="O843" s="5" t="s">
        <v>5402</v>
      </c>
      <c r="P843" s="2">
        <f>VLOOKUP(M843&amp;N843,Distancia!$C$2:$D$3438,2,0)</f>
        <v>120.44</v>
      </c>
      <c r="Q843" s="2" t="str">
        <f t="shared" si="13"/>
        <v>Aplica</v>
      </c>
      <c r="R843" s="36"/>
      <c r="S843" s="2"/>
    </row>
    <row r="844" spans="1:19" x14ac:dyDescent="0.25">
      <c r="A844" s="3" t="s">
        <v>385</v>
      </c>
      <c r="B844" s="6" t="s">
        <v>1928</v>
      </c>
      <c r="C844" s="2">
        <v>219411</v>
      </c>
      <c r="D844" s="4">
        <v>45874</v>
      </c>
      <c r="E844" s="4">
        <v>45874</v>
      </c>
      <c r="F844" s="2" t="s">
        <v>1399</v>
      </c>
      <c r="G844" s="3" t="s">
        <v>1400</v>
      </c>
      <c r="H844" s="2" t="s">
        <v>5433</v>
      </c>
      <c r="I844" s="3" t="s">
        <v>3170</v>
      </c>
      <c r="J844" s="6">
        <v>25815</v>
      </c>
      <c r="K844" s="3" t="s">
        <v>2727</v>
      </c>
      <c r="L844" s="3" t="s">
        <v>3993</v>
      </c>
      <c r="M844" s="3" t="s">
        <v>410</v>
      </c>
      <c r="N844" s="3" t="s">
        <v>638</v>
      </c>
      <c r="O844" s="5" t="s">
        <v>5382</v>
      </c>
      <c r="P844" s="2">
        <f>VLOOKUP(M844&amp;N844,Distancia!$C$2:$D$3438,2,0)</f>
        <v>88.21</v>
      </c>
      <c r="Q844" s="2" t="str">
        <f t="shared" si="13"/>
        <v>Aplica</v>
      </c>
      <c r="R844" s="36"/>
      <c r="S844" s="2"/>
    </row>
    <row r="845" spans="1:19" x14ac:dyDescent="0.25">
      <c r="A845" s="3" t="s">
        <v>385</v>
      </c>
      <c r="B845" s="6" t="s">
        <v>1928</v>
      </c>
      <c r="C845" s="2">
        <v>219415</v>
      </c>
      <c r="D845" s="4">
        <v>45876</v>
      </c>
      <c r="E845" s="4">
        <v>45876</v>
      </c>
      <c r="F845" s="2" t="s">
        <v>1565</v>
      </c>
      <c r="G845" s="3" t="s">
        <v>1566</v>
      </c>
      <c r="H845" s="2" t="s">
        <v>6025</v>
      </c>
      <c r="I845" s="3" t="s">
        <v>351</v>
      </c>
      <c r="J845" s="6">
        <v>0</v>
      </c>
      <c r="K845" s="3" t="s">
        <v>2591</v>
      </c>
      <c r="L845" s="3" t="s">
        <v>4092</v>
      </c>
      <c r="M845" s="3" t="s">
        <v>1467</v>
      </c>
      <c r="N845" s="3" t="s">
        <v>435</v>
      </c>
      <c r="O845" s="5" t="s">
        <v>5382</v>
      </c>
      <c r="P845" s="2">
        <f>VLOOKUP(M845&amp;N845,Distancia!$C$2:$D$3438,2,0)</f>
        <v>112.1</v>
      </c>
      <c r="Q845" s="2" t="str">
        <f t="shared" si="13"/>
        <v>Aplica</v>
      </c>
      <c r="R845" s="36"/>
      <c r="S845" s="2" t="s">
        <v>6715</v>
      </c>
    </row>
    <row r="846" spans="1:19" x14ac:dyDescent="0.25">
      <c r="A846" s="3" t="s">
        <v>385</v>
      </c>
      <c r="B846" s="6" t="s">
        <v>1928</v>
      </c>
      <c r="C846" s="2">
        <v>219420</v>
      </c>
      <c r="D846" s="4">
        <v>45876</v>
      </c>
      <c r="E846" s="4">
        <v>45876</v>
      </c>
      <c r="F846" s="2" t="s">
        <v>2543</v>
      </c>
      <c r="G846" s="3" t="s">
        <v>2542</v>
      </c>
      <c r="H846" s="2" t="s">
        <v>6028</v>
      </c>
      <c r="I846" s="3" t="s">
        <v>351</v>
      </c>
      <c r="J846" s="6">
        <v>0</v>
      </c>
      <c r="K846" s="3" t="s">
        <v>2656</v>
      </c>
      <c r="L846" s="3" t="s">
        <v>4092</v>
      </c>
      <c r="M846" s="3" t="s">
        <v>614</v>
      </c>
      <c r="N846" s="3" t="s">
        <v>435</v>
      </c>
      <c r="O846" s="5" t="s">
        <v>5382</v>
      </c>
      <c r="P846" s="2">
        <f>VLOOKUP(M846&amp;N846,Distancia!$C$2:$D$3438,2,0)</f>
        <v>96.46</v>
      </c>
      <c r="Q846" s="2" t="str">
        <f t="shared" si="13"/>
        <v>Aplica</v>
      </c>
      <c r="R846" s="36"/>
      <c r="S846" s="2" t="s">
        <v>6715</v>
      </c>
    </row>
    <row r="847" spans="1:19" x14ac:dyDescent="0.25">
      <c r="A847" s="3" t="s">
        <v>385</v>
      </c>
      <c r="B847" s="6" t="s">
        <v>1928</v>
      </c>
      <c r="C847" s="2">
        <v>219422</v>
      </c>
      <c r="D847" s="4">
        <v>45876</v>
      </c>
      <c r="E847" s="4">
        <v>45876</v>
      </c>
      <c r="F847" s="2" t="s">
        <v>2549</v>
      </c>
      <c r="G847" s="3" t="s">
        <v>2548</v>
      </c>
      <c r="H847" s="2" t="s">
        <v>6030</v>
      </c>
      <c r="I847" s="3" t="s">
        <v>3170</v>
      </c>
      <c r="J847" s="6">
        <v>0</v>
      </c>
      <c r="K847" s="3" t="s">
        <v>2724</v>
      </c>
      <c r="L847" s="3" t="s">
        <v>4092</v>
      </c>
      <c r="M847" s="3" t="s">
        <v>614</v>
      </c>
      <c r="N847" s="3" t="s">
        <v>435</v>
      </c>
      <c r="O847" s="5" t="s">
        <v>5382</v>
      </c>
      <c r="P847" s="2">
        <f>VLOOKUP(M847&amp;N847,Distancia!$C$2:$D$3438,2,0)</f>
        <v>96.46</v>
      </c>
      <c r="Q847" s="2" t="str">
        <f t="shared" si="13"/>
        <v>Aplica</v>
      </c>
      <c r="R847" s="36"/>
      <c r="S847" s="2" t="s">
        <v>6715</v>
      </c>
    </row>
    <row r="848" spans="1:19" x14ac:dyDescent="0.25">
      <c r="A848" s="3" t="s">
        <v>385</v>
      </c>
      <c r="B848" s="6" t="s">
        <v>1928</v>
      </c>
      <c r="C848" s="2">
        <v>219423</v>
      </c>
      <c r="D848" s="4">
        <v>45876</v>
      </c>
      <c r="E848" s="4">
        <v>45876</v>
      </c>
      <c r="F848" s="2" t="s">
        <v>1641</v>
      </c>
      <c r="G848" s="3" t="s">
        <v>1642</v>
      </c>
      <c r="H848" s="2" t="s">
        <v>6031</v>
      </c>
      <c r="I848" s="3" t="s">
        <v>3170</v>
      </c>
      <c r="J848" s="6">
        <v>0</v>
      </c>
      <c r="K848" s="3" t="s">
        <v>2119</v>
      </c>
      <c r="L848" s="3" t="s">
        <v>4092</v>
      </c>
      <c r="M848" s="3" t="s">
        <v>614</v>
      </c>
      <c r="N848" s="3" t="s">
        <v>435</v>
      </c>
      <c r="O848" s="5" t="s">
        <v>5382</v>
      </c>
      <c r="P848" s="2">
        <f>VLOOKUP(M848&amp;N848,Distancia!$C$2:$D$3438,2,0)</f>
        <v>96.46</v>
      </c>
      <c r="Q848" s="2" t="str">
        <f t="shared" si="13"/>
        <v>Aplica</v>
      </c>
      <c r="R848" s="36"/>
      <c r="S848" s="2" t="s">
        <v>6715</v>
      </c>
    </row>
    <row r="849" spans="1:19" x14ac:dyDescent="0.25">
      <c r="A849" s="3" t="s">
        <v>385</v>
      </c>
      <c r="B849" s="6" t="s">
        <v>1928</v>
      </c>
      <c r="C849" s="2">
        <v>219443</v>
      </c>
      <c r="D849" s="4">
        <v>45876</v>
      </c>
      <c r="E849" s="4">
        <v>45876</v>
      </c>
      <c r="F849" s="2" t="s">
        <v>2645</v>
      </c>
      <c r="G849" s="3" t="s">
        <v>2644</v>
      </c>
      <c r="H849" s="2" t="s">
        <v>5470</v>
      </c>
      <c r="I849" s="3" t="s">
        <v>351</v>
      </c>
      <c r="J849" s="6">
        <v>0</v>
      </c>
      <c r="K849" s="3" t="s">
        <v>2533</v>
      </c>
      <c r="L849" s="3" t="s">
        <v>4092</v>
      </c>
      <c r="M849" s="3" t="s">
        <v>638</v>
      </c>
      <c r="N849" s="3" t="s">
        <v>435</v>
      </c>
      <c r="O849" s="5" t="s">
        <v>5382</v>
      </c>
      <c r="P849" s="2">
        <f>VLOOKUP(M849&amp;N849,Distancia!$C$2:$D$3438,2,0)</f>
        <v>97.05</v>
      </c>
      <c r="Q849" s="2" t="str">
        <f t="shared" si="13"/>
        <v>Aplica</v>
      </c>
      <c r="R849" s="36"/>
      <c r="S849" s="2" t="s">
        <v>6715</v>
      </c>
    </row>
    <row r="850" spans="1:19" x14ac:dyDescent="0.25">
      <c r="A850" s="3" t="s">
        <v>385</v>
      </c>
      <c r="B850" s="6" t="s">
        <v>1928</v>
      </c>
      <c r="C850" s="2">
        <v>219444</v>
      </c>
      <c r="D850" s="4">
        <v>45876</v>
      </c>
      <c r="E850" s="4">
        <v>45876</v>
      </c>
      <c r="F850" s="2" t="s">
        <v>2653</v>
      </c>
      <c r="G850" s="3" t="s">
        <v>2652</v>
      </c>
      <c r="H850" s="2" t="s">
        <v>6040</v>
      </c>
      <c r="I850" s="3" t="s">
        <v>351</v>
      </c>
      <c r="J850" s="6">
        <v>0</v>
      </c>
      <c r="K850" s="3" t="s">
        <v>2978</v>
      </c>
      <c r="L850" s="3" t="s">
        <v>4092</v>
      </c>
      <c r="M850" s="3" t="s">
        <v>638</v>
      </c>
      <c r="N850" s="3" t="s">
        <v>435</v>
      </c>
      <c r="O850" s="5" t="s">
        <v>5382</v>
      </c>
      <c r="P850" s="2">
        <f>VLOOKUP(M850&amp;N850,Distancia!$C$2:$D$3438,2,0)</f>
        <v>97.05</v>
      </c>
      <c r="Q850" s="2" t="str">
        <f t="shared" si="13"/>
        <v>Aplica</v>
      </c>
      <c r="R850" s="36"/>
      <c r="S850" s="2" t="s">
        <v>6715</v>
      </c>
    </row>
    <row r="851" spans="1:19" x14ac:dyDescent="0.25">
      <c r="A851" s="3" t="s">
        <v>385</v>
      </c>
      <c r="B851" s="6" t="s">
        <v>1928</v>
      </c>
      <c r="C851" s="2">
        <v>219446</v>
      </c>
      <c r="D851" s="4">
        <v>45876</v>
      </c>
      <c r="E851" s="4">
        <v>45876</v>
      </c>
      <c r="F851" s="2" t="s">
        <v>4299</v>
      </c>
      <c r="G851" s="3" t="s">
        <v>4300</v>
      </c>
      <c r="H851" s="2" t="s">
        <v>6041</v>
      </c>
      <c r="I851" s="3" t="s">
        <v>351</v>
      </c>
      <c r="J851" s="6">
        <v>0</v>
      </c>
      <c r="K851" s="3" t="s">
        <v>2534</v>
      </c>
      <c r="L851" s="3" t="s">
        <v>4092</v>
      </c>
      <c r="M851" s="3" t="s">
        <v>638</v>
      </c>
      <c r="N851" s="3" t="s">
        <v>435</v>
      </c>
      <c r="O851" s="5" t="s">
        <v>5382</v>
      </c>
      <c r="P851" s="2">
        <f>VLOOKUP(M851&amp;N851,Distancia!$C$2:$D$3438,2,0)</f>
        <v>97.05</v>
      </c>
      <c r="Q851" s="2" t="str">
        <f t="shared" si="13"/>
        <v>Aplica</v>
      </c>
      <c r="R851" s="36"/>
      <c r="S851" s="2" t="s">
        <v>6715</v>
      </c>
    </row>
    <row r="852" spans="1:19" x14ac:dyDescent="0.25">
      <c r="A852" s="3" t="s">
        <v>385</v>
      </c>
      <c r="B852" s="6" t="s">
        <v>1928</v>
      </c>
      <c r="C852" s="2">
        <v>219448</v>
      </c>
      <c r="D852" s="4">
        <v>45876</v>
      </c>
      <c r="E852" s="4">
        <v>45876</v>
      </c>
      <c r="F852" s="2" t="s">
        <v>1401</v>
      </c>
      <c r="G852" s="3" t="s">
        <v>1402</v>
      </c>
      <c r="H852" s="2" t="s">
        <v>5988</v>
      </c>
      <c r="I852" s="3" t="s">
        <v>3170</v>
      </c>
      <c r="J852" s="6">
        <v>31809</v>
      </c>
      <c r="K852" s="3" t="s">
        <v>2740</v>
      </c>
      <c r="L852" s="3" t="s">
        <v>3993</v>
      </c>
      <c r="M852" s="3" t="s">
        <v>410</v>
      </c>
      <c r="N852" s="3" t="s">
        <v>638</v>
      </c>
      <c r="O852" s="5" t="s">
        <v>5382</v>
      </c>
      <c r="P852" s="2">
        <f>VLOOKUP(M852&amp;N852,Distancia!$C$2:$D$3438,2,0)</f>
        <v>88.21</v>
      </c>
      <c r="Q852" s="2" t="str">
        <f t="shared" si="13"/>
        <v>Aplica</v>
      </c>
      <c r="R852" s="36"/>
      <c r="S852" s="2"/>
    </row>
    <row r="853" spans="1:19" x14ac:dyDescent="0.25">
      <c r="A853" s="3" t="s">
        <v>385</v>
      </c>
      <c r="B853" s="6" t="s">
        <v>1928</v>
      </c>
      <c r="C853" s="2">
        <v>219451</v>
      </c>
      <c r="D853" s="4">
        <v>45875</v>
      </c>
      <c r="E853" s="4">
        <v>45875</v>
      </c>
      <c r="F853" s="2" t="s">
        <v>1636</v>
      </c>
      <c r="G853" s="3" t="s">
        <v>1637</v>
      </c>
      <c r="H853" s="2" t="s">
        <v>5496</v>
      </c>
      <c r="I853" s="3" t="s">
        <v>3170</v>
      </c>
      <c r="J853" s="6">
        <v>0</v>
      </c>
      <c r="K853" s="3" t="s">
        <v>2613</v>
      </c>
      <c r="L853" s="3" t="s">
        <v>2866</v>
      </c>
      <c r="M853" s="3" t="s">
        <v>614</v>
      </c>
      <c r="N853" s="3" t="s">
        <v>408</v>
      </c>
      <c r="O853" s="5" t="s">
        <v>5402</v>
      </c>
      <c r="P853" s="2">
        <f>VLOOKUP(M853&amp;N853,Distancia!$C$2:$D$3438,2,0)</f>
        <v>54.47</v>
      </c>
      <c r="Q853" s="2" t="str">
        <f t="shared" si="13"/>
        <v>No Aplica</v>
      </c>
      <c r="R853" s="36"/>
      <c r="S853" s="2"/>
    </row>
    <row r="854" spans="1:19" x14ac:dyDescent="0.25">
      <c r="A854" s="3" t="s">
        <v>385</v>
      </c>
      <c r="B854" s="6" t="s">
        <v>1928</v>
      </c>
      <c r="C854" s="2">
        <v>219452</v>
      </c>
      <c r="D854" s="4">
        <v>45876</v>
      </c>
      <c r="E854" s="4">
        <v>45876</v>
      </c>
      <c r="F854" s="2" t="s">
        <v>1636</v>
      </c>
      <c r="G854" s="3" t="s">
        <v>1637</v>
      </c>
      <c r="H854" s="2" t="s">
        <v>5496</v>
      </c>
      <c r="I854" s="3" t="s">
        <v>3170</v>
      </c>
      <c r="J854" s="6">
        <v>0</v>
      </c>
      <c r="K854" s="3" t="s">
        <v>4304</v>
      </c>
      <c r="L854" s="3" t="s">
        <v>2866</v>
      </c>
      <c r="M854" s="3" t="s">
        <v>614</v>
      </c>
      <c r="N854" s="3" t="s">
        <v>408</v>
      </c>
      <c r="O854" s="5" t="s">
        <v>5394</v>
      </c>
      <c r="P854" s="2">
        <f>VLOOKUP(M854&amp;N854,Distancia!$C$2:$D$3438,2,0)</f>
        <v>54.47</v>
      </c>
      <c r="Q854" s="2" t="str">
        <f t="shared" si="13"/>
        <v>No Aplica</v>
      </c>
      <c r="R854" s="36"/>
      <c r="S854" s="2"/>
    </row>
    <row r="855" spans="1:19" x14ac:dyDescent="0.25">
      <c r="A855" s="3" t="s">
        <v>385</v>
      </c>
      <c r="B855" s="6" t="s">
        <v>1928</v>
      </c>
      <c r="C855" s="2">
        <v>219453</v>
      </c>
      <c r="D855" s="4">
        <v>45877</v>
      </c>
      <c r="E855" s="4">
        <v>45877</v>
      </c>
      <c r="F855" s="2" t="s">
        <v>1636</v>
      </c>
      <c r="G855" s="3" t="s">
        <v>1637</v>
      </c>
      <c r="H855" s="2" t="s">
        <v>5496</v>
      </c>
      <c r="I855" s="3" t="s">
        <v>3170</v>
      </c>
      <c r="J855" s="6">
        <v>0</v>
      </c>
      <c r="K855" s="3" t="s">
        <v>2561</v>
      </c>
      <c r="L855" s="3" t="s">
        <v>2866</v>
      </c>
      <c r="M855" s="3" t="s">
        <v>614</v>
      </c>
      <c r="N855" s="3" t="s">
        <v>408</v>
      </c>
      <c r="O855" s="5" t="s">
        <v>5394</v>
      </c>
      <c r="P855" s="2">
        <f>VLOOKUP(M855&amp;N855,Distancia!$C$2:$D$3438,2,0)</f>
        <v>54.47</v>
      </c>
      <c r="Q855" s="2" t="str">
        <f t="shared" si="13"/>
        <v>No Aplica</v>
      </c>
      <c r="R855" s="36"/>
      <c r="S855" s="2"/>
    </row>
    <row r="856" spans="1:19" x14ac:dyDescent="0.25">
      <c r="A856" s="3" t="s">
        <v>385</v>
      </c>
      <c r="B856" s="6" t="s">
        <v>1928</v>
      </c>
      <c r="C856" s="2">
        <v>219461</v>
      </c>
      <c r="D856" s="4">
        <v>45875</v>
      </c>
      <c r="E856" s="4">
        <v>45875</v>
      </c>
      <c r="F856" s="2" t="s">
        <v>611</v>
      </c>
      <c r="G856" s="3" t="s">
        <v>612</v>
      </c>
      <c r="H856" s="2" t="s">
        <v>5452</v>
      </c>
      <c r="I856" s="3" t="s">
        <v>97</v>
      </c>
      <c r="J856" s="6">
        <v>0</v>
      </c>
      <c r="K856" s="3" t="s">
        <v>2530</v>
      </c>
      <c r="L856" s="3" t="s">
        <v>2866</v>
      </c>
      <c r="M856" s="3" t="s">
        <v>437</v>
      </c>
      <c r="N856" s="3" t="s">
        <v>408</v>
      </c>
      <c r="O856" s="5" t="s">
        <v>5394</v>
      </c>
      <c r="P856" s="2">
        <f>VLOOKUP(M856&amp;N856,Distancia!$C$2:$D$3438,2,0)</f>
        <v>13.81</v>
      </c>
      <c r="Q856" s="2" t="str">
        <f t="shared" si="13"/>
        <v>No Aplica</v>
      </c>
      <c r="R856" s="36"/>
      <c r="S856" s="2"/>
    </row>
    <row r="857" spans="1:19" x14ac:dyDescent="0.25">
      <c r="A857" s="3" t="s">
        <v>385</v>
      </c>
      <c r="B857" s="6" t="s">
        <v>1928</v>
      </c>
      <c r="C857" s="2">
        <v>219462</v>
      </c>
      <c r="D857" s="4">
        <v>45876</v>
      </c>
      <c r="E857" s="4">
        <v>45876</v>
      </c>
      <c r="F857" s="2" t="s">
        <v>611</v>
      </c>
      <c r="G857" s="3" t="s">
        <v>612</v>
      </c>
      <c r="H857" s="2" t="s">
        <v>5452</v>
      </c>
      <c r="I857" s="3" t="s">
        <v>97</v>
      </c>
      <c r="J857" s="6">
        <v>0</v>
      </c>
      <c r="K857" s="3" t="s">
        <v>2580</v>
      </c>
      <c r="L857" s="3" t="s">
        <v>2866</v>
      </c>
      <c r="M857" s="3" t="s">
        <v>437</v>
      </c>
      <c r="N857" s="3" t="s">
        <v>614</v>
      </c>
      <c r="O857" s="5" t="s">
        <v>5394</v>
      </c>
      <c r="P857" s="2">
        <f>VLOOKUP(M857&amp;N857,Distancia!$C$2:$D$3438,2,0)</f>
        <v>40.659999999999997</v>
      </c>
      <c r="Q857" s="2" t="str">
        <f t="shared" si="13"/>
        <v>No Aplica</v>
      </c>
      <c r="R857" s="36"/>
      <c r="S857" s="2"/>
    </row>
    <row r="858" spans="1:19" x14ac:dyDescent="0.25">
      <c r="A858" s="3" t="s">
        <v>385</v>
      </c>
      <c r="B858" s="6" t="s">
        <v>1928</v>
      </c>
      <c r="C858" s="2">
        <v>219463</v>
      </c>
      <c r="D858" s="4">
        <v>45876</v>
      </c>
      <c r="E858" s="4">
        <v>45876</v>
      </c>
      <c r="F858" s="2" t="s">
        <v>1406</v>
      </c>
      <c r="G858" s="3" t="s">
        <v>1407</v>
      </c>
      <c r="H858" s="2" t="s">
        <v>5620</v>
      </c>
      <c r="I858" s="3" t="s">
        <v>3170</v>
      </c>
      <c r="J858" s="6">
        <v>0</v>
      </c>
      <c r="K858" s="3" t="s">
        <v>2030</v>
      </c>
      <c r="L858" s="3" t="s">
        <v>3993</v>
      </c>
      <c r="M858" s="3" t="s">
        <v>410</v>
      </c>
      <c r="N858" s="3" t="s">
        <v>435</v>
      </c>
      <c r="O858" s="5" t="s">
        <v>5389</v>
      </c>
      <c r="P858" s="2">
        <f>VLOOKUP(M858&amp;N858,Distancia!$C$2:$D$3438,2,0)</f>
        <v>8.84</v>
      </c>
      <c r="Q858" s="2" t="str">
        <f t="shared" si="13"/>
        <v>No Aplica</v>
      </c>
      <c r="R858" s="36"/>
      <c r="S858" s="2"/>
    </row>
    <row r="859" spans="1:19" x14ac:dyDescent="0.25">
      <c r="A859" s="3" t="s">
        <v>385</v>
      </c>
      <c r="B859" s="6" t="s">
        <v>1928</v>
      </c>
      <c r="C859" s="2">
        <v>219464</v>
      </c>
      <c r="D859" s="4">
        <v>45877</v>
      </c>
      <c r="E859" s="4">
        <v>45877</v>
      </c>
      <c r="F859" s="2" t="s">
        <v>3302</v>
      </c>
      <c r="G859" s="3" t="s">
        <v>3303</v>
      </c>
      <c r="H859" s="2" t="s">
        <v>6045</v>
      </c>
      <c r="I859" s="3" t="s">
        <v>351</v>
      </c>
      <c r="J859" s="6">
        <v>31809</v>
      </c>
      <c r="K859" s="3" t="s">
        <v>4310</v>
      </c>
      <c r="L859" s="3" t="s">
        <v>3993</v>
      </c>
      <c r="M859" s="3" t="s">
        <v>1467</v>
      </c>
      <c r="N859" s="3" t="s">
        <v>3057</v>
      </c>
      <c r="O859" s="5" t="s">
        <v>5382</v>
      </c>
      <c r="P859" s="2">
        <f>VLOOKUP(M859&amp;N859,Distancia!$C$2:$D$3438,2,0)</f>
        <v>87</v>
      </c>
      <c r="Q859" s="2" t="str">
        <f t="shared" si="13"/>
        <v>Aplica</v>
      </c>
      <c r="R859" s="36"/>
      <c r="S859" s="2"/>
    </row>
    <row r="860" spans="1:19" x14ac:dyDescent="0.25">
      <c r="A860" s="3" t="s">
        <v>385</v>
      </c>
      <c r="B860" s="6" t="s">
        <v>1928</v>
      </c>
      <c r="C860" s="2">
        <v>219472</v>
      </c>
      <c r="D860" s="4">
        <v>45880</v>
      </c>
      <c r="E860" s="4">
        <v>45883</v>
      </c>
      <c r="F860" s="2" t="s">
        <v>2539</v>
      </c>
      <c r="G860" s="3" t="s">
        <v>2538</v>
      </c>
      <c r="H860" s="2" t="s">
        <v>6049</v>
      </c>
      <c r="I860" s="3" t="s">
        <v>97</v>
      </c>
      <c r="J860" s="6">
        <v>127236</v>
      </c>
      <c r="K860" s="3" t="s">
        <v>2553</v>
      </c>
      <c r="L860" s="3" t="s">
        <v>2866</v>
      </c>
      <c r="M860" s="3" t="s">
        <v>417</v>
      </c>
      <c r="N860" s="3" t="s">
        <v>265</v>
      </c>
      <c r="O860" s="5" t="s">
        <v>5382</v>
      </c>
      <c r="P860" s="2">
        <f>VLOOKUP(M860&amp;N860,Distancia!$C$2:$D$3438,2,0)</f>
        <v>121</v>
      </c>
      <c r="Q860" s="2" t="str">
        <f t="shared" si="13"/>
        <v>Aplica</v>
      </c>
      <c r="R860" s="36"/>
      <c r="S860" s="2"/>
    </row>
    <row r="861" spans="1:19" x14ac:dyDescent="0.25">
      <c r="A861" s="3" t="s">
        <v>385</v>
      </c>
      <c r="B861" s="6" t="s">
        <v>1928</v>
      </c>
      <c r="C861" s="2">
        <v>219473</v>
      </c>
      <c r="D861" s="4">
        <v>45877</v>
      </c>
      <c r="E861" s="4">
        <v>45877</v>
      </c>
      <c r="F861" s="2" t="s">
        <v>588</v>
      </c>
      <c r="G861" s="3" t="s">
        <v>589</v>
      </c>
      <c r="H861" s="2" t="s">
        <v>5521</v>
      </c>
      <c r="I861" s="3" t="s">
        <v>97</v>
      </c>
      <c r="J861" s="6">
        <v>0</v>
      </c>
      <c r="K861" s="3" t="s">
        <v>2592</v>
      </c>
      <c r="L861" s="3" t="s">
        <v>2866</v>
      </c>
      <c r="M861" s="3" t="s">
        <v>408</v>
      </c>
      <c r="N861" s="3" t="s">
        <v>408</v>
      </c>
      <c r="O861" s="5" t="s">
        <v>5402</v>
      </c>
      <c r="P861" s="2">
        <f>VLOOKUP(M861&amp;N861,Distancia!$C$2:$D$3438,2,0)</f>
        <v>0</v>
      </c>
      <c r="Q861" s="2" t="str">
        <f t="shared" si="13"/>
        <v>No Aplica</v>
      </c>
      <c r="R861" s="36"/>
      <c r="S861" s="2"/>
    </row>
    <row r="862" spans="1:19" x14ac:dyDescent="0.25">
      <c r="A862" s="3" t="s">
        <v>385</v>
      </c>
      <c r="B862" s="6" t="s">
        <v>1928</v>
      </c>
      <c r="C862" s="2">
        <v>219475</v>
      </c>
      <c r="D862" s="4">
        <v>45876</v>
      </c>
      <c r="E862" s="4">
        <v>45876</v>
      </c>
      <c r="F862" s="2" t="s">
        <v>793</v>
      </c>
      <c r="G862" s="3" t="s">
        <v>794</v>
      </c>
      <c r="H862" s="2" t="s">
        <v>6051</v>
      </c>
      <c r="I862" s="3" t="s">
        <v>97</v>
      </c>
      <c r="J862" s="6">
        <v>0</v>
      </c>
      <c r="K862" s="3" t="s">
        <v>2749</v>
      </c>
      <c r="L862" s="3" t="s">
        <v>3993</v>
      </c>
      <c r="M862" s="3" t="s">
        <v>410</v>
      </c>
      <c r="N862" s="3" t="s">
        <v>435</v>
      </c>
      <c r="O862" s="5" t="s">
        <v>5590</v>
      </c>
      <c r="P862" s="2">
        <f>VLOOKUP(M862&amp;N862,Distancia!$C$2:$D$3438,2,0)</f>
        <v>8.84</v>
      </c>
      <c r="Q862" s="2" t="str">
        <f t="shared" si="13"/>
        <v>No Aplica</v>
      </c>
      <c r="R862" s="36"/>
      <c r="S862" s="2"/>
    </row>
    <row r="863" spans="1:19" x14ac:dyDescent="0.25">
      <c r="A863" s="3" t="s">
        <v>385</v>
      </c>
      <c r="B863" s="6" t="s">
        <v>1928</v>
      </c>
      <c r="C863" s="2">
        <v>219485</v>
      </c>
      <c r="D863" s="4">
        <v>45876</v>
      </c>
      <c r="E863" s="4">
        <v>45877</v>
      </c>
      <c r="F863" s="2" t="s">
        <v>4321</v>
      </c>
      <c r="G863" s="3" t="s">
        <v>4322</v>
      </c>
      <c r="H863" s="2" t="s">
        <v>6055</v>
      </c>
      <c r="I863" s="3" t="s">
        <v>351</v>
      </c>
      <c r="J863" s="6">
        <v>111332</v>
      </c>
      <c r="K863" s="3" t="s">
        <v>2042</v>
      </c>
      <c r="L863" s="3" t="s">
        <v>4092</v>
      </c>
      <c r="M863" s="3" t="s">
        <v>638</v>
      </c>
      <c r="N863" s="3" t="s">
        <v>3057</v>
      </c>
      <c r="O863" s="5" t="s">
        <v>5394</v>
      </c>
      <c r="P863" s="2">
        <f>VLOOKUP(M863&amp;N863,Distancia!$C$2:$D$3438,2,0)</f>
        <v>118</v>
      </c>
      <c r="Q863" s="2" t="str">
        <f t="shared" si="13"/>
        <v>Aplica</v>
      </c>
      <c r="R863" s="36"/>
      <c r="S863" s="2"/>
    </row>
    <row r="864" spans="1:19" x14ac:dyDescent="0.25">
      <c r="A864" s="3" t="s">
        <v>385</v>
      </c>
      <c r="B864" s="6" t="s">
        <v>1928</v>
      </c>
      <c r="C864" s="2">
        <v>219490</v>
      </c>
      <c r="D864" s="4">
        <v>45873</v>
      </c>
      <c r="E864" s="4">
        <v>45873</v>
      </c>
      <c r="F864" s="2" t="s">
        <v>1480</v>
      </c>
      <c r="G864" s="3" t="s">
        <v>1481</v>
      </c>
      <c r="H864" s="2" t="s">
        <v>5708</v>
      </c>
      <c r="I864" s="3" t="s">
        <v>97</v>
      </c>
      <c r="J864" s="6">
        <v>31809</v>
      </c>
      <c r="K864" s="3" t="s">
        <v>2702</v>
      </c>
      <c r="L864" s="3" t="s">
        <v>2866</v>
      </c>
      <c r="M864" s="3" t="s">
        <v>410</v>
      </c>
      <c r="N864" s="3" t="s">
        <v>270</v>
      </c>
      <c r="O864" s="5" t="s">
        <v>5382</v>
      </c>
      <c r="P864" s="2">
        <f>VLOOKUP(M864&amp;N864,Distancia!$C$2:$D$3438,2,0)</f>
        <v>115.95</v>
      </c>
      <c r="Q864" s="2" t="str">
        <f t="shared" si="13"/>
        <v>Aplica</v>
      </c>
      <c r="R864" s="36"/>
      <c r="S864" s="2"/>
    </row>
    <row r="865" spans="1:19" x14ac:dyDescent="0.25">
      <c r="A865" s="3" t="s">
        <v>385</v>
      </c>
      <c r="B865" s="6" t="s">
        <v>1928</v>
      </c>
      <c r="C865" s="2">
        <v>219491</v>
      </c>
      <c r="D865" s="4">
        <v>45874</v>
      </c>
      <c r="E865" s="4">
        <v>45874</v>
      </c>
      <c r="F865" s="2" t="s">
        <v>1480</v>
      </c>
      <c r="G865" s="3" t="s">
        <v>1481</v>
      </c>
      <c r="H865" s="2" t="s">
        <v>5708</v>
      </c>
      <c r="I865" s="3" t="s">
        <v>97</v>
      </c>
      <c r="J865" s="6">
        <v>31809</v>
      </c>
      <c r="K865" s="3" t="s">
        <v>2742</v>
      </c>
      <c r="L865" s="3" t="s">
        <v>2866</v>
      </c>
      <c r="M865" s="3" t="s">
        <v>410</v>
      </c>
      <c r="N865" s="3" t="s">
        <v>270</v>
      </c>
      <c r="O865" s="5" t="s">
        <v>5382</v>
      </c>
      <c r="P865" s="2">
        <f>VLOOKUP(M865&amp;N865,Distancia!$C$2:$D$3438,2,0)</f>
        <v>115.95</v>
      </c>
      <c r="Q865" s="2" t="str">
        <f t="shared" si="13"/>
        <v>Aplica</v>
      </c>
      <c r="R865" s="36"/>
      <c r="S865" s="2"/>
    </row>
    <row r="866" spans="1:19" x14ac:dyDescent="0.25">
      <c r="A866" s="3" t="s">
        <v>385</v>
      </c>
      <c r="B866" s="6" t="s">
        <v>1928</v>
      </c>
      <c r="C866" s="2">
        <v>219492</v>
      </c>
      <c r="D866" s="4">
        <v>45875</v>
      </c>
      <c r="E866" s="4">
        <v>45875</v>
      </c>
      <c r="F866" s="2" t="s">
        <v>1480</v>
      </c>
      <c r="G866" s="3" t="s">
        <v>1481</v>
      </c>
      <c r="H866" s="2" t="s">
        <v>5708</v>
      </c>
      <c r="I866" s="3" t="s">
        <v>97</v>
      </c>
      <c r="J866" s="6">
        <v>31809</v>
      </c>
      <c r="K866" s="3" t="s">
        <v>2748</v>
      </c>
      <c r="L866" s="3" t="s">
        <v>2866</v>
      </c>
      <c r="M866" s="3" t="s">
        <v>410</v>
      </c>
      <c r="N866" s="3" t="s">
        <v>270</v>
      </c>
      <c r="O866" s="5" t="s">
        <v>5382</v>
      </c>
      <c r="P866" s="2">
        <f>VLOOKUP(M866&amp;N866,Distancia!$C$2:$D$3438,2,0)</f>
        <v>115.95</v>
      </c>
      <c r="Q866" s="2" t="str">
        <f t="shared" si="13"/>
        <v>Aplica</v>
      </c>
      <c r="R866" s="36"/>
      <c r="S866" s="2"/>
    </row>
    <row r="867" spans="1:19" x14ac:dyDescent="0.25">
      <c r="A867" s="3" t="s">
        <v>385</v>
      </c>
      <c r="B867" s="6" t="s">
        <v>1928</v>
      </c>
      <c r="C867" s="2">
        <v>219493</v>
      </c>
      <c r="D867" s="4">
        <v>45876</v>
      </c>
      <c r="E867" s="4">
        <v>45876</v>
      </c>
      <c r="F867" s="2" t="s">
        <v>1480</v>
      </c>
      <c r="G867" s="3" t="s">
        <v>1481</v>
      </c>
      <c r="H867" s="2" t="s">
        <v>5708</v>
      </c>
      <c r="I867" s="3" t="s">
        <v>97</v>
      </c>
      <c r="J867" s="6">
        <v>31809</v>
      </c>
      <c r="K867" s="3" t="s">
        <v>2027</v>
      </c>
      <c r="L867" s="3" t="s">
        <v>2866</v>
      </c>
      <c r="M867" s="3" t="s">
        <v>410</v>
      </c>
      <c r="N867" s="3" t="s">
        <v>270</v>
      </c>
      <c r="O867" s="5" t="s">
        <v>5382</v>
      </c>
      <c r="P867" s="2">
        <f>VLOOKUP(M867&amp;N867,Distancia!$C$2:$D$3438,2,0)</f>
        <v>115.95</v>
      </c>
      <c r="Q867" s="2" t="str">
        <f t="shared" si="13"/>
        <v>Aplica</v>
      </c>
      <c r="R867" s="36"/>
      <c r="S867" s="2"/>
    </row>
    <row r="868" spans="1:19" x14ac:dyDescent="0.25">
      <c r="A868" s="3" t="s">
        <v>385</v>
      </c>
      <c r="B868" s="6" t="s">
        <v>1928</v>
      </c>
      <c r="C868" s="2">
        <v>219500</v>
      </c>
      <c r="D868" s="4">
        <v>45877</v>
      </c>
      <c r="E868" s="4">
        <v>45877</v>
      </c>
      <c r="F868" s="2" t="s">
        <v>1559</v>
      </c>
      <c r="G868" s="3" t="s">
        <v>1560</v>
      </c>
      <c r="H868" s="2" t="s">
        <v>5411</v>
      </c>
      <c r="I868" s="3" t="s">
        <v>3170</v>
      </c>
      <c r="J868" s="6">
        <v>0</v>
      </c>
      <c r="K868" s="3" t="s">
        <v>2633</v>
      </c>
      <c r="L868" s="3" t="s">
        <v>2866</v>
      </c>
      <c r="M868" s="3" t="s">
        <v>1467</v>
      </c>
      <c r="N868" s="3" t="s">
        <v>1422</v>
      </c>
      <c r="O868" s="5" t="s">
        <v>5402</v>
      </c>
      <c r="P868" s="2">
        <f>VLOOKUP(M868&amp;N868,Distancia!$C$2:$D$3438,2,0)</f>
        <v>17.850000000000001</v>
      </c>
      <c r="Q868" s="2" t="str">
        <f t="shared" si="13"/>
        <v>No Aplica</v>
      </c>
      <c r="R868" s="36"/>
      <c r="S868" s="2"/>
    </row>
    <row r="869" spans="1:19" x14ac:dyDescent="0.25">
      <c r="A869" s="3" t="s">
        <v>385</v>
      </c>
      <c r="B869" s="6" t="s">
        <v>1928</v>
      </c>
      <c r="C869" s="2">
        <v>219503</v>
      </c>
      <c r="D869" s="4">
        <v>45877</v>
      </c>
      <c r="E869" s="4">
        <v>45877</v>
      </c>
      <c r="F869" s="2" t="s">
        <v>1397</v>
      </c>
      <c r="G869" s="3" t="s">
        <v>1398</v>
      </c>
      <c r="H869" s="2" t="s">
        <v>5417</v>
      </c>
      <c r="I869" s="3" t="s">
        <v>97</v>
      </c>
      <c r="J869" s="6">
        <v>0</v>
      </c>
      <c r="K869" s="3" t="s">
        <v>2722</v>
      </c>
      <c r="L869" s="3" t="s">
        <v>4092</v>
      </c>
      <c r="M869" s="3" t="s">
        <v>410</v>
      </c>
      <c r="N869" s="3" t="s">
        <v>408</v>
      </c>
      <c r="O869" s="5" t="s">
        <v>5382</v>
      </c>
      <c r="P869" s="2">
        <f>VLOOKUP(M869&amp;N869,Distancia!$C$2:$D$3438,2,0)</f>
        <v>47.4</v>
      </c>
      <c r="Q869" s="2" t="str">
        <f t="shared" si="13"/>
        <v>No Aplica</v>
      </c>
      <c r="R869" s="36"/>
      <c r="S869" s="2"/>
    </row>
    <row r="870" spans="1:19" x14ac:dyDescent="0.25">
      <c r="A870" s="3" t="s">
        <v>385</v>
      </c>
      <c r="B870" s="6" t="s">
        <v>1928</v>
      </c>
      <c r="C870" s="2">
        <v>219505</v>
      </c>
      <c r="D870" s="4">
        <v>45877</v>
      </c>
      <c r="E870" s="4">
        <v>45877</v>
      </c>
      <c r="F870" s="2" t="s">
        <v>2717</v>
      </c>
      <c r="G870" s="3" t="s">
        <v>2716</v>
      </c>
      <c r="H870" s="2" t="s">
        <v>6061</v>
      </c>
      <c r="I870" s="3" t="s">
        <v>351</v>
      </c>
      <c r="J870" s="6">
        <v>0</v>
      </c>
      <c r="K870" s="3" t="s">
        <v>2731</v>
      </c>
      <c r="L870" s="3" t="s">
        <v>4275</v>
      </c>
      <c r="M870" s="3" t="s">
        <v>1422</v>
      </c>
      <c r="N870" s="3" t="s">
        <v>3057</v>
      </c>
      <c r="O870" s="5" t="s">
        <v>5382</v>
      </c>
      <c r="P870" s="2">
        <f>VLOOKUP(M870&amp;N870,Distancia!$C$2:$D$3438,2,0)</f>
        <v>77</v>
      </c>
      <c r="Q870" s="2" t="str">
        <f t="shared" si="13"/>
        <v>No Aplica</v>
      </c>
      <c r="R870" s="36"/>
      <c r="S870" s="2"/>
    </row>
    <row r="871" spans="1:19" x14ac:dyDescent="0.25">
      <c r="A871" s="3" t="s">
        <v>385</v>
      </c>
      <c r="B871" s="6" t="s">
        <v>1928</v>
      </c>
      <c r="C871" s="2">
        <v>219515</v>
      </c>
      <c r="D871" s="4">
        <v>45877</v>
      </c>
      <c r="E871" s="4">
        <v>45877</v>
      </c>
      <c r="F871" s="2" t="s">
        <v>1393</v>
      </c>
      <c r="G871" s="3" t="s">
        <v>1394</v>
      </c>
      <c r="H871" s="2" t="s">
        <v>5566</v>
      </c>
      <c r="I871" s="3" t="s">
        <v>3170</v>
      </c>
      <c r="J871" s="6">
        <v>25815</v>
      </c>
      <c r="K871" s="3" t="s">
        <v>2520</v>
      </c>
      <c r="L871" s="3" t="s">
        <v>4331</v>
      </c>
      <c r="M871" s="3" t="s">
        <v>410</v>
      </c>
      <c r="N871" s="3" t="s">
        <v>638</v>
      </c>
      <c r="O871" s="5" t="s">
        <v>5382</v>
      </c>
      <c r="P871" s="2">
        <f>VLOOKUP(M871&amp;N871,Distancia!$C$2:$D$3438,2,0)</f>
        <v>88.21</v>
      </c>
      <c r="Q871" s="2" t="str">
        <f t="shared" si="13"/>
        <v>Aplica</v>
      </c>
      <c r="R871" s="36"/>
      <c r="S871" s="2"/>
    </row>
    <row r="872" spans="1:19" x14ac:dyDescent="0.25">
      <c r="A872" s="3" t="s">
        <v>385</v>
      </c>
      <c r="B872" s="6" t="s">
        <v>1928</v>
      </c>
      <c r="C872" s="2">
        <v>219516</v>
      </c>
      <c r="D872" s="4">
        <v>45876</v>
      </c>
      <c r="E872" s="4">
        <v>45876</v>
      </c>
      <c r="F872" s="2" t="s">
        <v>3266</v>
      </c>
      <c r="G872" s="3" t="s">
        <v>3267</v>
      </c>
      <c r="H872" s="2" t="s">
        <v>5601</v>
      </c>
      <c r="I872" s="3" t="s">
        <v>3170</v>
      </c>
      <c r="J872" s="6">
        <v>0</v>
      </c>
      <c r="K872" s="3" t="s">
        <v>2022</v>
      </c>
      <c r="L872" s="3" t="s">
        <v>4092</v>
      </c>
      <c r="M872" s="3" t="s">
        <v>410</v>
      </c>
      <c r="N872" s="3" t="s">
        <v>638</v>
      </c>
      <c r="O872" s="5" t="s">
        <v>5394</v>
      </c>
      <c r="P872" s="2">
        <f>VLOOKUP(M872&amp;N872,Distancia!$C$2:$D$3438,2,0)</f>
        <v>88.21</v>
      </c>
      <c r="Q872" s="2" t="str">
        <f t="shared" si="13"/>
        <v>Aplica</v>
      </c>
      <c r="R872" s="36"/>
      <c r="S872" s="2" t="s">
        <v>6715</v>
      </c>
    </row>
    <row r="873" spans="1:19" x14ac:dyDescent="0.25">
      <c r="A873" s="3" t="s">
        <v>385</v>
      </c>
      <c r="B873" s="6" t="s">
        <v>1928</v>
      </c>
      <c r="C873" s="2">
        <v>219521</v>
      </c>
      <c r="D873" s="4">
        <v>45873</v>
      </c>
      <c r="E873" s="4">
        <v>45873</v>
      </c>
      <c r="F873" s="2" t="s">
        <v>413</v>
      </c>
      <c r="G873" s="3" t="s">
        <v>1386</v>
      </c>
      <c r="H873" s="2" t="s">
        <v>5692</v>
      </c>
      <c r="I873" s="3" t="s">
        <v>97</v>
      </c>
      <c r="J873" s="6">
        <v>34581</v>
      </c>
      <c r="K873" s="3" t="s">
        <v>2590</v>
      </c>
      <c r="L873" s="3" t="s">
        <v>4092</v>
      </c>
      <c r="M873" s="3" t="s">
        <v>410</v>
      </c>
      <c r="N873" s="3" t="s">
        <v>270</v>
      </c>
      <c r="O873" s="5" t="s">
        <v>5382</v>
      </c>
      <c r="P873" s="2">
        <f>VLOOKUP(M873&amp;N873,Distancia!$C$2:$D$3438,2,0)</f>
        <v>115.95</v>
      </c>
      <c r="Q873" s="2" t="str">
        <f t="shared" si="13"/>
        <v>Aplica</v>
      </c>
      <c r="R873" s="36"/>
      <c r="S873" s="2"/>
    </row>
    <row r="874" spans="1:19" x14ac:dyDescent="0.25">
      <c r="A874" s="3" t="s">
        <v>385</v>
      </c>
      <c r="B874" s="6" t="s">
        <v>1928</v>
      </c>
      <c r="C874" s="2">
        <v>219522</v>
      </c>
      <c r="D874" s="4">
        <v>45874</v>
      </c>
      <c r="E874" s="4">
        <v>45874</v>
      </c>
      <c r="F874" s="2" t="s">
        <v>413</v>
      </c>
      <c r="G874" s="3" t="s">
        <v>1386</v>
      </c>
      <c r="H874" s="2" t="s">
        <v>5692</v>
      </c>
      <c r="I874" s="3" t="s">
        <v>97</v>
      </c>
      <c r="J874" s="6">
        <v>34581</v>
      </c>
      <c r="K874" s="3" t="s">
        <v>2670</v>
      </c>
      <c r="L874" s="3" t="s">
        <v>4092</v>
      </c>
      <c r="M874" s="3" t="s">
        <v>410</v>
      </c>
      <c r="N874" s="3" t="s">
        <v>270</v>
      </c>
      <c r="O874" s="5" t="s">
        <v>5382</v>
      </c>
      <c r="P874" s="2">
        <f>VLOOKUP(M874&amp;N874,Distancia!$C$2:$D$3438,2,0)</f>
        <v>115.95</v>
      </c>
      <c r="Q874" s="2" t="str">
        <f t="shared" si="13"/>
        <v>Aplica</v>
      </c>
      <c r="R874" s="36"/>
      <c r="S874" s="2"/>
    </row>
    <row r="875" spans="1:19" x14ac:dyDescent="0.25">
      <c r="A875" s="3" t="s">
        <v>385</v>
      </c>
      <c r="B875" s="6" t="s">
        <v>1928</v>
      </c>
      <c r="C875" s="2">
        <v>219523</v>
      </c>
      <c r="D875" s="4">
        <v>45875</v>
      </c>
      <c r="E875" s="4">
        <v>45875</v>
      </c>
      <c r="F875" s="2" t="s">
        <v>413</v>
      </c>
      <c r="G875" s="3" t="s">
        <v>1386</v>
      </c>
      <c r="H875" s="2" t="s">
        <v>5692</v>
      </c>
      <c r="I875" s="3" t="s">
        <v>97</v>
      </c>
      <c r="J875" s="6">
        <v>34581</v>
      </c>
      <c r="K875" s="3" t="s">
        <v>2723</v>
      </c>
      <c r="L875" s="3" t="s">
        <v>4092</v>
      </c>
      <c r="M875" s="3" t="s">
        <v>410</v>
      </c>
      <c r="N875" s="3" t="s">
        <v>270</v>
      </c>
      <c r="O875" s="5" t="s">
        <v>5382</v>
      </c>
      <c r="P875" s="2">
        <f>VLOOKUP(M875&amp;N875,Distancia!$C$2:$D$3438,2,0)</f>
        <v>115.95</v>
      </c>
      <c r="Q875" s="2" t="str">
        <f t="shared" si="13"/>
        <v>Aplica</v>
      </c>
      <c r="R875" s="36"/>
      <c r="S875" s="2"/>
    </row>
    <row r="876" spans="1:19" x14ac:dyDescent="0.25">
      <c r="A876" s="3" t="s">
        <v>385</v>
      </c>
      <c r="B876" s="6" t="s">
        <v>1928</v>
      </c>
      <c r="C876" s="2">
        <v>219524</v>
      </c>
      <c r="D876" s="4">
        <v>45876</v>
      </c>
      <c r="E876" s="4">
        <v>45876</v>
      </c>
      <c r="F876" s="2" t="s">
        <v>413</v>
      </c>
      <c r="G876" s="3" t="s">
        <v>1386</v>
      </c>
      <c r="H876" s="2" t="s">
        <v>5692</v>
      </c>
      <c r="I876" s="3" t="s">
        <v>97</v>
      </c>
      <c r="J876" s="6">
        <v>34581</v>
      </c>
      <c r="K876" s="3" t="s">
        <v>2041</v>
      </c>
      <c r="L876" s="3" t="s">
        <v>4092</v>
      </c>
      <c r="M876" s="3" t="s">
        <v>410</v>
      </c>
      <c r="N876" s="3" t="s">
        <v>270</v>
      </c>
      <c r="O876" s="5" t="s">
        <v>5382</v>
      </c>
      <c r="P876" s="2">
        <f>VLOOKUP(M876&amp;N876,Distancia!$C$2:$D$3438,2,0)</f>
        <v>115.95</v>
      </c>
      <c r="Q876" s="2" t="str">
        <f t="shared" si="13"/>
        <v>Aplica</v>
      </c>
      <c r="R876" s="36"/>
      <c r="S876" s="2"/>
    </row>
    <row r="877" spans="1:19" x14ac:dyDescent="0.25">
      <c r="A877" s="3" t="s">
        <v>385</v>
      </c>
      <c r="B877" s="6" t="s">
        <v>1928</v>
      </c>
      <c r="C877" s="2">
        <v>219528</v>
      </c>
      <c r="D877" s="4">
        <v>45877</v>
      </c>
      <c r="E877" s="4">
        <v>45877</v>
      </c>
      <c r="F877" s="2" t="s">
        <v>1404</v>
      </c>
      <c r="G877" s="3" t="s">
        <v>1405</v>
      </c>
      <c r="H877" s="2" t="s">
        <v>5557</v>
      </c>
      <c r="I877" s="3" t="s">
        <v>97</v>
      </c>
      <c r="J877" s="6">
        <v>0</v>
      </c>
      <c r="K877" s="3" t="s">
        <v>2560</v>
      </c>
      <c r="L877" s="3" t="s">
        <v>2866</v>
      </c>
      <c r="M877" s="3" t="s">
        <v>410</v>
      </c>
      <c r="N877" s="3" t="s">
        <v>437</v>
      </c>
      <c r="O877" s="5" t="s">
        <v>5394</v>
      </c>
      <c r="P877" s="2">
        <f>VLOOKUP(M877&amp;N877,Distancia!$C$2:$D$3438,2,0)</f>
        <v>61.21</v>
      </c>
      <c r="Q877" s="2" t="str">
        <f t="shared" si="13"/>
        <v>No Aplica</v>
      </c>
      <c r="R877" s="36"/>
      <c r="S877" s="2"/>
    </row>
    <row r="878" spans="1:19" x14ac:dyDescent="0.25">
      <c r="A878" s="3" t="s">
        <v>385</v>
      </c>
      <c r="B878" s="6" t="s">
        <v>1928</v>
      </c>
      <c r="C878" s="2">
        <v>219529</v>
      </c>
      <c r="D878" s="4">
        <v>45876</v>
      </c>
      <c r="E878" s="4">
        <v>45876</v>
      </c>
      <c r="F878" s="2" t="s">
        <v>2135</v>
      </c>
      <c r="G878" s="3" t="s">
        <v>2134</v>
      </c>
      <c r="H878" s="2" t="s">
        <v>5742</v>
      </c>
      <c r="I878" s="3" t="s">
        <v>3170</v>
      </c>
      <c r="J878" s="6">
        <v>31809</v>
      </c>
      <c r="K878" s="3" t="s">
        <v>2557</v>
      </c>
      <c r="L878" s="3" t="s">
        <v>2866</v>
      </c>
      <c r="M878" s="3" t="s">
        <v>410</v>
      </c>
      <c r="N878" s="3" t="s">
        <v>638</v>
      </c>
      <c r="O878" s="5" t="s">
        <v>5394</v>
      </c>
      <c r="P878" s="2">
        <f>VLOOKUP(M878&amp;N878,Distancia!$C$2:$D$3438,2,0)</f>
        <v>88.21</v>
      </c>
      <c r="Q878" s="2" t="str">
        <f t="shared" si="13"/>
        <v>Aplica</v>
      </c>
      <c r="R878" s="36"/>
      <c r="S878" s="2"/>
    </row>
    <row r="879" spans="1:19" x14ac:dyDescent="0.25">
      <c r="A879" s="3" t="s">
        <v>385</v>
      </c>
      <c r="B879" s="6" t="s">
        <v>1928</v>
      </c>
      <c r="C879" s="2">
        <v>219531</v>
      </c>
      <c r="D879" s="4">
        <v>45877</v>
      </c>
      <c r="E879" s="4">
        <v>45877</v>
      </c>
      <c r="F879" s="2" t="s">
        <v>2645</v>
      </c>
      <c r="G879" s="3" t="s">
        <v>2644</v>
      </c>
      <c r="H879" s="2" t="s">
        <v>5470</v>
      </c>
      <c r="I879" s="3" t="s">
        <v>97</v>
      </c>
      <c r="J879" s="6">
        <v>25815</v>
      </c>
      <c r="K879" s="3" t="s">
        <v>4336</v>
      </c>
      <c r="L879" s="3" t="s">
        <v>4331</v>
      </c>
      <c r="M879" s="3" t="s">
        <v>638</v>
      </c>
      <c r="N879" s="3" t="s">
        <v>435</v>
      </c>
      <c r="O879" s="5" t="s">
        <v>5382</v>
      </c>
      <c r="P879" s="2">
        <f>VLOOKUP(M879&amp;N879,Distancia!$C$2:$D$3438,2,0)</f>
        <v>97.05</v>
      </c>
      <c r="Q879" s="2" t="str">
        <f t="shared" si="13"/>
        <v>Aplica</v>
      </c>
      <c r="R879" s="36"/>
      <c r="S879" s="2"/>
    </row>
    <row r="880" spans="1:19" x14ac:dyDescent="0.25">
      <c r="A880" s="3" t="s">
        <v>385</v>
      </c>
      <c r="B880" s="6" t="s">
        <v>1928</v>
      </c>
      <c r="C880" s="2">
        <v>219532</v>
      </c>
      <c r="D880" s="4">
        <v>45877</v>
      </c>
      <c r="E880" s="4">
        <v>45877</v>
      </c>
      <c r="F880" s="2" t="s">
        <v>3351</v>
      </c>
      <c r="G880" s="3" t="s">
        <v>3352</v>
      </c>
      <c r="H880" s="2" t="s">
        <v>5943</v>
      </c>
      <c r="I880" s="3" t="s">
        <v>97</v>
      </c>
      <c r="J880" s="6">
        <v>0</v>
      </c>
      <c r="K880" s="3" t="s">
        <v>2555</v>
      </c>
      <c r="L880" s="3" t="s">
        <v>2866</v>
      </c>
      <c r="M880" s="3" t="s">
        <v>1395</v>
      </c>
      <c r="N880" s="3" t="s">
        <v>435</v>
      </c>
      <c r="O880" s="5" t="s">
        <v>5382</v>
      </c>
      <c r="P880" s="2">
        <f>VLOOKUP(M880&amp;N880,Distancia!$C$2:$D$3438,2,0)</f>
        <v>35.159999999999997</v>
      </c>
      <c r="Q880" s="2" t="str">
        <f t="shared" si="13"/>
        <v>No Aplica</v>
      </c>
      <c r="R880" s="36"/>
      <c r="S880" s="2"/>
    </row>
    <row r="881" spans="1:19" x14ac:dyDescent="0.25">
      <c r="A881" s="3" t="s">
        <v>385</v>
      </c>
      <c r="B881" s="6" t="s">
        <v>1928</v>
      </c>
      <c r="C881" s="2">
        <v>219535</v>
      </c>
      <c r="D881" s="4">
        <v>45877</v>
      </c>
      <c r="E881" s="4">
        <v>45877</v>
      </c>
      <c r="F881" s="2" t="s">
        <v>1678</v>
      </c>
      <c r="G881" s="3" t="s">
        <v>1679</v>
      </c>
      <c r="H881" s="2" t="s">
        <v>6066</v>
      </c>
      <c r="I881" s="3" t="s">
        <v>97</v>
      </c>
      <c r="J881" s="6">
        <v>0</v>
      </c>
      <c r="K881" s="3" t="s">
        <v>2556</v>
      </c>
      <c r="L881" s="3" t="s">
        <v>2866</v>
      </c>
      <c r="M881" s="3" t="s">
        <v>1395</v>
      </c>
      <c r="N881" s="3" t="s">
        <v>435</v>
      </c>
      <c r="O881" s="5" t="s">
        <v>5394</v>
      </c>
      <c r="P881" s="2">
        <f>VLOOKUP(M881&amp;N881,Distancia!$C$2:$D$3438,2,0)</f>
        <v>35.159999999999997</v>
      </c>
      <c r="Q881" s="2" t="str">
        <f t="shared" si="13"/>
        <v>No Aplica</v>
      </c>
      <c r="R881" s="36"/>
      <c r="S881" s="2"/>
    </row>
    <row r="882" spans="1:19" x14ac:dyDescent="0.25">
      <c r="A882" s="3" t="s">
        <v>385</v>
      </c>
      <c r="B882" s="6" t="s">
        <v>1928</v>
      </c>
      <c r="C882" s="2">
        <v>219550</v>
      </c>
      <c r="D882" s="4">
        <v>45880</v>
      </c>
      <c r="E882" s="4">
        <v>45880</v>
      </c>
      <c r="F882" s="2" t="s">
        <v>1644</v>
      </c>
      <c r="G882" s="3" t="s">
        <v>1645</v>
      </c>
      <c r="H882" s="2" t="s">
        <v>5515</v>
      </c>
      <c r="I882" s="3" t="s">
        <v>97</v>
      </c>
      <c r="J882" s="6">
        <v>0</v>
      </c>
      <c r="K882" s="3" t="s">
        <v>2603</v>
      </c>
      <c r="L882" s="3" t="s">
        <v>4092</v>
      </c>
      <c r="M882" s="3" t="s">
        <v>614</v>
      </c>
      <c r="N882" s="3" t="s">
        <v>408</v>
      </c>
      <c r="O882" s="5" t="s">
        <v>5394</v>
      </c>
      <c r="P882" s="2">
        <f>VLOOKUP(M882&amp;N882,Distancia!$C$2:$D$3438,2,0)</f>
        <v>54.47</v>
      </c>
      <c r="Q882" s="2" t="str">
        <f t="shared" si="13"/>
        <v>No Aplica</v>
      </c>
      <c r="R882" s="36"/>
      <c r="S882" s="2"/>
    </row>
    <row r="883" spans="1:19" x14ac:dyDescent="0.25">
      <c r="A883" s="3" t="s">
        <v>385</v>
      </c>
      <c r="B883" s="6" t="s">
        <v>1928</v>
      </c>
      <c r="C883" s="2">
        <v>219554</v>
      </c>
      <c r="D883" s="4">
        <v>45880</v>
      </c>
      <c r="E883" s="4">
        <v>45881</v>
      </c>
      <c r="F883" s="2" t="s">
        <v>2767</v>
      </c>
      <c r="G883" s="3" t="s">
        <v>2766</v>
      </c>
      <c r="H883" s="2" t="s">
        <v>6071</v>
      </c>
      <c r="I883" s="3" t="s">
        <v>97</v>
      </c>
      <c r="J883" s="6">
        <v>111332</v>
      </c>
      <c r="K883" s="3" t="s">
        <v>2143</v>
      </c>
      <c r="L883" s="3" t="s">
        <v>4092</v>
      </c>
      <c r="M883" s="3" t="s">
        <v>435</v>
      </c>
      <c r="N883" s="3" t="s">
        <v>270</v>
      </c>
      <c r="O883" s="5" t="s">
        <v>5394</v>
      </c>
      <c r="P883" s="2">
        <f>VLOOKUP(M883&amp;N883,Distancia!$C$2:$D$3438,2,0)</f>
        <v>124.79</v>
      </c>
      <c r="Q883" s="2" t="str">
        <f t="shared" si="13"/>
        <v>Aplica</v>
      </c>
      <c r="R883" s="36"/>
      <c r="S883" s="2"/>
    </row>
    <row r="884" spans="1:19" x14ac:dyDescent="0.25">
      <c r="A884" s="3" t="s">
        <v>385</v>
      </c>
      <c r="B884" s="6" t="s">
        <v>1928</v>
      </c>
      <c r="C884" s="2">
        <v>219561</v>
      </c>
      <c r="D884" s="4">
        <v>45880</v>
      </c>
      <c r="E884" s="4">
        <v>45880</v>
      </c>
      <c r="F884" s="2" t="s">
        <v>1442</v>
      </c>
      <c r="G884" s="3" t="s">
        <v>1443</v>
      </c>
      <c r="H884" s="2" t="s">
        <v>5506</v>
      </c>
      <c r="I884" s="3" t="s">
        <v>97</v>
      </c>
      <c r="J884" s="6">
        <v>0</v>
      </c>
      <c r="K884" s="3" t="s">
        <v>2015</v>
      </c>
      <c r="L884" s="3" t="s">
        <v>4092</v>
      </c>
      <c r="M884" s="3" t="s">
        <v>410</v>
      </c>
      <c r="N884" s="3" t="s">
        <v>435</v>
      </c>
      <c r="O884" s="5" t="s">
        <v>5389</v>
      </c>
      <c r="P884" s="2">
        <f>VLOOKUP(M884&amp;N884,Distancia!$C$2:$D$3438,2,0)</f>
        <v>8.84</v>
      </c>
      <c r="Q884" s="2" t="str">
        <f t="shared" si="13"/>
        <v>No Aplica</v>
      </c>
      <c r="R884" s="36"/>
      <c r="S884" s="2"/>
    </row>
    <row r="885" spans="1:19" x14ac:dyDescent="0.25">
      <c r="A885" s="3" t="s">
        <v>385</v>
      </c>
      <c r="B885" s="6" t="s">
        <v>1928</v>
      </c>
      <c r="C885" s="2">
        <v>219563</v>
      </c>
      <c r="D885" s="4">
        <v>45877</v>
      </c>
      <c r="E885" s="4">
        <v>45877</v>
      </c>
      <c r="F885" s="2" t="s">
        <v>1439</v>
      </c>
      <c r="G885" s="3" t="s">
        <v>1440</v>
      </c>
      <c r="H885" s="2" t="s">
        <v>5638</v>
      </c>
      <c r="I885" s="3" t="s">
        <v>3170</v>
      </c>
      <c r="J885" s="6">
        <v>0</v>
      </c>
      <c r="K885" s="3" t="s">
        <v>2005</v>
      </c>
      <c r="L885" s="3" t="s">
        <v>4092</v>
      </c>
      <c r="M885" s="3" t="s">
        <v>410</v>
      </c>
      <c r="N885" s="3" t="s">
        <v>408</v>
      </c>
      <c r="O885" s="5" t="s">
        <v>5382</v>
      </c>
      <c r="P885" s="2">
        <f>VLOOKUP(M885&amp;N885,Distancia!$C$2:$D$3438,2,0)</f>
        <v>47.4</v>
      </c>
      <c r="Q885" s="2" t="str">
        <f t="shared" si="13"/>
        <v>No Aplica</v>
      </c>
      <c r="R885" s="36"/>
      <c r="S885" s="2"/>
    </row>
    <row r="886" spans="1:19" x14ac:dyDescent="0.25">
      <c r="A886" s="3" t="s">
        <v>385</v>
      </c>
      <c r="B886" s="6" t="s">
        <v>1928</v>
      </c>
      <c r="C886" s="2">
        <v>219573</v>
      </c>
      <c r="D886" s="4">
        <v>45881</v>
      </c>
      <c r="E886" s="4">
        <v>45881</v>
      </c>
      <c r="F886" s="2" t="s">
        <v>411</v>
      </c>
      <c r="G886" s="3" t="s">
        <v>415</v>
      </c>
      <c r="H886" s="2" t="s">
        <v>6075</v>
      </c>
      <c r="I886" s="3" t="s">
        <v>97</v>
      </c>
      <c r="J886" s="6">
        <v>0</v>
      </c>
      <c r="K886" s="3" t="s">
        <v>2999</v>
      </c>
      <c r="L886" s="3" t="s">
        <v>4092</v>
      </c>
      <c r="M886" s="3" t="s">
        <v>435</v>
      </c>
      <c r="N886" s="3" t="s">
        <v>408</v>
      </c>
      <c r="O886" s="5" t="s">
        <v>5394</v>
      </c>
      <c r="P886" s="2">
        <f>VLOOKUP(M886&amp;N886,Distancia!$C$2:$D$3438,2,0)</f>
        <v>38.56</v>
      </c>
      <c r="Q886" s="2" t="str">
        <f t="shared" si="13"/>
        <v>No Aplica</v>
      </c>
      <c r="R886" s="36"/>
      <c r="S886" s="2"/>
    </row>
    <row r="887" spans="1:19" x14ac:dyDescent="0.25">
      <c r="A887" s="3" t="s">
        <v>385</v>
      </c>
      <c r="B887" s="6" t="s">
        <v>1928</v>
      </c>
      <c r="C887" s="2">
        <v>219584</v>
      </c>
      <c r="D887" s="4">
        <v>45881</v>
      </c>
      <c r="E887" s="4">
        <v>45881</v>
      </c>
      <c r="F887" s="2" t="s">
        <v>1671</v>
      </c>
      <c r="G887" s="3" t="s">
        <v>1672</v>
      </c>
      <c r="H887" s="2" t="s">
        <v>5790</v>
      </c>
      <c r="I887" s="3" t="s">
        <v>97</v>
      </c>
      <c r="J887" s="6">
        <v>0</v>
      </c>
      <c r="K887" s="3" t="s">
        <v>2701</v>
      </c>
      <c r="L887" s="3" t="s">
        <v>4092</v>
      </c>
      <c r="M887" s="3" t="s">
        <v>417</v>
      </c>
      <c r="N887" s="3" t="s">
        <v>435</v>
      </c>
      <c r="O887" s="5" t="s">
        <v>5590</v>
      </c>
      <c r="P887" s="2">
        <f>VLOOKUP(M887&amp;N887,Distancia!$C$2:$D$3438,2,0)</f>
        <v>18.55</v>
      </c>
      <c r="Q887" s="2" t="str">
        <f t="shared" si="13"/>
        <v>No Aplica</v>
      </c>
      <c r="R887" s="36"/>
      <c r="S887" s="2"/>
    </row>
    <row r="888" spans="1:19" x14ac:dyDescent="0.25">
      <c r="A888" s="3" t="s">
        <v>385</v>
      </c>
      <c r="B888" s="6" t="s">
        <v>1928</v>
      </c>
      <c r="C888" s="2">
        <v>219592</v>
      </c>
      <c r="D888" s="4">
        <v>45882</v>
      </c>
      <c r="E888" s="4">
        <v>45882</v>
      </c>
      <c r="F888" s="2" t="s">
        <v>1644</v>
      </c>
      <c r="G888" s="3" t="s">
        <v>1645</v>
      </c>
      <c r="H888" s="2" t="s">
        <v>5515</v>
      </c>
      <c r="I888" s="3" t="s">
        <v>97</v>
      </c>
      <c r="J888" s="6">
        <v>0</v>
      </c>
      <c r="K888" s="3" t="s">
        <v>2529</v>
      </c>
      <c r="L888" s="3" t="s">
        <v>4092</v>
      </c>
      <c r="M888" s="3" t="s">
        <v>614</v>
      </c>
      <c r="N888" s="3" t="s">
        <v>408</v>
      </c>
      <c r="O888" s="5" t="s">
        <v>5394</v>
      </c>
      <c r="P888" s="2">
        <f>VLOOKUP(M888&amp;N888,Distancia!$C$2:$D$3438,2,0)</f>
        <v>54.47</v>
      </c>
      <c r="Q888" s="2" t="str">
        <f t="shared" si="13"/>
        <v>No Aplica</v>
      </c>
      <c r="R888" s="36"/>
      <c r="S888" s="2"/>
    </row>
    <row r="889" spans="1:19" x14ac:dyDescent="0.25">
      <c r="A889" s="3" t="s">
        <v>385</v>
      </c>
      <c r="B889" s="6" t="s">
        <v>1928</v>
      </c>
      <c r="C889" s="2">
        <v>219593</v>
      </c>
      <c r="D889" s="4">
        <v>45881</v>
      </c>
      <c r="E889" s="4">
        <v>45881</v>
      </c>
      <c r="F889" s="2" t="s">
        <v>588</v>
      </c>
      <c r="G889" s="3" t="s">
        <v>589</v>
      </c>
      <c r="H889" s="2" t="s">
        <v>5521</v>
      </c>
      <c r="I889" s="3" t="s">
        <v>97</v>
      </c>
      <c r="J889" s="6">
        <v>0</v>
      </c>
      <c r="K889" s="3" t="s">
        <v>2601</v>
      </c>
      <c r="L889" s="3" t="s">
        <v>4092</v>
      </c>
      <c r="M889" s="3" t="s">
        <v>408</v>
      </c>
      <c r="N889" s="3" t="s">
        <v>408</v>
      </c>
      <c r="O889" s="5" t="s">
        <v>5394</v>
      </c>
      <c r="P889" s="2">
        <f>VLOOKUP(M889&amp;N889,Distancia!$C$2:$D$3438,2,0)</f>
        <v>0</v>
      </c>
      <c r="Q889" s="2" t="str">
        <f t="shared" si="13"/>
        <v>No Aplica</v>
      </c>
      <c r="R889" s="36"/>
      <c r="S889" s="2"/>
    </row>
    <row r="890" spans="1:19" x14ac:dyDescent="0.25">
      <c r="A890" s="3" t="s">
        <v>385</v>
      </c>
      <c r="B890" s="6" t="s">
        <v>1928</v>
      </c>
      <c r="C890" s="2">
        <v>219605</v>
      </c>
      <c r="D890" s="4">
        <v>45881</v>
      </c>
      <c r="E890" s="4">
        <v>45881</v>
      </c>
      <c r="F890" s="2" t="s">
        <v>30</v>
      </c>
      <c r="G890" s="3" t="s">
        <v>1531</v>
      </c>
      <c r="H890" s="2" t="s">
        <v>5855</v>
      </c>
      <c r="I890" s="3" t="s">
        <v>3170</v>
      </c>
      <c r="J890" s="6">
        <v>0</v>
      </c>
      <c r="K890" s="3" t="s">
        <v>2730</v>
      </c>
      <c r="L890" s="3" t="s">
        <v>4092</v>
      </c>
      <c r="M890" s="3" t="s">
        <v>435</v>
      </c>
      <c r="N890" s="3" t="s">
        <v>1395</v>
      </c>
      <c r="O890" s="5" t="s">
        <v>5394</v>
      </c>
      <c r="P890" s="2">
        <f>VLOOKUP(M890&amp;N890,Distancia!$C$2:$D$3438,2,0)</f>
        <v>35.159999999999997</v>
      </c>
      <c r="Q890" s="2" t="str">
        <f t="shared" si="13"/>
        <v>No Aplica</v>
      </c>
      <c r="R890" s="36"/>
      <c r="S890" s="2"/>
    </row>
    <row r="891" spans="1:19" x14ac:dyDescent="0.25">
      <c r="A891" s="3" t="s">
        <v>385</v>
      </c>
      <c r="B891" s="6" t="s">
        <v>1928</v>
      </c>
      <c r="C891" s="2">
        <v>219609</v>
      </c>
      <c r="D891" s="4">
        <v>45881</v>
      </c>
      <c r="E891" s="4">
        <v>45881</v>
      </c>
      <c r="F891" s="2" t="s">
        <v>1580</v>
      </c>
      <c r="G891" s="3" t="s">
        <v>1581</v>
      </c>
      <c r="H891" s="2" t="s">
        <v>5597</v>
      </c>
      <c r="I891" s="3" t="s">
        <v>3170</v>
      </c>
      <c r="J891" s="6">
        <v>34581</v>
      </c>
      <c r="K891" s="3" t="s">
        <v>4377</v>
      </c>
      <c r="L891" s="3" t="s">
        <v>4331</v>
      </c>
      <c r="M891" s="3" t="s">
        <v>638</v>
      </c>
      <c r="N891" s="3" t="s">
        <v>410</v>
      </c>
      <c r="O891" s="5" t="s">
        <v>5382</v>
      </c>
      <c r="P891" s="2">
        <f>VLOOKUP(M891&amp;N891,Distancia!$C$2:$D$3438,2,0)</f>
        <v>88.21</v>
      </c>
      <c r="Q891" s="2" t="str">
        <f t="shared" si="13"/>
        <v>Aplica</v>
      </c>
      <c r="R891" s="36"/>
      <c r="S891" s="2"/>
    </row>
    <row r="892" spans="1:19" x14ac:dyDescent="0.25">
      <c r="A892" s="3" t="s">
        <v>385</v>
      </c>
      <c r="B892" s="6" t="s">
        <v>1928</v>
      </c>
      <c r="C892" s="2">
        <v>219616</v>
      </c>
      <c r="D892" s="4">
        <v>45881</v>
      </c>
      <c r="E892" s="4">
        <v>45881</v>
      </c>
      <c r="F892" s="2" t="s">
        <v>420</v>
      </c>
      <c r="G892" s="3" t="s">
        <v>421</v>
      </c>
      <c r="H892" s="2" t="s">
        <v>5658</v>
      </c>
      <c r="I892" s="3" t="s">
        <v>3170</v>
      </c>
      <c r="J892" s="6">
        <v>0</v>
      </c>
      <c r="K892" s="3" t="s">
        <v>2532</v>
      </c>
      <c r="L892" s="3" t="s">
        <v>4092</v>
      </c>
      <c r="M892" s="3" t="s">
        <v>410</v>
      </c>
      <c r="N892" s="3" t="s">
        <v>408</v>
      </c>
      <c r="O892" s="5" t="s">
        <v>5394</v>
      </c>
      <c r="P892" s="2">
        <f>VLOOKUP(M892&amp;N892,Distancia!$C$2:$D$3438,2,0)</f>
        <v>47.4</v>
      </c>
      <c r="Q892" s="2" t="str">
        <f t="shared" si="13"/>
        <v>No Aplica</v>
      </c>
      <c r="R892" s="36"/>
      <c r="S892" s="2"/>
    </row>
    <row r="893" spans="1:19" x14ac:dyDescent="0.25">
      <c r="A893" s="3" t="s">
        <v>385</v>
      </c>
      <c r="B893" s="6" t="s">
        <v>1928</v>
      </c>
      <c r="C893" s="2">
        <v>219623</v>
      </c>
      <c r="D893" s="4">
        <v>45881</v>
      </c>
      <c r="E893" s="4">
        <v>45881</v>
      </c>
      <c r="F893" s="2" t="s">
        <v>1404</v>
      </c>
      <c r="G893" s="3" t="s">
        <v>1405</v>
      </c>
      <c r="H893" s="2" t="s">
        <v>5557</v>
      </c>
      <c r="I893" s="3" t="s">
        <v>97</v>
      </c>
      <c r="J893" s="6">
        <v>0</v>
      </c>
      <c r="K893" s="3" t="s">
        <v>4389</v>
      </c>
      <c r="L893" s="3" t="s">
        <v>4092</v>
      </c>
      <c r="M893" s="3" t="s">
        <v>410</v>
      </c>
      <c r="N893" s="3" t="s">
        <v>408</v>
      </c>
      <c r="O893" s="5" t="s">
        <v>5394</v>
      </c>
      <c r="P893" s="2">
        <f>VLOOKUP(M893&amp;N893,Distancia!$C$2:$D$3438,2,0)</f>
        <v>47.4</v>
      </c>
      <c r="Q893" s="2" t="str">
        <f t="shared" si="13"/>
        <v>No Aplica</v>
      </c>
      <c r="R893" s="36"/>
      <c r="S893" s="2"/>
    </row>
    <row r="894" spans="1:19" x14ac:dyDescent="0.25">
      <c r="A894" s="3" t="s">
        <v>385</v>
      </c>
      <c r="B894" s="6" t="s">
        <v>1928</v>
      </c>
      <c r="C894" s="2">
        <v>219639</v>
      </c>
      <c r="D894" s="4">
        <v>45882</v>
      </c>
      <c r="E894" s="4">
        <v>45882</v>
      </c>
      <c r="F894" s="2" t="s">
        <v>1636</v>
      </c>
      <c r="G894" s="3" t="s">
        <v>1637</v>
      </c>
      <c r="H894" s="2" t="s">
        <v>5496</v>
      </c>
      <c r="I894" s="3" t="s">
        <v>3170</v>
      </c>
      <c r="J894" s="6">
        <v>0</v>
      </c>
      <c r="K894" s="3" t="s">
        <v>2711</v>
      </c>
      <c r="L894" s="3" t="s">
        <v>4331</v>
      </c>
      <c r="M894" s="3" t="s">
        <v>614</v>
      </c>
      <c r="N894" s="3" t="s">
        <v>408</v>
      </c>
      <c r="O894" s="5" t="s">
        <v>5394</v>
      </c>
      <c r="P894" s="2">
        <f>VLOOKUP(M894&amp;N894,Distancia!$C$2:$D$3438,2,0)</f>
        <v>54.47</v>
      </c>
      <c r="Q894" s="2" t="str">
        <f t="shared" si="13"/>
        <v>No Aplica</v>
      </c>
      <c r="R894" s="36"/>
      <c r="S894" s="2"/>
    </row>
    <row r="895" spans="1:19" x14ac:dyDescent="0.25">
      <c r="A895" s="3" t="s">
        <v>385</v>
      </c>
      <c r="B895" s="6" t="s">
        <v>1928</v>
      </c>
      <c r="C895" s="2">
        <v>219641</v>
      </c>
      <c r="D895" s="4">
        <v>45882</v>
      </c>
      <c r="E895" s="4">
        <v>45883</v>
      </c>
      <c r="F895" s="2" t="s">
        <v>581</v>
      </c>
      <c r="G895" s="3" t="s">
        <v>582</v>
      </c>
      <c r="H895" s="2" t="s">
        <v>5740</v>
      </c>
      <c r="I895" s="3" t="s">
        <v>97</v>
      </c>
      <c r="J895" s="6">
        <v>0</v>
      </c>
      <c r="K895" s="3" t="s">
        <v>2166</v>
      </c>
      <c r="L895" s="3" t="s">
        <v>4275</v>
      </c>
      <c r="M895" s="3" t="s">
        <v>437</v>
      </c>
      <c r="N895" s="3" t="s">
        <v>435</v>
      </c>
      <c r="O895" s="5" t="s">
        <v>5394</v>
      </c>
      <c r="P895" s="2">
        <f>VLOOKUP(M895&amp;N895,Distancia!$C$2:$D$3438,2,0)</f>
        <v>52.37</v>
      </c>
      <c r="Q895" s="2" t="str">
        <f t="shared" si="13"/>
        <v>No Aplica</v>
      </c>
      <c r="R895" s="36"/>
      <c r="S895" s="2"/>
    </row>
    <row r="896" spans="1:19" x14ac:dyDescent="0.25">
      <c r="A896" s="3" t="s">
        <v>385</v>
      </c>
      <c r="B896" s="6" t="s">
        <v>1928</v>
      </c>
      <c r="C896" s="2">
        <v>219647</v>
      </c>
      <c r="D896" s="4">
        <v>45882</v>
      </c>
      <c r="E896" s="4">
        <v>45883</v>
      </c>
      <c r="F896" s="2" t="s">
        <v>1380</v>
      </c>
      <c r="G896" s="3" t="s">
        <v>2066</v>
      </c>
      <c r="H896" s="2" t="s">
        <v>5894</v>
      </c>
      <c r="I896" s="3" t="s">
        <v>97</v>
      </c>
      <c r="J896" s="6">
        <v>0</v>
      </c>
      <c r="K896" s="3" t="s">
        <v>2554</v>
      </c>
      <c r="L896" s="3" t="s">
        <v>4092</v>
      </c>
      <c r="M896" s="3" t="s">
        <v>410</v>
      </c>
      <c r="N896" s="3" t="s">
        <v>435</v>
      </c>
      <c r="O896" s="5" t="s">
        <v>5402</v>
      </c>
      <c r="P896" s="2">
        <f>VLOOKUP(M896&amp;N896,Distancia!$C$2:$D$3438,2,0)</f>
        <v>8.84</v>
      </c>
      <c r="Q896" s="2" t="str">
        <f t="shared" si="13"/>
        <v>No Aplica</v>
      </c>
      <c r="R896" s="36"/>
      <c r="S896" s="2"/>
    </row>
    <row r="897" spans="1:19" x14ac:dyDescent="0.25">
      <c r="A897" s="3" t="s">
        <v>385</v>
      </c>
      <c r="B897" s="6" t="s">
        <v>1928</v>
      </c>
      <c r="C897" s="2">
        <v>219650</v>
      </c>
      <c r="D897" s="4">
        <v>45882</v>
      </c>
      <c r="E897" s="4">
        <v>45883</v>
      </c>
      <c r="F897" s="2" t="s">
        <v>1604</v>
      </c>
      <c r="G897" s="3" t="s">
        <v>1605</v>
      </c>
      <c r="H897" s="2" t="s">
        <v>5427</v>
      </c>
      <c r="I897" s="3" t="s">
        <v>97</v>
      </c>
      <c r="J897" s="6">
        <v>0</v>
      </c>
      <c r="K897" s="3" t="s">
        <v>2009</v>
      </c>
      <c r="L897" s="3" t="s">
        <v>4331</v>
      </c>
      <c r="M897" s="3" t="s">
        <v>408</v>
      </c>
      <c r="N897" s="3" t="s">
        <v>435</v>
      </c>
      <c r="O897" s="5" t="s">
        <v>5389</v>
      </c>
      <c r="P897" s="2">
        <f>VLOOKUP(M897&amp;N897,Distancia!$C$2:$D$3438,2,0)</f>
        <v>38.56</v>
      </c>
      <c r="Q897" s="2" t="str">
        <f t="shared" si="13"/>
        <v>No Aplica</v>
      </c>
      <c r="R897" s="36"/>
      <c r="S897" s="2"/>
    </row>
    <row r="898" spans="1:19" x14ac:dyDescent="0.25">
      <c r="A898" s="3" t="s">
        <v>385</v>
      </c>
      <c r="B898" s="6" t="s">
        <v>1928</v>
      </c>
      <c r="C898" s="2">
        <v>219660</v>
      </c>
      <c r="D898" s="4">
        <v>45882</v>
      </c>
      <c r="E898" s="4">
        <v>45883</v>
      </c>
      <c r="F898" s="2" t="s">
        <v>3337</v>
      </c>
      <c r="G898" s="3" t="s">
        <v>3338</v>
      </c>
      <c r="H898" s="2" t="s">
        <v>6099</v>
      </c>
      <c r="I898" s="3" t="s">
        <v>97</v>
      </c>
      <c r="J898" s="6">
        <v>0</v>
      </c>
      <c r="K898" s="3" t="s">
        <v>2105</v>
      </c>
      <c r="L898" s="3" t="s">
        <v>4331</v>
      </c>
      <c r="M898" s="3" t="s">
        <v>410</v>
      </c>
      <c r="N898" s="3" t="s">
        <v>435</v>
      </c>
      <c r="O898" s="5" t="s">
        <v>5402</v>
      </c>
      <c r="P898" s="2">
        <f>VLOOKUP(M898&amp;N898,Distancia!$C$2:$D$3438,2,0)</f>
        <v>8.84</v>
      </c>
      <c r="Q898" s="2" t="str">
        <f t="shared" si="13"/>
        <v>No Aplica</v>
      </c>
      <c r="R898" s="36"/>
      <c r="S898" s="2"/>
    </row>
    <row r="899" spans="1:19" x14ac:dyDescent="0.25">
      <c r="A899" s="3" t="s">
        <v>385</v>
      </c>
      <c r="B899" s="6" t="s">
        <v>1928</v>
      </c>
      <c r="C899" s="2">
        <v>219666</v>
      </c>
      <c r="D899" s="4">
        <v>45881</v>
      </c>
      <c r="E899" s="4">
        <v>45881</v>
      </c>
      <c r="F899" s="2" t="s">
        <v>1401</v>
      </c>
      <c r="G899" s="3" t="s">
        <v>1402</v>
      </c>
      <c r="H899" s="2" t="s">
        <v>5988</v>
      </c>
      <c r="I899" s="3" t="s">
        <v>3170</v>
      </c>
      <c r="J899" s="6">
        <v>31809</v>
      </c>
      <c r="K899" s="3" t="s">
        <v>2089</v>
      </c>
      <c r="L899" s="3" t="s">
        <v>4331</v>
      </c>
      <c r="M899" s="3" t="s">
        <v>410</v>
      </c>
      <c r="N899" s="3" t="s">
        <v>638</v>
      </c>
      <c r="O899" s="5" t="s">
        <v>5382</v>
      </c>
      <c r="P899" s="2">
        <f>VLOOKUP(M899&amp;N899,Distancia!$C$2:$D$3438,2,0)</f>
        <v>88.21</v>
      </c>
      <c r="Q899" s="2" t="str">
        <f t="shared" ref="Q899:Q962" si="14">IF(P899&gt;=80,"Aplica","No Aplica")</f>
        <v>Aplica</v>
      </c>
      <c r="R899" s="36"/>
      <c r="S899" s="2"/>
    </row>
    <row r="900" spans="1:19" x14ac:dyDescent="0.25">
      <c r="A900" s="3" t="s">
        <v>385</v>
      </c>
      <c r="B900" s="6" t="s">
        <v>1928</v>
      </c>
      <c r="C900" s="2">
        <v>219677</v>
      </c>
      <c r="D900" s="4">
        <v>45882</v>
      </c>
      <c r="E900" s="4">
        <v>45882</v>
      </c>
      <c r="F900" s="2" t="s">
        <v>1638</v>
      </c>
      <c r="G900" s="3" t="s">
        <v>1639</v>
      </c>
      <c r="H900" s="2" t="s">
        <v>5963</v>
      </c>
      <c r="I900" s="3" t="s">
        <v>3170</v>
      </c>
      <c r="J900" s="6">
        <v>31809</v>
      </c>
      <c r="K900" s="3" t="s">
        <v>2527</v>
      </c>
      <c r="L900" s="3" t="s">
        <v>4092</v>
      </c>
      <c r="M900" s="3" t="s">
        <v>614</v>
      </c>
      <c r="N900" s="3" t="s">
        <v>435</v>
      </c>
      <c r="O900" s="5" t="s">
        <v>5402</v>
      </c>
      <c r="P900" s="2">
        <f>VLOOKUP(M900&amp;N900,Distancia!$C$2:$D$3438,2,0)</f>
        <v>96.46</v>
      </c>
      <c r="Q900" s="2" t="str">
        <f t="shared" si="14"/>
        <v>Aplica</v>
      </c>
      <c r="R900" s="36"/>
      <c r="S900" s="2"/>
    </row>
    <row r="901" spans="1:19" x14ac:dyDescent="0.25">
      <c r="A901" s="3" t="s">
        <v>385</v>
      </c>
      <c r="B901" s="6" t="s">
        <v>1928</v>
      </c>
      <c r="C901" s="2">
        <v>219678</v>
      </c>
      <c r="D901" s="4">
        <v>45883</v>
      </c>
      <c r="E901" s="4">
        <v>45883</v>
      </c>
      <c r="F901" s="2" t="s">
        <v>1638</v>
      </c>
      <c r="G901" s="3" t="s">
        <v>1639</v>
      </c>
      <c r="H901" s="2" t="s">
        <v>5963</v>
      </c>
      <c r="I901" s="3" t="s">
        <v>3170</v>
      </c>
      <c r="J901" s="6">
        <v>31809</v>
      </c>
      <c r="K901" s="3" t="s">
        <v>2614</v>
      </c>
      <c r="L901" s="3" t="s">
        <v>4092</v>
      </c>
      <c r="M901" s="3" t="s">
        <v>614</v>
      </c>
      <c r="N901" s="3" t="s">
        <v>435</v>
      </c>
      <c r="O901" s="5" t="s">
        <v>5394</v>
      </c>
      <c r="P901" s="2">
        <f>VLOOKUP(M901&amp;N901,Distancia!$C$2:$D$3438,2,0)</f>
        <v>96.46</v>
      </c>
      <c r="Q901" s="2" t="str">
        <f t="shared" si="14"/>
        <v>Aplica</v>
      </c>
      <c r="R901" s="36"/>
      <c r="S901" s="2"/>
    </row>
    <row r="902" spans="1:19" x14ac:dyDescent="0.25">
      <c r="A902" s="3" t="s">
        <v>385</v>
      </c>
      <c r="B902" s="6" t="s">
        <v>1928</v>
      </c>
      <c r="C902" s="2">
        <v>219684</v>
      </c>
      <c r="D902" s="4">
        <v>45880</v>
      </c>
      <c r="E902" s="4">
        <v>45880</v>
      </c>
      <c r="F902" s="2" t="s">
        <v>61</v>
      </c>
      <c r="G902" s="3" t="s">
        <v>1574</v>
      </c>
      <c r="H902" s="2" t="s">
        <v>5501</v>
      </c>
      <c r="I902" s="3" t="s">
        <v>97</v>
      </c>
      <c r="J902" s="6">
        <v>0</v>
      </c>
      <c r="K902" s="3" t="s">
        <v>2953</v>
      </c>
      <c r="L902" s="3" t="s">
        <v>4092</v>
      </c>
      <c r="M902" s="3" t="s">
        <v>638</v>
      </c>
      <c r="N902" s="3" t="s">
        <v>1389</v>
      </c>
      <c r="O902" s="5" t="s">
        <v>5394</v>
      </c>
      <c r="P902" s="2">
        <f>VLOOKUP(M902&amp;N902,Distancia!$C$2:$D$3438,2,0)</f>
        <v>49.23</v>
      </c>
      <c r="Q902" s="2" t="str">
        <f t="shared" si="14"/>
        <v>No Aplica</v>
      </c>
      <c r="R902" s="36"/>
      <c r="S902" s="2"/>
    </row>
    <row r="903" spans="1:19" x14ac:dyDescent="0.25">
      <c r="A903" s="3" t="s">
        <v>385</v>
      </c>
      <c r="B903" s="6" t="s">
        <v>1928</v>
      </c>
      <c r="C903" s="2">
        <v>219689</v>
      </c>
      <c r="D903" s="4">
        <v>45883</v>
      </c>
      <c r="E903" s="4">
        <v>45883</v>
      </c>
      <c r="F903" s="2" t="s">
        <v>28</v>
      </c>
      <c r="G903" s="3" t="s">
        <v>434</v>
      </c>
      <c r="H903" s="2" t="s">
        <v>5814</v>
      </c>
      <c r="I903" s="3" t="s">
        <v>97</v>
      </c>
      <c r="J903" s="6">
        <v>0</v>
      </c>
      <c r="K903" s="3" t="s">
        <v>2961</v>
      </c>
      <c r="L903" s="3" t="s">
        <v>4092</v>
      </c>
      <c r="M903" s="3" t="s">
        <v>417</v>
      </c>
      <c r="N903" s="3" t="s">
        <v>435</v>
      </c>
      <c r="O903" s="5" t="s">
        <v>5590</v>
      </c>
      <c r="P903" s="2">
        <f>VLOOKUP(M903&amp;N903,Distancia!$C$2:$D$3438,2,0)</f>
        <v>18.55</v>
      </c>
      <c r="Q903" s="2" t="str">
        <f t="shared" si="14"/>
        <v>No Aplica</v>
      </c>
      <c r="R903" s="36"/>
      <c r="S903" s="2"/>
    </row>
    <row r="904" spans="1:19" x14ac:dyDescent="0.25">
      <c r="A904" s="3" t="s">
        <v>385</v>
      </c>
      <c r="B904" s="6" t="s">
        <v>1928</v>
      </c>
      <c r="C904" s="2">
        <v>219703</v>
      </c>
      <c r="D904" s="4">
        <v>45882</v>
      </c>
      <c r="E904" s="4">
        <v>45882</v>
      </c>
      <c r="F904" s="2" t="s">
        <v>1547</v>
      </c>
      <c r="G904" s="3" t="s">
        <v>1548</v>
      </c>
      <c r="H904" s="2" t="s">
        <v>5602</v>
      </c>
      <c r="I904" s="3" t="s">
        <v>97</v>
      </c>
      <c r="J904" s="6">
        <v>31809</v>
      </c>
      <c r="K904" s="3" t="s">
        <v>4439</v>
      </c>
      <c r="L904" s="3" t="s">
        <v>4331</v>
      </c>
      <c r="M904" s="3" t="s">
        <v>1467</v>
      </c>
      <c r="N904" s="3" t="s">
        <v>410</v>
      </c>
      <c r="O904" s="5" t="s">
        <v>5394</v>
      </c>
      <c r="P904" s="2">
        <f>VLOOKUP(M904&amp;N904,Distancia!$C$2:$D$3438,2,0)</f>
        <v>120.94</v>
      </c>
      <c r="Q904" s="2" t="str">
        <f t="shared" si="14"/>
        <v>Aplica</v>
      </c>
      <c r="R904" s="36"/>
      <c r="S904" s="2"/>
    </row>
    <row r="905" spans="1:19" x14ac:dyDescent="0.25">
      <c r="A905" s="3" t="s">
        <v>385</v>
      </c>
      <c r="B905" s="6" t="s">
        <v>1928</v>
      </c>
      <c r="C905" s="2">
        <v>219704</v>
      </c>
      <c r="D905" s="4">
        <v>45902</v>
      </c>
      <c r="E905" s="4">
        <v>45904</v>
      </c>
      <c r="F905" s="2" t="s">
        <v>4440</v>
      </c>
      <c r="G905" s="3" t="s">
        <v>4441</v>
      </c>
      <c r="H905" s="2" t="s">
        <v>6106</v>
      </c>
      <c r="I905" s="3" t="s">
        <v>351</v>
      </c>
      <c r="J905" s="6">
        <v>0</v>
      </c>
      <c r="K905" s="3" t="s">
        <v>2044</v>
      </c>
      <c r="L905" s="3" t="s">
        <v>4308</v>
      </c>
      <c r="M905" s="3" t="s">
        <v>1389</v>
      </c>
      <c r="N905" s="3" t="s">
        <v>270</v>
      </c>
      <c r="O905" s="5" t="s">
        <v>5389</v>
      </c>
      <c r="P905" s="2">
        <f>VLOOKUP(M905&amp;N905,Distancia!$C$2:$D$3438,2,0)</f>
        <v>78</v>
      </c>
      <c r="Q905" s="2" t="str">
        <f t="shared" si="14"/>
        <v>No Aplica</v>
      </c>
      <c r="R905" s="36"/>
      <c r="S905" s="2"/>
    </row>
    <row r="906" spans="1:19" x14ac:dyDescent="0.25">
      <c r="A906" s="3" t="s">
        <v>385</v>
      </c>
      <c r="B906" s="6" t="s">
        <v>1928</v>
      </c>
      <c r="C906" s="2">
        <v>219727</v>
      </c>
      <c r="D906" s="4">
        <v>45883</v>
      </c>
      <c r="E906" s="4">
        <v>45883</v>
      </c>
      <c r="F906" s="2" t="s">
        <v>1559</v>
      </c>
      <c r="G906" s="3" t="s">
        <v>1560</v>
      </c>
      <c r="H906" s="2" t="s">
        <v>5411</v>
      </c>
      <c r="I906" s="3" t="s">
        <v>3170</v>
      </c>
      <c r="J906" s="6">
        <v>0</v>
      </c>
      <c r="K906" s="3" t="s">
        <v>4465</v>
      </c>
      <c r="L906" s="3" t="s">
        <v>4331</v>
      </c>
      <c r="M906" s="3" t="s">
        <v>1467</v>
      </c>
      <c r="N906" s="3" t="s">
        <v>1422</v>
      </c>
      <c r="O906" s="5" t="s">
        <v>5394</v>
      </c>
      <c r="P906" s="2">
        <f>VLOOKUP(M906&amp;N906,Distancia!$C$2:$D$3438,2,0)</f>
        <v>17.850000000000001</v>
      </c>
      <c r="Q906" s="2" t="str">
        <f t="shared" si="14"/>
        <v>No Aplica</v>
      </c>
      <c r="R906" s="36"/>
      <c r="S906" s="2"/>
    </row>
    <row r="907" spans="1:19" x14ac:dyDescent="0.25">
      <c r="A907" s="3" t="s">
        <v>385</v>
      </c>
      <c r="B907" s="6" t="s">
        <v>1928</v>
      </c>
      <c r="C907" s="2">
        <v>219733</v>
      </c>
      <c r="D907" s="4">
        <v>45883</v>
      </c>
      <c r="E907" s="4">
        <v>45883</v>
      </c>
      <c r="F907" s="2" t="s">
        <v>1393</v>
      </c>
      <c r="G907" s="3" t="s">
        <v>1394</v>
      </c>
      <c r="H907" s="2" t="s">
        <v>5566</v>
      </c>
      <c r="I907" s="3" t="s">
        <v>3170</v>
      </c>
      <c r="J907" s="6">
        <v>25815</v>
      </c>
      <c r="K907" s="3" t="s">
        <v>2976</v>
      </c>
      <c r="L907" s="3" t="s">
        <v>4331</v>
      </c>
      <c r="M907" s="3" t="s">
        <v>410</v>
      </c>
      <c r="N907" s="3" t="s">
        <v>638</v>
      </c>
      <c r="O907" s="5" t="s">
        <v>5382</v>
      </c>
      <c r="P907" s="2">
        <f>VLOOKUP(M907&amp;N907,Distancia!$C$2:$D$3438,2,0)</f>
        <v>88.21</v>
      </c>
      <c r="Q907" s="2" t="str">
        <f t="shared" si="14"/>
        <v>Aplica</v>
      </c>
      <c r="R907" s="36"/>
      <c r="S907" s="2"/>
    </row>
    <row r="908" spans="1:19" x14ac:dyDescent="0.25">
      <c r="A908" s="3" t="s">
        <v>385</v>
      </c>
      <c r="B908" s="6" t="s">
        <v>1928</v>
      </c>
      <c r="C908" s="2">
        <v>219734</v>
      </c>
      <c r="D908" s="4">
        <v>45883</v>
      </c>
      <c r="E908" s="4">
        <v>45883</v>
      </c>
      <c r="F908" s="2" t="s">
        <v>1387</v>
      </c>
      <c r="G908" s="3" t="s">
        <v>1388</v>
      </c>
      <c r="H908" s="2" t="s">
        <v>5720</v>
      </c>
      <c r="I908" s="3" t="s">
        <v>97</v>
      </c>
      <c r="J908" s="6">
        <v>0</v>
      </c>
      <c r="K908" s="3" t="s">
        <v>2983</v>
      </c>
      <c r="L908" s="3" t="s">
        <v>4331</v>
      </c>
      <c r="M908" s="3" t="s">
        <v>410</v>
      </c>
      <c r="N908" s="3" t="s">
        <v>417</v>
      </c>
      <c r="O908" s="5" t="s">
        <v>5394</v>
      </c>
      <c r="P908" s="2">
        <f>VLOOKUP(M908&amp;N908,Distancia!$C$2:$D$3438,2,0)</f>
        <v>20.100000000000001</v>
      </c>
      <c r="Q908" s="2" t="str">
        <f t="shared" si="14"/>
        <v>No Aplica</v>
      </c>
      <c r="R908" s="36"/>
      <c r="S908" s="2"/>
    </row>
    <row r="909" spans="1:19" x14ac:dyDescent="0.25">
      <c r="A909" s="3" t="s">
        <v>385</v>
      </c>
      <c r="B909" s="6" t="s">
        <v>1928</v>
      </c>
      <c r="C909" s="2">
        <v>219744</v>
      </c>
      <c r="D909" s="4">
        <v>45883</v>
      </c>
      <c r="E909" s="4">
        <v>45883</v>
      </c>
      <c r="F909" s="2" t="s">
        <v>1401</v>
      </c>
      <c r="G909" s="3" t="s">
        <v>1402</v>
      </c>
      <c r="H909" s="2" t="s">
        <v>5988</v>
      </c>
      <c r="I909" s="3" t="s">
        <v>3170</v>
      </c>
      <c r="J909" s="6">
        <v>31809</v>
      </c>
      <c r="K909" s="3" t="s">
        <v>2981</v>
      </c>
      <c r="L909" s="3" t="s">
        <v>4331</v>
      </c>
      <c r="M909" s="3" t="s">
        <v>410</v>
      </c>
      <c r="N909" s="3" t="s">
        <v>638</v>
      </c>
      <c r="O909" s="5" t="s">
        <v>5382</v>
      </c>
      <c r="P909" s="2">
        <f>VLOOKUP(M909&amp;N909,Distancia!$C$2:$D$3438,2,0)</f>
        <v>88.21</v>
      </c>
      <c r="Q909" s="2" t="str">
        <f t="shared" si="14"/>
        <v>Aplica</v>
      </c>
      <c r="R909" s="36"/>
      <c r="S909" s="2"/>
    </row>
    <row r="910" spans="1:19" x14ac:dyDescent="0.25">
      <c r="A910" s="3" t="s">
        <v>385</v>
      </c>
      <c r="B910" s="6" t="s">
        <v>1928</v>
      </c>
      <c r="C910" s="2">
        <v>219754</v>
      </c>
      <c r="D910" s="4">
        <v>45883</v>
      </c>
      <c r="E910" s="4">
        <v>45883</v>
      </c>
      <c r="F910" s="2" t="s">
        <v>584</v>
      </c>
      <c r="G910" s="3" t="s">
        <v>2755</v>
      </c>
      <c r="H910" s="2" t="s">
        <v>5435</v>
      </c>
      <c r="I910" s="3" t="s">
        <v>3170</v>
      </c>
      <c r="J910" s="6">
        <v>0</v>
      </c>
      <c r="K910" s="3" t="s">
        <v>2937</v>
      </c>
      <c r="L910" s="3" t="s">
        <v>4331</v>
      </c>
      <c r="M910" s="3" t="s">
        <v>437</v>
      </c>
      <c r="N910" s="3" t="s">
        <v>408</v>
      </c>
      <c r="O910" s="5" t="s">
        <v>5402</v>
      </c>
      <c r="P910" s="2">
        <f>VLOOKUP(M910&amp;N910,Distancia!$C$2:$D$3438,2,0)</f>
        <v>13.81</v>
      </c>
      <c r="Q910" s="2" t="str">
        <f t="shared" si="14"/>
        <v>No Aplica</v>
      </c>
      <c r="R910" s="36"/>
      <c r="S910" s="2"/>
    </row>
    <row r="911" spans="1:19" x14ac:dyDescent="0.25">
      <c r="A911" s="3" t="s">
        <v>385</v>
      </c>
      <c r="B911" s="6" t="s">
        <v>1928</v>
      </c>
      <c r="C911" s="2">
        <v>219766</v>
      </c>
      <c r="D911" s="4">
        <v>45887</v>
      </c>
      <c r="E911" s="4">
        <v>45887</v>
      </c>
      <c r="F911" s="2" t="s">
        <v>1636</v>
      </c>
      <c r="G911" s="3" t="s">
        <v>1637</v>
      </c>
      <c r="H911" s="2" t="s">
        <v>5496</v>
      </c>
      <c r="I911" s="3" t="s">
        <v>3170</v>
      </c>
      <c r="J911" s="6">
        <v>0</v>
      </c>
      <c r="K911" s="3" t="s">
        <v>2934</v>
      </c>
      <c r="L911" s="3" t="s">
        <v>4331</v>
      </c>
      <c r="M911" s="3" t="s">
        <v>614</v>
      </c>
      <c r="N911" s="3" t="s">
        <v>408</v>
      </c>
      <c r="O911" s="5" t="s">
        <v>5394</v>
      </c>
      <c r="P911" s="2">
        <f>VLOOKUP(M911&amp;N911,Distancia!$C$2:$D$3438,2,0)</f>
        <v>54.47</v>
      </c>
      <c r="Q911" s="2" t="str">
        <f t="shared" si="14"/>
        <v>No Aplica</v>
      </c>
      <c r="R911" s="36"/>
      <c r="S911" s="2"/>
    </row>
    <row r="912" spans="1:19" x14ac:dyDescent="0.25">
      <c r="A912" s="3" t="s">
        <v>385</v>
      </c>
      <c r="B912" s="6" t="s">
        <v>1928</v>
      </c>
      <c r="C912" s="2">
        <v>219767</v>
      </c>
      <c r="D912" s="4">
        <v>45888</v>
      </c>
      <c r="E912" s="4">
        <v>45888</v>
      </c>
      <c r="F912" s="2" t="s">
        <v>1636</v>
      </c>
      <c r="G912" s="3" t="s">
        <v>1637</v>
      </c>
      <c r="H912" s="2" t="s">
        <v>5496</v>
      </c>
      <c r="I912" s="3" t="s">
        <v>3170</v>
      </c>
      <c r="J912" s="6">
        <v>34581</v>
      </c>
      <c r="K912" s="3" t="s">
        <v>2177</v>
      </c>
      <c r="L912" s="3" t="s">
        <v>4331</v>
      </c>
      <c r="M912" s="3" t="s">
        <v>614</v>
      </c>
      <c r="N912" s="3" t="s">
        <v>435</v>
      </c>
      <c r="O912" s="5" t="s">
        <v>5394</v>
      </c>
      <c r="P912" s="2">
        <f>VLOOKUP(M912&amp;N912,Distancia!$C$2:$D$3438,2,0)</f>
        <v>96.46</v>
      </c>
      <c r="Q912" s="2" t="str">
        <f t="shared" si="14"/>
        <v>Aplica</v>
      </c>
      <c r="R912" s="36"/>
      <c r="S912" s="2"/>
    </row>
    <row r="913" spans="1:19" x14ac:dyDescent="0.25">
      <c r="A913" s="3" t="s">
        <v>385</v>
      </c>
      <c r="B913" s="6" t="s">
        <v>1928</v>
      </c>
      <c r="C913" s="2">
        <v>219768</v>
      </c>
      <c r="D913" s="4">
        <v>45888</v>
      </c>
      <c r="E913" s="4">
        <v>45888</v>
      </c>
      <c r="F913" s="2" t="s">
        <v>1616</v>
      </c>
      <c r="G913" s="3" t="s">
        <v>1619</v>
      </c>
      <c r="H913" s="2" t="s">
        <v>6122</v>
      </c>
      <c r="I913" s="3" t="s">
        <v>351</v>
      </c>
      <c r="J913" s="6">
        <v>0</v>
      </c>
      <c r="K913" s="3" t="s">
        <v>2161</v>
      </c>
      <c r="L913" s="3" t="s">
        <v>4331</v>
      </c>
      <c r="M913" s="3" t="s">
        <v>617</v>
      </c>
      <c r="N913" s="3" t="s">
        <v>435</v>
      </c>
      <c r="O913" s="5" t="s">
        <v>5394</v>
      </c>
      <c r="P913" s="2">
        <f>VLOOKUP(M913&amp;N913,Distancia!$C$2:$D$3438,2,0)</f>
        <v>25.41</v>
      </c>
      <c r="Q913" s="2" t="str">
        <f t="shared" si="14"/>
        <v>No Aplica</v>
      </c>
      <c r="R913" s="36"/>
      <c r="S913" s="2"/>
    </row>
    <row r="914" spans="1:19" x14ac:dyDescent="0.25">
      <c r="A914" s="3" t="s">
        <v>385</v>
      </c>
      <c r="B914" s="6" t="s">
        <v>1928</v>
      </c>
      <c r="C914" s="2">
        <v>219770</v>
      </c>
      <c r="D914" s="4">
        <v>45883</v>
      </c>
      <c r="E914" s="4">
        <v>45883</v>
      </c>
      <c r="F914" s="2" t="s">
        <v>1542</v>
      </c>
      <c r="G914" s="3" t="s">
        <v>1543</v>
      </c>
      <c r="H914" s="2" t="s">
        <v>5636</v>
      </c>
      <c r="I914" s="3" t="s">
        <v>97</v>
      </c>
      <c r="J914" s="6">
        <v>0</v>
      </c>
      <c r="K914" s="3" t="s">
        <v>2160</v>
      </c>
      <c r="L914" s="3" t="s">
        <v>4331</v>
      </c>
      <c r="M914" s="3" t="s">
        <v>1467</v>
      </c>
      <c r="N914" s="3" t="s">
        <v>1422</v>
      </c>
      <c r="O914" s="5" t="s">
        <v>5394</v>
      </c>
      <c r="P914" s="2">
        <f>VLOOKUP(M914&amp;N914,Distancia!$C$2:$D$3438,2,0)</f>
        <v>17.850000000000001</v>
      </c>
      <c r="Q914" s="2" t="str">
        <f t="shared" si="14"/>
        <v>No Aplica</v>
      </c>
      <c r="R914" s="36"/>
      <c r="S914" s="2"/>
    </row>
    <row r="915" spans="1:19" x14ac:dyDescent="0.25">
      <c r="A915" s="3" t="s">
        <v>385</v>
      </c>
      <c r="B915" s="6" t="s">
        <v>1928</v>
      </c>
      <c r="C915" s="2">
        <v>219782</v>
      </c>
      <c r="D915" s="4">
        <v>45882</v>
      </c>
      <c r="E915" s="4">
        <v>45882</v>
      </c>
      <c r="F915" s="2" t="s">
        <v>1442</v>
      </c>
      <c r="G915" s="3" t="s">
        <v>1443</v>
      </c>
      <c r="H915" s="2" t="s">
        <v>5506</v>
      </c>
      <c r="I915" s="3" t="s">
        <v>97</v>
      </c>
      <c r="J915" s="6">
        <v>0</v>
      </c>
      <c r="K915" s="3" t="s">
        <v>2159</v>
      </c>
      <c r="L915" s="3" t="s">
        <v>4331</v>
      </c>
      <c r="M915" s="3" t="s">
        <v>410</v>
      </c>
      <c r="N915" s="3" t="s">
        <v>435</v>
      </c>
      <c r="O915" s="5" t="s">
        <v>5389</v>
      </c>
      <c r="P915" s="2">
        <f>VLOOKUP(M915&amp;N915,Distancia!$C$2:$D$3438,2,0)</f>
        <v>8.84</v>
      </c>
      <c r="Q915" s="2" t="str">
        <f t="shared" si="14"/>
        <v>No Aplica</v>
      </c>
      <c r="R915" s="36"/>
      <c r="S915" s="2"/>
    </row>
    <row r="916" spans="1:19" x14ac:dyDescent="0.25">
      <c r="A916" s="3" t="s">
        <v>385</v>
      </c>
      <c r="B916" s="6" t="s">
        <v>1928</v>
      </c>
      <c r="C916" s="2">
        <v>219783</v>
      </c>
      <c r="D916" s="4">
        <v>45883</v>
      </c>
      <c r="E916" s="4">
        <v>45883</v>
      </c>
      <c r="F916" s="2" t="s">
        <v>1442</v>
      </c>
      <c r="G916" s="3" t="s">
        <v>1443</v>
      </c>
      <c r="H916" s="2" t="s">
        <v>5506</v>
      </c>
      <c r="I916" s="3" t="s">
        <v>97</v>
      </c>
      <c r="J916" s="6">
        <v>0</v>
      </c>
      <c r="K916" s="3" t="s">
        <v>2142</v>
      </c>
      <c r="L916" s="3" t="s">
        <v>4331</v>
      </c>
      <c r="M916" s="3" t="s">
        <v>410</v>
      </c>
      <c r="N916" s="3" t="s">
        <v>435</v>
      </c>
      <c r="O916" s="5" t="s">
        <v>5389</v>
      </c>
      <c r="P916" s="2">
        <f>VLOOKUP(M916&amp;N916,Distancia!$C$2:$D$3438,2,0)</f>
        <v>8.84</v>
      </c>
      <c r="Q916" s="2" t="str">
        <f t="shared" si="14"/>
        <v>No Aplica</v>
      </c>
      <c r="R916" s="36"/>
      <c r="S916" s="2"/>
    </row>
    <row r="917" spans="1:19" x14ac:dyDescent="0.25">
      <c r="A917" s="3" t="s">
        <v>385</v>
      </c>
      <c r="B917" s="6" t="s">
        <v>1928</v>
      </c>
      <c r="C917" s="2">
        <v>219784</v>
      </c>
      <c r="D917" s="4">
        <v>45887</v>
      </c>
      <c r="E917" s="4">
        <v>45887</v>
      </c>
      <c r="F917" s="2" t="s">
        <v>1442</v>
      </c>
      <c r="G917" s="3" t="s">
        <v>1443</v>
      </c>
      <c r="H917" s="2" t="s">
        <v>5506</v>
      </c>
      <c r="I917" s="3" t="s">
        <v>97</v>
      </c>
      <c r="J917" s="6">
        <v>0</v>
      </c>
      <c r="K917" s="3" t="s">
        <v>2104</v>
      </c>
      <c r="L917" s="3" t="s">
        <v>4331</v>
      </c>
      <c r="M917" s="3" t="s">
        <v>410</v>
      </c>
      <c r="N917" s="3" t="s">
        <v>435</v>
      </c>
      <c r="O917" s="5" t="s">
        <v>5389</v>
      </c>
      <c r="P917" s="2">
        <f>VLOOKUP(M917&amp;N917,Distancia!$C$2:$D$3438,2,0)</f>
        <v>8.84</v>
      </c>
      <c r="Q917" s="2" t="str">
        <f t="shared" si="14"/>
        <v>No Aplica</v>
      </c>
      <c r="R917" s="36"/>
      <c r="S917" s="2"/>
    </row>
    <row r="918" spans="1:19" x14ac:dyDescent="0.25">
      <c r="A918" s="3" t="s">
        <v>385</v>
      </c>
      <c r="B918" s="6" t="s">
        <v>1928</v>
      </c>
      <c r="C918" s="2">
        <v>219791</v>
      </c>
      <c r="D918" s="4">
        <v>45887</v>
      </c>
      <c r="E918" s="4">
        <v>45891</v>
      </c>
      <c r="F918" s="2" t="s">
        <v>1439</v>
      </c>
      <c r="G918" s="3" t="s">
        <v>1440</v>
      </c>
      <c r="H918" s="2" t="s">
        <v>5638</v>
      </c>
      <c r="I918" s="3" t="s">
        <v>3170</v>
      </c>
      <c r="J918" s="6">
        <v>283967</v>
      </c>
      <c r="K918" s="3" t="s">
        <v>2103</v>
      </c>
      <c r="L918" s="3" t="s">
        <v>4331</v>
      </c>
      <c r="M918" s="3" t="s">
        <v>410</v>
      </c>
      <c r="N918" s="3" t="s">
        <v>270</v>
      </c>
      <c r="O918" s="5" t="s">
        <v>5394</v>
      </c>
      <c r="P918" s="2">
        <f>VLOOKUP(M918&amp;N918,Distancia!$C$2:$D$3438,2,0)</f>
        <v>115.95</v>
      </c>
      <c r="Q918" s="2" t="str">
        <f t="shared" si="14"/>
        <v>Aplica</v>
      </c>
      <c r="R918" s="36"/>
      <c r="S918" s="2"/>
    </row>
    <row r="919" spans="1:19" x14ac:dyDescent="0.25">
      <c r="A919" s="3" t="s">
        <v>385</v>
      </c>
      <c r="B919" s="6" t="s">
        <v>1928</v>
      </c>
      <c r="C919" s="2">
        <v>219797</v>
      </c>
      <c r="D919" s="4">
        <v>45888</v>
      </c>
      <c r="E919" s="4">
        <v>45888</v>
      </c>
      <c r="F919" s="2" t="s">
        <v>1638</v>
      </c>
      <c r="G919" s="3" t="s">
        <v>1639</v>
      </c>
      <c r="H919" s="2" t="s">
        <v>5963</v>
      </c>
      <c r="I919" s="3" t="s">
        <v>3170</v>
      </c>
      <c r="J919" s="6">
        <v>31809</v>
      </c>
      <c r="K919" s="3" t="s">
        <v>2091</v>
      </c>
      <c r="L919" s="3" t="s">
        <v>4331</v>
      </c>
      <c r="M919" s="3" t="s">
        <v>614</v>
      </c>
      <c r="N919" s="3" t="s">
        <v>435</v>
      </c>
      <c r="O919" s="5" t="s">
        <v>5402</v>
      </c>
      <c r="P919" s="2">
        <f>VLOOKUP(M919&amp;N919,Distancia!$C$2:$D$3438,2,0)</f>
        <v>96.46</v>
      </c>
      <c r="Q919" s="2" t="str">
        <f t="shared" si="14"/>
        <v>Aplica</v>
      </c>
      <c r="R919" s="36"/>
      <c r="S919" s="2"/>
    </row>
    <row r="920" spans="1:19" x14ac:dyDescent="0.25">
      <c r="A920" s="3" t="s">
        <v>385</v>
      </c>
      <c r="B920" s="6" t="s">
        <v>1928</v>
      </c>
      <c r="C920" s="2">
        <v>219802</v>
      </c>
      <c r="D920" s="4">
        <v>45882</v>
      </c>
      <c r="E920" s="4">
        <v>45883</v>
      </c>
      <c r="F920" s="2" t="s">
        <v>8</v>
      </c>
      <c r="G920" s="3" t="s">
        <v>4052</v>
      </c>
      <c r="H920" s="2" t="s">
        <v>5867</v>
      </c>
      <c r="I920" s="3" t="s">
        <v>97</v>
      </c>
      <c r="J920" s="6">
        <v>0</v>
      </c>
      <c r="K920" s="3" t="s">
        <v>2088</v>
      </c>
      <c r="L920" s="3" t="s">
        <v>4331</v>
      </c>
      <c r="M920" s="3" t="s">
        <v>409</v>
      </c>
      <c r="N920" s="3" t="s">
        <v>435</v>
      </c>
      <c r="O920" s="5" t="s">
        <v>5590</v>
      </c>
      <c r="P920" s="2">
        <f>VLOOKUP(M920&amp;N920,Distancia!$C$2:$D$3438,2,0)</f>
        <v>36.61</v>
      </c>
      <c r="Q920" s="2" t="str">
        <f t="shared" si="14"/>
        <v>No Aplica</v>
      </c>
      <c r="R920" s="36"/>
      <c r="S920" s="2"/>
    </row>
    <row r="921" spans="1:19" x14ac:dyDescent="0.25">
      <c r="A921" s="3" t="s">
        <v>385</v>
      </c>
      <c r="B921" s="6" t="s">
        <v>1928</v>
      </c>
      <c r="C921" s="2">
        <v>219804</v>
      </c>
      <c r="D921" s="4">
        <v>45890</v>
      </c>
      <c r="E921" s="4">
        <v>45890</v>
      </c>
      <c r="F921" s="2" t="s">
        <v>1559</v>
      </c>
      <c r="G921" s="3" t="s">
        <v>1560</v>
      </c>
      <c r="H921" s="2" t="s">
        <v>5411</v>
      </c>
      <c r="I921" s="3" t="s">
        <v>3170</v>
      </c>
      <c r="J921" s="6">
        <v>31809</v>
      </c>
      <c r="K921" s="3" t="s">
        <v>2087</v>
      </c>
      <c r="L921" s="3" t="s">
        <v>4331</v>
      </c>
      <c r="M921" s="3" t="s">
        <v>1467</v>
      </c>
      <c r="N921" s="3" t="s">
        <v>435</v>
      </c>
      <c r="O921" s="5" t="s">
        <v>5394</v>
      </c>
      <c r="P921" s="2">
        <f>VLOOKUP(M921&amp;N921,Distancia!$C$2:$D$3438,2,0)</f>
        <v>112.1</v>
      </c>
      <c r="Q921" s="2" t="str">
        <f t="shared" si="14"/>
        <v>Aplica</v>
      </c>
      <c r="R921" s="36"/>
      <c r="S921" s="2"/>
    </row>
    <row r="922" spans="1:19" x14ac:dyDescent="0.25">
      <c r="A922" s="3" t="s">
        <v>385</v>
      </c>
      <c r="B922" s="6" t="s">
        <v>1928</v>
      </c>
      <c r="C922" s="2">
        <v>219805</v>
      </c>
      <c r="D922" s="4">
        <v>45887</v>
      </c>
      <c r="E922" s="4">
        <v>45887</v>
      </c>
      <c r="F922" s="2" t="s">
        <v>1559</v>
      </c>
      <c r="G922" s="3" t="s">
        <v>1560</v>
      </c>
      <c r="H922" s="2" t="s">
        <v>5411</v>
      </c>
      <c r="I922" s="3" t="s">
        <v>3170</v>
      </c>
      <c r="J922" s="6">
        <v>0</v>
      </c>
      <c r="K922" s="3" t="s">
        <v>2086</v>
      </c>
      <c r="L922" s="3" t="s">
        <v>4331</v>
      </c>
      <c r="M922" s="3" t="s">
        <v>1467</v>
      </c>
      <c r="N922" s="3" t="s">
        <v>1422</v>
      </c>
      <c r="O922" s="5" t="s">
        <v>5394</v>
      </c>
      <c r="P922" s="2">
        <f>VLOOKUP(M922&amp;N922,Distancia!$C$2:$D$3438,2,0)</f>
        <v>17.850000000000001</v>
      </c>
      <c r="Q922" s="2" t="str">
        <f t="shared" si="14"/>
        <v>No Aplica</v>
      </c>
      <c r="R922" s="36"/>
      <c r="S922" s="2"/>
    </row>
    <row r="923" spans="1:19" x14ac:dyDescent="0.25">
      <c r="A923" s="3" t="s">
        <v>385</v>
      </c>
      <c r="B923" s="6" t="s">
        <v>1928</v>
      </c>
      <c r="C923" s="2">
        <v>219807</v>
      </c>
      <c r="D923" s="4">
        <v>45888</v>
      </c>
      <c r="E923" s="4">
        <v>45888</v>
      </c>
      <c r="F923" s="2" t="s">
        <v>1380</v>
      </c>
      <c r="G923" s="3" t="s">
        <v>2066</v>
      </c>
      <c r="H923" s="2" t="s">
        <v>5894</v>
      </c>
      <c r="I923" s="3" t="s">
        <v>351</v>
      </c>
      <c r="J923" s="6">
        <v>0</v>
      </c>
      <c r="K923" s="3" t="s">
        <v>2045</v>
      </c>
      <c r="L923" s="3" t="s">
        <v>4331</v>
      </c>
      <c r="M923" s="3" t="s">
        <v>410</v>
      </c>
      <c r="N923" s="3" t="s">
        <v>435</v>
      </c>
      <c r="O923" s="5" t="s">
        <v>5402</v>
      </c>
      <c r="P923" s="2">
        <f>VLOOKUP(M923&amp;N923,Distancia!$C$2:$D$3438,2,0)</f>
        <v>8.84</v>
      </c>
      <c r="Q923" s="2" t="str">
        <f t="shared" si="14"/>
        <v>No Aplica</v>
      </c>
      <c r="R923" s="36"/>
      <c r="S923" s="2"/>
    </row>
    <row r="924" spans="1:19" x14ac:dyDescent="0.25">
      <c r="A924" s="3" t="s">
        <v>385</v>
      </c>
      <c r="B924" s="6" t="s">
        <v>1928</v>
      </c>
      <c r="C924" s="2">
        <v>219808</v>
      </c>
      <c r="D924" s="4">
        <v>45888</v>
      </c>
      <c r="E924" s="4">
        <v>45888</v>
      </c>
      <c r="F924" s="2" t="s">
        <v>1604</v>
      </c>
      <c r="G924" s="3" t="s">
        <v>1605</v>
      </c>
      <c r="H924" s="2" t="s">
        <v>5427</v>
      </c>
      <c r="I924" s="3" t="s">
        <v>351</v>
      </c>
      <c r="J924" s="6">
        <v>0</v>
      </c>
      <c r="K924" s="3" t="s">
        <v>2024</v>
      </c>
      <c r="L924" s="3" t="s">
        <v>4331</v>
      </c>
      <c r="M924" s="3" t="s">
        <v>408</v>
      </c>
      <c r="N924" s="3" t="s">
        <v>435</v>
      </c>
      <c r="O924" s="5" t="s">
        <v>5389</v>
      </c>
      <c r="P924" s="2">
        <f>VLOOKUP(M924&amp;N924,Distancia!$C$2:$D$3438,2,0)</f>
        <v>38.56</v>
      </c>
      <c r="Q924" s="2" t="str">
        <f t="shared" si="14"/>
        <v>No Aplica</v>
      </c>
      <c r="R924" s="36"/>
      <c r="S924" s="2"/>
    </row>
    <row r="925" spans="1:19" x14ac:dyDescent="0.25">
      <c r="A925" s="3" t="s">
        <v>385</v>
      </c>
      <c r="B925" s="6" t="s">
        <v>1928</v>
      </c>
      <c r="C925" s="2">
        <v>219812</v>
      </c>
      <c r="D925" s="4">
        <v>45888</v>
      </c>
      <c r="E925" s="4">
        <v>45888</v>
      </c>
      <c r="F925" s="2" t="s">
        <v>1601</v>
      </c>
      <c r="G925" s="3" t="s">
        <v>1602</v>
      </c>
      <c r="H925" s="2" t="s">
        <v>5447</v>
      </c>
      <c r="I925" s="3" t="s">
        <v>351</v>
      </c>
      <c r="J925" s="6">
        <v>0</v>
      </c>
      <c r="K925" s="3" t="s">
        <v>2010</v>
      </c>
      <c r="L925" s="3" t="s">
        <v>4331</v>
      </c>
      <c r="M925" s="3" t="s">
        <v>408</v>
      </c>
      <c r="N925" s="3" t="s">
        <v>435</v>
      </c>
      <c r="O925" s="5" t="s">
        <v>5382</v>
      </c>
      <c r="P925" s="2">
        <f>VLOOKUP(M925&amp;N925,Distancia!$C$2:$D$3438,2,0)</f>
        <v>38.56</v>
      </c>
      <c r="Q925" s="2" t="str">
        <f t="shared" si="14"/>
        <v>No Aplica</v>
      </c>
      <c r="R925" s="36"/>
      <c r="S925" s="2"/>
    </row>
    <row r="926" spans="1:19" x14ac:dyDescent="0.25">
      <c r="A926" s="3" t="s">
        <v>385</v>
      </c>
      <c r="B926" s="6" t="s">
        <v>1928</v>
      </c>
      <c r="C926" s="2">
        <v>219831</v>
      </c>
      <c r="D926" s="4">
        <v>45888</v>
      </c>
      <c r="E926" s="4">
        <v>45888</v>
      </c>
      <c r="F926" s="2" t="s">
        <v>1549</v>
      </c>
      <c r="G926" s="3" t="s">
        <v>1553</v>
      </c>
      <c r="H926" s="2" t="s">
        <v>6140</v>
      </c>
      <c r="I926" s="3" t="s">
        <v>351</v>
      </c>
      <c r="J926" s="6">
        <v>34581</v>
      </c>
      <c r="K926" s="3" t="s">
        <v>2752</v>
      </c>
      <c r="L926" s="3" t="s">
        <v>4331</v>
      </c>
      <c r="M926" s="3" t="s">
        <v>1467</v>
      </c>
      <c r="N926" s="3" t="s">
        <v>435</v>
      </c>
      <c r="O926" s="5" t="s">
        <v>5382</v>
      </c>
      <c r="P926" s="2">
        <f>VLOOKUP(M926&amp;N926,Distancia!$C$2:$D$3438,2,0)</f>
        <v>112.1</v>
      </c>
      <c r="Q926" s="2" t="str">
        <f t="shared" si="14"/>
        <v>Aplica</v>
      </c>
      <c r="R926" s="36"/>
      <c r="S926" s="2"/>
    </row>
    <row r="927" spans="1:19" x14ac:dyDescent="0.25">
      <c r="A927" s="3" t="s">
        <v>385</v>
      </c>
      <c r="B927" s="6" t="s">
        <v>1928</v>
      </c>
      <c r="C927" s="2">
        <v>219833</v>
      </c>
      <c r="D927" s="4">
        <v>45888</v>
      </c>
      <c r="E927" s="4">
        <v>45891</v>
      </c>
      <c r="F927" s="2" t="s">
        <v>2539</v>
      </c>
      <c r="G927" s="3" t="s">
        <v>2538</v>
      </c>
      <c r="H927" s="2" t="s">
        <v>6049</v>
      </c>
      <c r="I927" s="3" t="s">
        <v>97</v>
      </c>
      <c r="J927" s="6">
        <v>127237</v>
      </c>
      <c r="K927" s="3" t="s">
        <v>2745</v>
      </c>
      <c r="L927" s="3" t="s">
        <v>4331</v>
      </c>
      <c r="M927" s="3" t="s">
        <v>417</v>
      </c>
      <c r="N927" s="3" t="s">
        <v>265</v>
      </c>
      <c r="O927" s="5" t="s">
        <v>5382</v>
      </c>
      <c r="P927" s="2">
        <f>VLOOKUP(M927&amp;N927,Distancia!$C$2:$D$3438,2,0)</f>
        <v>121</v>
      </c>
      <c r="Q927" s="2" t="str">
        <f t="shared" si="14"/>
        <v>Aplica</v>
      </c>
      <c r="R927" s="36"/>
      <c r="S927" s="2"/>
    </row>
    <row r="928" spans="1:19" x14ac:dyDescent="0.25">
      <c r="A928" s="3" t="s">
        <v>385</v>
      </c>
      <c r="B928" s="6" t="s">
        <v>1928</v>
      </c>
      <c r="C928" s="2">
        <v>219836</v>
      </c>
      <c r="D928" s="4">
        <v>45888</v>
      </c>
      <c r="E928" s="4">
        <v>45888</v>
      </c>
      <c r="F928" s="2" t="s">
        <v>1664</v>
      </c>
      <c r="G928" s="3" t="s">
        <v>1666</v>
      </c>
      <c r="H928" s="2" t="s">
        <v>5934</v>
      </c>
      <c r="I928" s="3" t="s">
        <v>351</v>
      </c>
      <c r="J928" s="6">
        <v>0</v>
      </c>
      <c r="K928" s="3" t="s">
        <v>2729</v>
      </c>
      <c r="L928" s="3" t="s">
        <v>4331</v>
      </c>
      <c r="M928" s="3" t="s">
        <v>417</v>
      </c>
      <c r="N928" s="3" t="s">
        <v>435</v>
      </c>
      <c r="O928" s="5" t="s">
        <v>5402</v>
      </c>
      <c r="P928" s="2">
        <f>VLOOKUP(M928&amp;N928,Distancia!$C$2:$D$3438,2,0)</f>
        <v>18.55</v>
      </c>
      <c r="Q928" s="2" t="str">
        <f t="shared" si="14"/>
        <v>No Aplica</v>
      </c>
      <c r="R928" s="36"/>
      <c r="S928" s="2"/>
    </row>
    <row r="929" spans="1:19" x14ac:dyDescent="0.25">
      <c r="A929" s="3" t="s">
        <v>385</v>
      </c>
      <c r="B929" s="6" t="s">
        <v>1928</v>
      </c>
      <c r="C929" s="2">
        <v>219850</v>
      </c>
      <c r="D929" s="4">
        <v>45888</v>
      </c>
      <c r="E929" s="4">
        <v>45888</v>
      </c>
      <c r="F929" s="2" t="s">
        <v>1547</v>
      </c>
      <c r="G929" s="3" t="s">
        <v>1548</v>
      </c>
      <c r="H929" s="2" t="s">
        <v>5602</v>
      </c>
      <c r="I929" s="3" t="s">
        <v>351</v>
      </c>
      <c r="J929" s="6">
        <v>31809</v>
      </c>
      <c r="K929" s="3" t="s">
        <v>2954</v>
      </c>
      <c r="L929" s="3" t="s">
        <v>4537</v>
      </c>
      <c r="M929" s="3" t="s">
        <v>1467</v>
      </c>
      <c r="N929" s="3" t="s">
        <v>435</v>
      </c>
      <c r="O929" s="5" t="s">
        <v>5382</v>
      </c>
      <c r="P929" s="2">
        <f>VLOOKUP(M929&amp;N929,Distancia!$C$2:$D$3438,2,0)</f>
        <v>112.1</v>
      </c>
      <c r="Q929" s="2" t="str">
        <f t="shared" si="14"/>
        <v>Aplica</v>
      </c>
      <c r="R929" s="36"/>
      <c r="S929" s="2"/>
    </row>
    <row r="930" spans="1:19" x14ac:dyDescent="0.25">
      <c r="A930" s="3" t="s">
        <v>385</v>
      </c>
      <c r="B930" s="6" t="s">
        <v>1928</v>
      </c>
      <c r="C930" s="2">
        <v>219852</v>
      </c>
      <c r="D930" s="4">
        <v>45880</v>
      </c>
      <c r="E930" s="4">
        <v>45880</v>
      </c>
      <c r="F930" s="2" t="s">
        <v>1480</v>
      </c>
      <c r="G930" s="3" t="s">
        <v>1481</v>
      </c>
      <c r="H930" s="2" t="s">
        <v>5708</v>
      </c>
      <c r="I930" s="3" t="s">
        <v>97</v>
      </c>
      <c r="J930" s="6">
        <v>31809</v>
      </c>
      <c r="K930" s="3" t="s">
        <v>2706</v>
      </c>
      <c r="L930" s="3" t="s">
        <v>4331</v>
      </c>
      <c r="M930" s="3" t="s">
        <v>410</v>
      </c>
      <c r="N930" s="3" t="s">
        <v>270</v>
      </c>
      <c r="O930" s="5" t="s">
        <v>5382</v>
      </c>
      <c r="P930" s="2">
        <f>VLOOKUP(M930&amp;N930,Distancia!$C$2:$D$3438,2,0)</f>
        <v>115.95</v>
      </c>
      <c r="Q930" s="2" t="str">
        <f t="shared" si="14"/>
        <v>Aplica</v>
      </c>
      <c r="R930" s="36"/>
      <c r="S930" s="2"/>
    </row>
    <row r="931" spans="1:19" x14ac:dyDescent="0.25">
      <c r="A931" s="3" t="s">
        <v>385</v>
      </c>
      <c r="B931" s="6" t="s">
        <v>1928</v>
      </c>
      <c r="C931" s="2">
        <v>219853</v>
      </c>
      <c r="D931" s="4">
        <v>45887</v>
      </c>
      <c r="E931" s="4">
        <v>45887</v>
      </c>
      <c r="F931" s="2" t="s">
        <v>1480</v>
      </c>
      <c r="G931" s="3" t="s">
        <v>1481</v>
      </c>
      <c r="H931" s="2" t="s">
        <v>5708</v>
      </c>
      <c r="I931" s="3" t="s">
        <v>97</v>
      </c>
      <c r="J931" s="6">
        <v>31809</v>
      </c>
      <c r="K931" s="3" t="s">
        <v>2705</v>
      </c>
      <c r="L931" s="3" t="s">
        <v>4331</v>
      </c>
      <c r="M931" s="3" t="s">
        <v>410</v>
      </c>
      <c r="N931" s="3" t="s">
        <v>270</v>
      </c>
      <c r="O931" s="5" t="s">
        <v>5382</v>
      </c>
      <c r="P931" s="2">
        <f>VLOOKUP(M931&amp;N931,Distancia!$C$2:$D$3438,2,0)</f>
        <v>115.95</v>
      </c>
      <c r="Q931" s="2" t="str">
        <f t="shared" si="14"/>
        <v>Aplica</v>
      </c>
      <c r="R931" s="36"/>
      <c r="S931" s="2"/>
    </row>
    <row r="932" spans="1:19" x14ac:dyDescent="0.25">
      <c r="A932" s="3" t="s">
        <v>385</v>
      </c>
      <c r="B932" s="6" t="s">
        <v>1928</v>
      </c>
      <c r="C932" s="2">
        <v>219858</v>
      </c>
      <c r="D932" s="4">
        <v>45888</v>
      </c>
      <c r="E932" s="4">
        <v>45888</v>
      </c>
      <c r="F932" s="2" t="s">
        <v>1580</v>
      </c>
      <c r="G932" s="3" t="s">
        <v>1581</v>
      </c>
      <c r="H932" s="2" t="s">
        <v>5597</v>
      </c>
      <c r="I932" s="3" t="s">
        <v>3170</v>
      </c>
      <c r="J932" s="6">
        <v>34581</v>
      </c>
      <c r="K932" s="3" t="s">
        <v>2661</v>
      </c>
      <c r="L932" s="3" t="s">
        <v>4331</v>
      </c>
      <c r="M932" s="3" t="s">
        <v>638</v>
      </c>
      <c r="N932" s="3" t="s">
        <v>435</v>
      </c>
      <c r="O932" s="5" t="s">
        <v>5389</v>
      </c>
      <c r="P932" s="2">
        <f>VLOOKUP(M932&amp;N932,Distancia!$C$2:$D$3438,2,0)</f>
        <v>97.05</v>
      </c>
      <c r="Q932" s="2" t="str">
        <f t="shared" si="14"/>
        <v>Aplica</v>
      </c>
      <c r="R932" s="36"/>
      <c r="S932" s="2"/>
    </row>
    <row r="933" spans="1:19" x14ac:dyDescent="0.25">
      <c r="A933" s="3" t="s">
        <v>385</v>
      </c>
      <c r="B933" s="6" t="s">
        <v>1928</v>
      </c>
      <c r="C933" s="2">
        <v>219859</v>
      </c>
      <c r="D933" s="4">
        <v>45888</v>
      </c>
      <c r="E933" s="4">
        <v>45888</v>
      </c>
      <c r="F933" s="2" t="s">
        <v>1529</v>
      </c>
      <c r="G933" s="3" t="s">
        <v>1530</v>
      </c>
      <c r="H933" s="2" t="s">
        <v>5546</v>
      </c>
      <c r="I933" s="3" t="s">
        <v>3170</v>
      </c>
      <c r="J933" s="6">
        <v>0</v>
      </c>
      <c r="K933" s="3" t="s">
        <v>2667</v>
      </c>
      <c r="L933" s="3" t="s">
        <v>4331</v>
      </c>
      <c r="M933" s="3" t="s">
        <v>435</v>
      </c>
      <c r="N933" s="3" t="s">
        <v>1395</v>
      </c>
      <c r="O933" s="5" t="s">
        <v>5394</v>
      </c>
      <c r="P933" s="2">
        <f>VLOOKUP(M933&amp;N933,Distancia!$C$2:$D$3438,2,0)</f>
        <v>35.159999999999997</v>
      </c>
      <c r="Q933" s="2" t="str">
        <f t="shared" si="14"/>
        <v>No Aplica</v>
      </c>
      <c r="R933" s="36"/>
      <c r="S933" s="2"/>
    </row>
    <row r="934" spans="1:19" x14ac:dyDescent="0.25">
      <c r="A934" s="3" t="s">
        <v>385</v>
      </c>
      <c r="B934" s="6" t="s">
        <v>1928</v>
      </c>
      <c r="C934" s="2">
        <v>219861</v>
      </c>
      <c r="D934" s="4">
        <v>45890</v>
      </c>
      <c r="E934" s="4">
        <v>45890</v>
      </c>
      <c r="F934" s="2" t="s">
        <v>1577</v>
      </c>
      <c r="G934" s="3" t="s">
        <v>1578</v>
      </c>
      <c r="H934" s="2" t="s">
        <v>5464</v>
      </c>
      <c r="I934" s="3" t="s">
        <v>97</v>
      </c>
      <c r="J934" s="6">
        <v>31809</v>
      </c>
      <c r="K934" s="3" t="s">
        <v>2627</v>
      </c>
      <c r="L934" s="3" t="s">
        <v>4331</v>
      </c>
      <c r="M934" s="3" t="s">
        <v>638</v>
      </c>
      <c r="N934" s="3" t="s">
        <v>435</v>
      </c>
      <c r="O934" s="5" t="s">
        <v>5394</v>
      </c>
      <c r="P934" s="2">
        <f>VLOOKUP(M934&amp;N934,Distancia!$C$2:$D$3438,2,0)</f>
        <v>97.05</v>
      </c>
      <c r="Q934" s="2" t="str">
        <f t="shared" si="14"/>
        <v>Aplica</v>
      </c>
      <c r="R934" s="36"/>
      <c r="S934" s="2"/>
    </row>
    <row r="935" spans="1:19" x14ac:dyDescent="0.25">
      <c r="A935" s="3" t="s">
        <v>385</v>
      </c>
      <c r="B935" s="6" t="s">
        <v>1928</v>
      </c>
      <c r="C935" s="2">
        <v>219867</v>
      </c>
      <c r="D935" s="4">
        <v>45890</v>
      </c>
      <c r="E935" s="4">
        <v>45890</v>
      </c>
      <c r="F935" s="2" t="s">
        <v>1671</v>
      </c>
      <c r="G935" s="3" t="s">
        <v>1672</v>
      </c>
      <c r="H935" s="2" t="s">
        <v>5790</v>
      </c>
      <c r="I935" s="3" t="s">
        <v>97</v>
      </c>
      <c r="J935" s="6">
        <v>0</v>
      </c>
      <c r="K935" s="3" t="s">
        <v>2626</v>
      </c>
      <c r="L935" s="3" t="s">
        <v>4331</v>
      </c>
      <c r="M935" s="3" t="s">
        <v>417</v>
      </c>
      <c r="N935" s="3" t="s">
        <v>435</v>
      </c>
      <c r="O935" s="5" t="s">
        <v>5394</v>
      </c>
      <c r="P935" s="2">
        <f>VLOOKUP(M935&amp;N935,Distancia!$C$2:$D$3438,2,0)</f>
        <v>18.55</v>
      </c>
      <c r="Q935" s="2" t="str">
        <f t="shared" si="14"/>
        <v>No Aplica</v>
      </c>
      <c r="R935" s="36"/>
      <c r="S935" s="2"/>
    </row>
    <row r="936" spans="1:19" x14ac:dyDescent="0.25">
      <c r="A936" s="3" t="s">
        <v>385</v>
      </c>
      <c r="B936" s="6" t="s">
        <v>1928</v>
      </c>
      <c r="C936" s="2">
        <v>219870</v>
      </c>
      <c r="D936" s="4">
        <v>45888</v>
      </c>
      <c r="E936" s="4">
        <v>45888</v>
      </c>
      <c r="F936" s="2" t="s">
        <v>3337</v>
      </c>
      <c r="G936" s="3" t="s">
        <v>3338</v>
      </c>
      <c r="H936" s="2" t="s">
        <v>6099</v>
      </c>
      <c r="I936" s="3" t="s">
        <v>97</v>
      </c>
      <c r="J936" s="6">
        <v>0</v>
      </c>
      <c r="K936" s="3" t="s">
        <v>2625</v>
      </c>
      <c r="L936" s="3" t="s">
        <v>4331</v>
      </c>
      <c r="M936" s="3" t="s">
        <v>410</v>
      </c>
      <c r="N936" s="3" t="s">
        <v>435</v>
      </c>
      <c r="O936" s="5" t="s">
        <v>5402</v>
      </c>
      <c r="P936" s="2">
        <f>VLOOKUP(M936&amp;N936,Distancia!$C$2:$D$3438,2,0)</f>
        <v>8.84</v>
      </c>
      <c r="Q936" s="2" t="str">
        <f t="shared" si="14"/>
        <v>No Aplica</v>
      </c>
      <c r="R936" s="36"/>
      <c r="S936" s="2"/>
    </row>
    <row r="937" spans="1:19" x14ac:dyDescent="0.25">
      <c r="A937" s="3" t="s">
        <v>385</v>
      </c>
      <c r="B937" s="6" t="s">
        <v>1928</v>
      </c>
      <c r="C937" s="2">
        <v>219874</v>
      </c>
      <c r="D937" s="4">
        <v>45888</v>
      </c>
      <c r="E937" s="4">
        <v>45888</v>
      </c>
      <c r="F937" s="2" t="s">
        <v>581</v>
      </c>
      <c r="G937" s="3" t="s">
        <v>582</v>
      </c>
      <c r="H937" s="2" t="s">
        <v>5740</v>
      </c>
      <c r="I937" s="3" t="s">
        <v>351</v>
      </c>
      <c r="J937" s="6">
        <v>0</v>
      </c>
      <c r="K937" s="3" t="s">
        <v>2170</v>
      </c>
      <c r="L937" s="3" t="s">
        <v>4275</v>
      </c>
      <c r="M937" s="3" t="s">
        <v>437</v>
      </c>
      <c r="N937" s="3" t="s">
        <v>435</v>
      </c>
      <c r="O937" s="5" t="s">
        <v>5394</v>
      </c>
      <c r="P937" s="2">
        <f>VLOOKUP(M937&amp;N937,Distancia!$C$2:$D$3438,2,0)</f>
        <v>52.37</v>
      </c>
      <c r="Q937" s="2" t="str">
        <f t="shared" si="14"/>
        <v>No Aplica</v>
      </c>
      <c r="R937" s="36"/>
      <c r="S937" s="2"/>
    </row>
    <row r="938" spans="1:19" x14ac:dyDescent="0.25">
      <c r="A938" s="3" t="s">
        <v>385</v>
      </c>
      <c r="B938" s="6" t="s">
        <v>1928</v>
      </c>
      <c r="C938" s="2">
        <v>219882</v>
      </c>
      <c r="D938" s="4">
        <v>45877</v>
      </c>
      <c r="E938" s="4">
        <v>45877</v>
      </c>
      <c r="F938" s="2" t="s">
        <v>4551</v>
      </c>
      <c r="G938" s="3" t="s">
        <v>4552</v>
      </c>
      <c r="H938" s="2" t="s">
        <v>6152</v>
      </c>
      <c r="I938" s="3" t="s">
        <v>351</v>
      </c>
      <c r="J938" s="6">
        <v>31809</v>
      </c>
      <c r="K938" s="3" t="s">
        <v>2947</v>
      </c>
      <c r="L938" s="3" t="s">
        <v>4537</v>
      </c>
      <c r="M938" s="3" t="s">
        <v>1395</v>
      </c>
      <c r="N938" s="3" t="s">
        <v>3057</v>
      </c>
      <c r="O938" s="5" t="s">
        <v>5402</v>
      </c>
      <c r="P938" s="2">
        <f>VLOOKUP(M938&amp;N938,Distancia!$C$2:$D$3438,2,0)</f>
        <v>158</v>
      </c>
      <c r="Q938" s="2" t="str">
        <f t="shared" si="14"/>
        <v>Aplica</v>
      </c>
      <c r="R938" s="36"/>
      <c r="S938" s="2"/>
    </row>
    <row r="939" spans="1:19" x14ac:dyDescent="0.25">
      <c r="A939" s="3" t="s">
        <v>385</v>
      </c>
      <c r="B939" s="6" t="s">
        <v>1928</v>
      </c>
      <c r="C939" s="2">
        <v>219905</v>
      </c>
      <c r="D939" s="4">
        <v>45889</v>
      </c>
      <c r="E939" s="4">
        <v>45889</v>
      </c>
      <c r="F939" s="2" t="s">
        <v>1644</v>
      </c>
      <c r="G939" s="3" t="s">
        <v>1645</v>
      </c>
      <c r="H939" s="2" t="s">
        <v>5515</v>
      </c>
      <c r="I939" s="3" t="s">
        <v>97</v>
      </c>
      <c r="J939" s="6">
        <v>0</v>
      </c>
      <c r="K939" s="3" t="s">
        <v>2586</v>
      </c>
      <c r="L939" s="3" t="s">
        <v>4331</v>
      </c>
      <c r="M939" s="3" t="s">
        <v>614</v>
      </c>
      <c r="N939" s="3" t="s">
        <v>408</v>
      </c>
      <c r="O939" s="5" t="s">
        <v>5394</v>
      </c>
      <c r="P939" s="2">
        <f>VLOOKUP(M939&amp;N939,Distancia!$C$2:$D$3438,2,0)</f>
        <v>54.47</v>
      </c>
      <c r="Q939" s="2" t="str">
        <f t="shared" si="14"/>
        <v>No Aplica</v>
      </c>
      <c r="R939" s="36"/>
      <c r="S939" s="2"/>
    </row>
    <row r="940" spans="1:19" x14ac:dyDescent="0.25">
      <c r="A940" s="3" t="s">
        <v>385</v>
      </c>
      <c r="B940" s="6" t="s">
        <v>1928</v>
      </c>
      <c r="C940" s="2">
        <v>219906</v>
      </c>
      <c r="D940" s="4">
        <v>45887</v>
      </c>
      <c r="E940" s="4">
        <v>45887</v>
      </c>
      <c r="F940" s="2" t="s">
        <v>1404</v>
      </c>
      <c r="G940" s="3" t="s">
        <v>1405</v>
      </c>
      <c r="H940" s="2" t="s">
        <v>5557</v>
      </c>
      <c r="I940" s="3" t="s">
        <v>97</v>
      </c>
      <c r="J940" s="6">
        <v>0</v>
      </c>
      <c r="K940" s="3" t="s">
        <v>2584</v>
      </c>
      <c r="L940" s="3" t="s">
        <v>4331</v>
      </c>
      <c r="M940" s="3" t="s">
        <v>410</v>
      </c>
      <c r="N940" s="3" t="s">
        <v>417</v>
      </c>
      <c r="O940" s="5" t="s">
        <v>5590</v>
      </c>
      <c r="P940" s="2">
        <f>VLOOKUP(M940&amp;N940,Distancia!$C$2:$D$3438,2,0)</f>
        <v>20.100000000000001</v>
      </c>
      <c r="Q940" s="2" t="str">
        <f t="shared" si="14"/>
        <v>No Aplica</v>
      </c>
      <c r="R940" s="48">
        <v>1980</v>
      </c>
      <c r="S940" s="34" t="s">
        <v>6719</v>
      </c>
    </row>
    <row r="941" spans="1:19" x14ac:dyDescent="0.25">
      <c r="A941" s="3" t="s">
        <v>385</v>
      </c>
      <c r="B941" s="6" t="s">
        <v>1928</v>
      </c>
      <c r="C941" s="2">
        <v>219907</v>
      </c>
      <c r="D941" s="4">
        <v>45888</v>
      </c>
      <c r="E941" s="4">
        <v>45888</v>
      </c>
      <c r="F941" s="2" t="s">
        <v>1404</v>
      </c>
      <c r="G941" s="3" t="s">
        <v>1405</v>
      </c>
      <c r="H941" s="2" t="s">
        <v>5557</v>
      </c>
      <c r="I941" s="3" t="s">
        <v>351</v>
      </c>
      <c r="J941" s="6">
        <v>0</v>
      </c>
      <c r="K941" s="3" t="s">
        <v>2572</v>
      </c>
      <c r="L941" s="3" t="s">
        <v>4331</v>
      </c>
      <c r="M941" s="3" t="s">
        <v>410</v>
      </c>
      <c r="N941" s="3" t="s">
        <v>435</v>
      </c>
      <c r="O941" s="5" t="s">
        <v>5590</v>
      </c>
      <c r="P941" s="2">
        <f>VLOOKUP(M941&amp;N941,Distancia!$C$2:$D$3438,2,0)</f>
        <v>8.84</v>
      </c>
      <c r="Q941" s="2" t="str">
        <f t="shared" si="14"/>
        <v>No Aplica</v>
      </c>
      <c r="R941" s="48">
        <v>1160</v>
      </c>
      <c r="S941" s="34" t="s">
        <v>6720</v>
      </c>
    </row>
    <row r="942" spans="1:19" x14ac:dyDescent="0.25">
      <c r="A942" s="3" t="s">
        <v>385</v>
      </c>
      <c r="B942" s="6" t="s">
        <v>1928</v>
      </c>
      <c r="C942" s="2">
        <v>219913</v>
      </c>
      <c r="D942" s="4">
        <v>45876</v>
      </c>
      <c r="E942" s="4">
        <v>45876</v>
      </c>
      <c r="F942" s="2" t="s">
        <v>1644</v>
      </c>
      <c r="G942" s="3" t="s">
        <v>1645</v>
      </c>
      <c r="H942" s="2" t="s">
        <v>5515</v>
      </c>
      <c r="I942" s="3" t="s">
        <v>97</v>
      </c>
      <c r="J942" s="6">
        <v>0</v>
      </c>
      <c r="K942" s="3" t="s">
        <v>2571</v>
      </c>
      <c r="L942" s="3" t="s">
        <v>4331</v>
      </c>
      <c r="M942" s="3" t="s">
        <v>614</v>
      </c>
      <c r="N942" s="3" t="s">
        <v>613</v>
      </c>
      <c r="O942" s="5" t="s">
        <v>5394</v>
      </c>
      <c r="P942" s="2">
        <f>VLOOKUP(M942&amp;N942,Distancia!$C$2:$D$3438,2,0)</f>
        <v>52.05</v>
      </c>
      <c r="Q942" s="2" t="str">
        <f t="shared" si="14"/>
        <v>No Aplica</v>
      </c>
      <c r="R942" s="36"/>
      <c r="S942" s="2"/>
    </row>
    <row r="943" spans="1:19" x14ac:dyDescent="0.25">
      <c r="A943" s="3" t="s">
        <v>385</v>
      </c>
      <c r="B943" s="6" t="s">
        <v>1928</v>
      </c>
      <c r="C943" s="2">
        <v>219915</v>
      </c>
      <c r="D943" s="4">
        <v>45883</v>
      </c>
      <c r="E943" s="4">
        <v>45883</v>
      </c>
      <c r="F943" s="2" t="s">
        <v>1399</v>
      </c>
      <c r="G943" s="3" t="s">
        <v>1400</v>
      </c>
      <c r="H943" s="2" t="s">
        <v>5433</v>
      </c>
      <c r="I943" s="3" t="s">
        <v>3170</v>
      </c>
      <c r="J943" s="6">
        <v>25815</v>
      </c>
      <c r="K943" s="3" t="s">
        <v>1927</v>
      </c>
      <c r="L943" s="3" t="s">
        <v>4331</v>
      </c>
      <c r="M943" s="3" t="s">
        <v>410</v>
      </c>
      <c r="N943" s="3" t="s">
        <v>638</v>
      </c>
      <c r="O943" s="5" t="s">
        <v>5382</v>
      </c>
      <c r="P943" s="2">
        <f>VLOOKUP(M943&amp;N943,Distancia!$C$2:$D$3438,2,0)</f>
        <v>88.21</v>
      </c>
      <c r="Q943" s="2" t="str">
        <f t="shared" si="14"/>
        <v>Aplica</v>
      </c>
      <c r="R943" s="36"/>
      <c r="S943" s="2"/>
    </row>
    <row r="944" spans="1:19" x14ac:dyDescent="0.25">
      <c r="A944" s="3" t="s">
        <v>385</v>
      </c>
      <c r="B944" s="6" t="s">
        <v>1928</v>
      </c>
      <c r="C944" s="2">
        <v>219916</v>
      </c>
      <c r="D944" s="4">
        <v>45887</v>
      </c>
      <c r="E944" s="4">
        <v>45887</v>
      </c>
      <c r="F944" s="2" t="s">
        <v>1399</v>
      </c>
      <c r="G944" s="3" t="s">
        <v>1400</v>
      </c>
      <c r="H944" s="2" t="s">
        <v>5433</v>
      </c>
      <c r="I944" s="3" t="s">
        <v>3170</v>
      </c>
      <c r="J944" s="6">
        <v>0</v>
      </c>
      <c r="K944" s="3" t="s">
        <v>2991</v>
      </c>
      <c r="L944" s="3" t="s">
        <v>4331</v>
      </c>
      <c r="M944" s="3" t="s">
        <v>410</v>
      </c>
      <c r="N944" s="3" t="s">
        <v>435</v>
      </c>
      <c r="O944" s="5" t="s">
        <v>5389</v>
      </c>
      <c r="P944" s="2">
        <f>VLOOKUP(M944&amp;N944,Distancia!$C$2:$D$3438,2,0)</f>
        <v>8.84</v>
      </c>
      <c r="Q944" s="2" t="str">
        <f t="shared" si="14"/>
        <v>No Aplica</v>
      </c>
      <c r="R944" s="36"/>
      <c r="S944" s="2"/>
    </row>
    <row r="945" spans="1:19" x14ac:dyDescent="0.25">
      <c r="A945" s="3" t="s">
        <v>385</v>
      </c>
      <c r="B945" s="6" t="s">
        <v>1928</v>
      </c>
      <c r="C945" s="2">
        <v>219932</v>
      </c>
      <c r="D945" s="4">
        <v>45888</v>
      </c>
      <c r="E945" s="4">
        <v>45888</v>
      </c>
      <c r="F945" s="2" t="s">
        <v>1442</v>
      </c>
      <c r="G945" s="3" t="s">
        <v>1443</v>
      </c>
      <c r="H945" s="2" t="s">
        <v>5506</v>
      </c>
      <c r="I945" s="3" t="s">
        <v>97</v>
      </c>
      <c r="J945" s="6">
        <v>0</v>
      </c>
      <c r="K945" s="3" t="s">
        <v>2564</v>
      </c>
      <c r="L945" s="3" t="s">
        <v>4331</v>
      </c>
      <c r="M945" s="3" t="s">
        <v>410</v>
      </c>
      <c r="N945" s="3" t="s">
        <v>435</v>
      </c>
      <c r="O945" s="5" t="s">
        <v>5389</v>
      </c>
      <c r="P945" s="2">
        <f>VLOOKUP(M945&amp;N945,Distancia!$C$2:$D$3438,2,0)</f>
        <v>8.84</v>
      </c>
      <c r="Q945" s="2" t="str">
        <f t="shared" si="14"/>
        <v>No Aplica</v>
      </c>
      <c r="R945" s="36"/>
      <c r="S945" s="2"/>
    </row>
    <row r="946" spans="1:19" x14ac:dyDescent="0.25">
      <c r="A946" s="3" t="s">
        <v>385</v>
      </c>
      <c r="B946" s="6" t="s">
        <v>1928</v>
      </c>
      <c r="C946" s="2">
        <v>219933</v>
      </c>
      <c r="D946" s="4">
        <v>45889</v>
      </c>
      <c r="E946" s="4">
        <v>45889</v>
      </c>
      <c r="F946" s="2" t="s">
        <v>1442</v>
      </c>
      <c r="G946" s="3" t="s">
        <v>1443</v>
      </c>
      <c r="H946" s="2" t="s">
        <v>5506</v>
      </c>
      <c r="I946" s="3" t="s">
        <v>97</v>
      </c>
      <c r="J946" s="6">
        <v>0</v>
      </c>
      <c r="K946" s="3" t="s">
        <v>2565</v>
      </c>
      <c r="L946" s="3" t="s">
        <v>4331</v>
      </c>
      <c r="M946" s="3" t="s">
        <v>410</v>
      </c>
      <c r="N946" s="3" t="s">
        <v>435</v>
      </c>
      <c r="O946" s="5" t="s">
        <v>5389</v>
      </c>
      <c r="P946" s="2">
        <f>VLOOKUP(M946&amp;N946,Distancia!$C$2:$D$3438,2,0)</f>
        <v>8.84</v>
      </c>
      <c r="Q946" s="2" t="str">
        <f t="shared" si="14"/>
        <v>No Aplica</v>
      </c>
      <c r="R946" s="36"/>
      <c r="S946" s="2"/>
    </row>
    <row r="947" spans="1:19" x14ac:dyDescent="0.25">
      <c r="A947" s="3" t="s">
        <v>385</v>
      </c>
      <c r="B947" s="6" t="s">
        <v>1928</v>
      </c>
      <c r="C947" s="2">
        <v>219957</v>
      </c>
      <c r="D947" s="4">
        <v>45890</v>
      </c>
      <c r="E947" s="4">
        <v>45890</v>
      </c>
      <c r="F947" s="2" t="s">
        <v>1428</v>
      </c>
      <c r="G947" s="3" t="s">
        <v>1429</v>
      </c>
      <c r="H947" s="2" t="s">
        <v>5859</v>
      </c>
      <c r="I947" s="3" t="s">
        <v>97</v>
      </c>
      <c r="J947" s="6">
        <v>0</v>
      </c>
      <c r="K947" s="3" t="s">
        <v>2760</v>
      </c>
      <c r="L947" s="3" t="s">
        <v>4331</v>
      </c>
      <c r="M947" s="3" t="s">
        <v>410</v>
      </c>
      <c r="N947" s="3" t="s">
        <v>435</v>
      </c>
      <c r="O947" s="5" t="s">
        <v>5394</v>
      </c>
      <c r="P947" s="2">
        <f>VLOOKUP(M947&amp;N947,Distancia!$C$2:$D$3438,2,0)</f>
        <v>8.84</v>
      </c>
      <c r="Q947" s="2" t="str">
        <f t="shared" si="14"/>
        <v>No Aplica</v>
      </c>
      <c r="R947" s="36"/>
      <c r="S947" s="2"/>
    </row>
    <row r="948" spans="1:19" x14ac:dyDescent="0.25">
      <c r="A948" s="3" t="s">
        <v>385</v>
      </c>
      <c r="B948" s="6" t="s">
        <v>1928</v>
      </c>
      <c r="C948" s="2">
        <v>219958</v>
      </c>
      <c r="D948" s="4">
        <v>45889</v>
      </c>
      <c r="E948" s="4">
        <v>45889</v>
      </c>
      <c r="F948" s="2" t="s">
        <v>1404</v>
      </c>
      <c r="G948" s="3" t="s">
        <v>1405</v>
      </c>
      <c r="H948" s="2" t="s">
        <v>5557</v>
      </c>
      <c r="I948" s="3" t="s">
        <v>351</v>
      </c>
      <c r="J948" s="6">
        <v>0</v>
      </c>
      <c r="K948" s="3" t="s">
        <v>2761</v>
      </c>
      <c r="L948" s="3" t="s">
        <v>4331</v>
      </c>
      <c r="M948" s="3" t="s">
        <v>410</v>
      </c>
      <c r="N948" s="3" t="s">
        <v>437</v>
      </c>
      <c r="O948" s="5" t="s">
        <v>5394</v>
      </c>
      <c r="P948" s="2">
        <f>VLOOKUP(M948&amp;N948,Distancia!$C$2:$D$3438,2,0)</f>
        <v>61.21</v>
      </c>
      <c r="Q948" s="2" t="str">
        <f t="shared" si="14"/>
        <v>No Aplica</v>
      </c>
      <c r="R948" s="36"/>
      <c r="S948" s="2"/>
    </row>
    <row r="949" spans="1:19" x14ac:dyDescent="0.25">
      <c r="A949" s="3" t="s">
        <v>385</v>
      </c>
      <c r="B949" s="6" t="s">
        <v>1928</v>
      </c>
      <c r="C949" s="2">
        <v>219959</v>
      </c>
      <c r="D949" s="4">
        <v>45890</v>
      </c>
      <c r="E949" s="4">
        <v>45890</v>
      </c>
      <c r="F949" s="2" t="s">
        <v>588</v>
      </c>
      <c r="G949" s="3" t="s">
        <v>589</v>
      </c>
      <c r="H949" s="2" t="s">
        <v>5521</v>
      </c>
      <c r="I949" s="3" t="s">
        <v>97</v>
      </c>
      <c r="J949" s="6">
        <v>0</v>
      </c>
      <c r="K949" s="3" t="s">
        <v>2944</v>
      </c>
      <c r="L949" s="3" t="s">
        <v>4331</v>
      </c>
      <c r="M949" s="3" t="s">
        <v>408</v>
      </c>
      <c r="N949" s="3" t="s">
        <v>435</v>
      </c>
      <c r="O949" s="5" t="s">
        <v>5394</v>
      </c>
      <c r="P949" s="2">
        <f>VLOOKUP(M949&amp;N949,Distancia!$C$2:$D$3438,2,0)</f>
        <v>38.56</v>
      </c>
      <c r="Q949" s="2" t="str">
        <f t="shared" si="14"/>
        <v>No Aplica</v>
      </c>
      <c r="R949" s="36"/>
      <c r="S949" s="2"/>
    </row>
    <row r="950" spans="1:19" x14ac:dyDescent="0.25">
      <c r="A950" s="3" t="s">
        <v>385</v>
      </c>
      <c r="B950" s="6" t="s">
        <v>1928</v>
      </c>
      <c r="C950" s="2">
        <v>219961</v>
      </c>
      <c r="D950" s="4">
        <v>45891</v>
      </c>
      <c r="E950" s="4">
        <v>45891</v>
      </c>
      <c r="F950" s="2" t="s">
        <v>588</v>
      </c>
      <c r="G950" s="3" t="s">
        <v>589</v>
      </c>
      <c r="H950" s="2" t="s">
        <v>5521</v>
      </c>
      <c r="I950" s="3" t="s">
        <v>97</v>
      </c>
      <c r="J950" s="6">
        <v>0</v>
      </c>
      <c r="K950" s="3" t="s">
        <v>2959</v>
      </c>
      <c r="L950" s="3" t="s">
        <v>4331</v>
      </c>
      <c r="M950" s="3" t="s">
        <v>408</v>
      </c>
      <c r="N950" s="3" t="s">
        <v>408</v>
      </c>
      <c r="O950" s="5" t="s">
        <v>5394</v>
      </c>
      <c r="P950" s="2">
        <f>VLOOKUP(M950&amp;N950,Distancia!$C$2:$D$3438,2,0)</f>
        <v>0</v>
      </c>
      <c r="Q950" s="2" t="str">
        <f t="shared" si="14"/>
        <v>No Aplica</v>
      </c>
      <c r="R950" s="36"/>
      <c r="S950" s="2"/>
    </row>
    <row r="951" spans="1:19" x14ac:dyDescent="0.25">
      <c r="A951" s="3" t="s">
        <v>385</v>
      </c>
      <c r="B951" s="6" t="s">
        <v>1928</v>
      </c>
      <c r="C951" s="2">
        <v>219970</v>
      </c>
      <c r="D951" s="4">
        <v>45889</v>
      </c>
      <c r="E951" s="4">
        <v>45889</v>
      </c>
      <c r="F951" s="2" t="s">
        <v>1518</v>
      </c>
      <c r="G951" s="3" t="s">
        <v>1519</v>
      </c>
      <c r="H951" s="2" t="s">
        <v>5833</v>
      </c>
      <c r="I951" s="3" t="s">
        <v>97</v>
      </c>
      <c r="J951" s="6">
        <v>0</v>
      </c>
      <c r="K951" s="3" t="s">
        <v>2987</v>
      </c>
      <c r="L951" s="3" t="s">
        <v>4331</v>
      </c>
      <c r="M951" s="3" t="s">
        <v>417</v>
      </c>
      <c r="N951" s="3" t="s">
        <v>417</v>
      </c>
      <c r="O951" s="5" t="s">
        <v>5450</v>
      </c>
      <c r="P951" s="2">
        <f>VLOOKUP(M951&amp;N951,Distancia!$C$2:$D$3438,2,0)</f>
        <v>0</v>
      </c>
      <c r="Q951" s="2" t="str">
        <f t="shared" si="14"/>
        <v>No Aplica</v>
      </c>
      <c r="R951" s="36"/>
      <c r="S951" s="2"/>
    </row>
    <row r="952" spans="1:19" x14ac:dyDescent="0.25">
      <c r="A952" s="3" t="s">
        <v>385</v>
      </c>
      <c r="B952" s="6" t="s">
        <v>1928</v>
      </c>
      <c r="C952" s="2">
        <v>219977</v>
      </c>
      <c r="D952" s="4">
        <v>45889</v>
      </c>
      <c r="E952" s="4">
        <v>45889</v>
      </c>
      <c r="F952" s="2" t="s">
        <v>1522</v>
      </c>
      <c r="G952" s="3" t="s">
        <v>1523</v>
      </c>
      <c r="H952" s="2" t="s">
        <v>6176</v>
      </c>
      <c r="I952" s="3" t="s">
        <v>3170</v>
      </c>
      <c r="J952" s="6">
        <v>0</v>
      </c>
      <c r="K952" s="3" t="s">
        <v>2642</v>
      </c>
      <c r="L952" s="3" t="s">
        <v>4537</v>
      </c>
      <c r="M952" s="3" t="s">
        <v>435</v>
      </c>
      <c r="N952" s="3" t="s">
        <v>410</v>
      </c>
      <c r="O952" s="5" t="s">
        <v>5450</v>
      </c>
      <c r="P952" s="2">
        <f>VLOOKUP(M952&amp;N952,Distancia!$C$2:$D$3438,2,0)</f>
        <v>8.84</v>
      </c>
      <c r="Q952" s="2" t="str">
        <f t="shared" si="14"/>
        <v>No Aplica</v>
      </c>
      <c r="R952" s="36"/>
      <c r="S952" s="2"/>
    </row>
    <row r="953" spans="1:19" x14ac:dyDescent="0.25">
      <c r="A953" s="3" t="s">
        <v>385</v>
      </c>
      <c r="B953" s="6" t="s">
        <v>1928</v>
      </c>
      <c r="C953" s="2">
        <v>219979</v>
      </c>
      <c r="D953" s="4">
        <v>45890</v>
      </c>
      <c r="E953" s="4">
        <v>45890</v>
      </c>
      <c r="F953" s="2" t="s">
        <v>411</v>
      </c>
      <c r="G953" s="3" t="s">
        <v>415</v>
      </c>
      <c r="H953" s="2" t="s">
        <v>6075</v>
      </c>
      <c r="I953" s="3" t="s">
        <v>97</v>
      </c>
      <c r="J953" s="6">
        <v>0</v>
      </c>
      <c r="K953" s="3" t="s">
        <v>2704</v>
      </c>
      <c r="L953" s="3" t="s">
        <v>4331</v>
      </c>
      <c r="M953" s="3" t="s">
        <v>435</v>
      </c>
      <c r="N953" s="3" t="s">
        <v>408</v>
      </c>
      <c r="O953" s="5" t="s">
        <v>5394</v>
      </c>
      <c r="P953" s="2">
        <f>VLOOKUP(M953&amp;N953,Distancia!$C$2:$D$3438,2,0)</f>
        <v>38.56</v>
      </c>
      <c r="Q953" s="2" t="str">
        <f t="shared" si="14"/>
        <v>No Aplica</v>
      </c>
      <c r="R953" s="36"/>
      <c r="S953" s="2"/>
    </row>
    <row r="954" spans="1:19" x14ac:dyDescent="0.25">
      <c r="A954" s="3" t="s">
        <v>385</v>
      </c>
      <c r="B954" s="6" t="s">
        <v>1928</v>
      </c>
      <c r="C954" s="2">
        <v>219980</v>
      </c>
      <c r="D954" s="4">
        <v>45888</v>
      </c>
      <c r="E954" s="4">
        <v>45888</v>
      </c>
      <c r="F954" s="2" t="s">
        <v>1556</v>
      </c>
      <c r="G954" s="3" t="s">
        <v>3090</v>
      </c>
      <c r="H954" s="2" t="s">
        <v>6177</v>
      </c>
      <c r="I954" s="3" t="s">
        <v>351</v>
      </c>
      <c r="J954" s="6">
        <v>34581</v>
      </c>
      <c r="K954" s="3" t="s">
        <v>2076</v>
      </c>
      <c r="L954" s="3" t="s">
        <v>4331</v>
      </c>
      <c r="M954" s="3" t="s">
        <v>1422</v>
      </c>
      <c r="N954" s="3" t="s">
        <v>435</v>
      </c>
      <c r="O954" s="5" t="s">
        <v>5382</v>
      </c>
      <c r="P954" s="2">
        <f>VLOOKUP(M954&amp;N954,Distancia!$C$2:$D$3438,2,0)</f>
        <v>120.44</v>
      </c>
      <c r="Q954" s="2" t="str">
        <f t="shared" si="14"/>
        <v>Aplica</v>
      </c>
      <c r="R954" s="36"/>
      <c r="S954" s="2"/>
    </row>
    <row r="955" spans="1:19" x14ac:dyDescent="0.25">
      <c r="A955" s="3" t="s">
        <v>385</v>
      </c>
      <c r="B955" s="6" t="s">
        <v>1928</v>
      </c>
      <c r="C955" s="2">
        <v>219983</v>
      </c>
      <c r="D955" s="4">
        <v>45889</v>
      </c>
      <c r="E955" s="4">
        <v>45889</v>
      </c>
      <c r="F955" s="2" t="s">
        <v>1559</v>
      </c>
      <c r="G955" s="3" t="s">
        <v>1560</v>
      </c>
      <c r="H955" s="2" t="s">
        <v>5411</v>
      </c>
      <c r="I955" s="3" t="s">
        <v>3170</v>
      </c>
      <c r="J955" s="6">
        <v>0</v>
      </c>
      <c r="K955" s="3" t="s">
        <v>2007</v>
      </c>
      <c r="L955" s="3" t="s">
        <v>4331</v>
      </c>
      <c r="M955" s="3" t="s">
        <v>1467</v>
      </c>
      <c r="N955" s="3" t="s">
        <v>1422</v>
      </c>
      <c r="O955" s="5" t="s">
        <v>5394</v>
      </c>
      <c r="P955" s="2">
        <f>VLOOKUP(M955&amp;N955,Distancia!$C$2:$D$3438,2,0)</f>
        <v>17.850000000000001</v>
      </c>
      <c r="Q955" s="2" t="str">
        <f t="shared" si="14"/>
        <v>No Aplica</v>
      </c>
      <c r="R955" s="36"/>
      <c r="S955" s="2"/>
    </row>
    <row r="956" spans="1:19" x14ac:dyDescent="0.25">
      <c r="A956" s="3" t="s">
        <v>385</v>
      </c>
      <c r="B956" s="6" t="s">
        <v>1928</v>
      </c>
      <c r="C956" s="2">
        <v>219989</v>
      </c>
      <c r="D956" s="4">
        <v>45890</v>
      </c>
      <c r="E956" s="4">
        <v>45890</v>
      </c>
      <c r="F956" s="2" t="s">
        <v>1522</v>
      </c>
      <c r="G956" s="3" t="s">
        <v>1523</v>
      </c>
      <c r="H956" s="2" t="s">
        <v>6176</v>
      </c>
      <c r="I956" s="3" t="s">
        <v>3170</v>
      </c>
      <c r="J956" s="6">
        <v>31809</v>
      </c>
      <c r="K956" s="3" t="s">
        <v>2171</v>
      </c>
      <c r="L956" s="3" t="s">
        <v>4537</v>
      </c>
      <c r="M956" s="3" t="s">
        <v>435</v>
      </c>
      <c r="N956" s="3" t="s">
        <v>270</v>
      </c>
      <c r="O956" s="5" t="s">
        <v>5450</v>
      </c>
      <c r="P956" s="2">
        <f>VLOOKUP(M956&amp;N956,Distancia!$C$2:$D$3438,2,0)</f>
        <v>124.79</v>
      </c>
      <c r="Q956" s="2" t="str">
        <f t="shared" si="14"/>
        <v>Aplica</v>
      </c>
      <c r="R956" s="36"/>
      <c r="S956" s="2"/>
    </row>
    <row r="957" spans="1:19" x14ac:dyDescent="0.25">
      <c r="A957" s="3" t="s">
        <v>385</v>
      </c>
      <c r="B957" s="6" t="s">
        <v>1928</v>
      </c>
      <c r="C957" s="2">
        <v>219993</v>
      </c>
      <c r="D957" s="4">
        <v>45889</v>
      </c>
      <c r="E957" s="4">
        <v>45889</v>
      </c>
      <c r="F957" s="2" t="s">
        <v>1385</v>
      </c>
      <c r="G957" s="3" t="s">
        <v>1425</v>
      </c>
      <c r="H957" s="2" t="s">
        <v>5780</v>
      </c>
      <c r="I957" s="3" t="s">
        <v>3170</v>
      </c>
      <c r="J957" s="6">
        <v>34581</v>
      </c>
      <c r="K957" s="3" t="s">
        <v>2168</v>
      </c>
      <c r="L957" s="3" t="s">
        <v>4275</v>
      </c>
      <c r="M957" s="3" t="s">
        <v>410</v>
      </c>
      <c r="N957" s="3" t="s">
        <v>638</v>
      </c>
      <c r="O957" s="5" t="s">
        <v>5394</v>
      </c>
      <c r="P957" s="2">
        <f>VLOOKUP(M957&amp;N957,Distancia!$C$2:$D$3438,2,0)</f>
        <v>88.21</v>
      </c>
      <c r="Q957" s="2" t="str">
        <f t="shared" si="14"/>
        <v>Aplica</v>
      </c>
      <c r="R957" s="36"/>
      <c r="S957" s="2"/>
    </row>
    <row r="958" spans="1:19" x14ac:dyDescent="0.25">
      <c r="A958" s="3" t="s">
        <v>385</v>
      </c>
      <c r="B958" s="6" t="s">
        <v>1928</v>
      </c>
      <c r="C958" s="2">
        <v>219994</v>
      </c>
      <c r="D958" s="4">
        <v>45890</v>
      </c>
      <c r="E958" s="4">
        <v>45890</v>
      </c>
      <c r="F958" s="2" t="s">
        <v>61</v>
      </c>
      <c r="G958" s="3" t="s">
        <v>1574</v>
      </c>
      <c r="H958" s="2" t="s">
        <v>5501</v>
      </c>
      <c r="I958" s="3" t="s">
        <v>97</v>
      </c>
      <c r="J958" s="6">
        <v>25815</v>
      </c>
      <c r="K958" s="3" t="s">
        <v>2008</v>
      </c>
      <c r="L958" s="3" t="s">
        <v>4331</v>
      </c>
      <c r="M958" s="3" t="s">
        <v>638</v>
      </c>
      <c r="N958" s="3" t="s">
        <v>435</v>
      </c>
      <c r="O958" s="5" t="s">
        <v>5394</v>
      </c>
      <c r="P958" s="2">
        <f>VLOOKUP(M958&amp;N958,Distancia!$C$2:$D$3438,2,0)</f>
        <v>97.05</v>
      </c>
      <c r="Q958" s="2" t="str">
        <f t="shared" si="14"/>
        <v>Aplica</v>
      </c>
      <c r="R958" s="36"/>
      <c r="S958" s="2"/>
    </row>
    <row r="959" spans="1:19" x14ac:dyDescent="0.25">
      <c r="A959" s="3" t="s">
        <v>385</v>
      </c>
      <c r="B959" s="6" t="s">
        <v>1928</v>
      </c>
      <c r="C959" s="2">
        <v>219995</v>
      </c>
      <c r="D959" s="4">
        <v>45891</v>
      </c>
      <c r="E959" s="4">
        <v>45891</v>
      </c>
      <c r="F959" s="2" t="s">
        <v>1387</v>
      </c>
      <c r="G959" s="3" t="s">
        <v>1388</v>
      </c>
      <c r="H959" s="2" t="s">
        <v>5720</v>
      </c>
      <c r="I959" s="3" t="s">
        <v>97</v>
      </c>
      <c r="J959" s="6">
        <v>0</v>
      </c>
      <c r="K959" s="3" t="s">
        <v>2605</v>
      </c>
      <c r="L959" s="3" t="s">
        <v>4331</v>
      </c>
      <c r="M959" s="3" t="s">
        <v>410</v>
      </c>
      <c r="N959" s="3" t="s">
        <v>1389</v>
      </c>
      <c r="O959" s="5" t="s">
        <v>5394</v>
      </c>
      <c r="P959" s="2">
        <f>VLOOKUP(M959&amp;N959,Distancia!$C$2:$D$3438,2,0)</f>
        <v>38.979999999999997</v>
      </c>
      <c r="Q959" s="2" t="str">
        <f t="shared" si="14"/>
        <v>No Aplica</v>
      </c>
      <c r="R959" s="36"/>
      <c r="S959" s="2"/>
    </row>
    <row r="960" spans="1:19" x14ac:dyDescent="0.25">
      <c r="A960" s="3" t="s">
        <v>385</v>
      </c>
      <c r="B960" s="6" t="s">
        <v>1928</v>
      </c>
      <c r="C960" s="2">
        <v>220005</v>
      </c>
      <c r="D960" s="4">
        <v>45890</v>
      </c>
      <c r="E960" s="4">
        <v>45890</v>
      </c>
      <c r="F960" s="2" t="s">
        <v>420</v>
      </c>
      <c r="G960" s="3" t="s">
        <v>421</v>
      </c>
      <c r="H960" s="2" t="s">
        <v>5658</v>
      </c>
      <c r="I960" s="3" t="s">
        <v>3170</v>
      </c>
      <c r="J960" s="6">
        <v>0</v>
      </c>
      <c r="K960" s="3" t="s">
        <v>2763</v>
      </c>
      <c r="L960" s="3" t="s">
        <v>4331</v>
      </c>
      <c r="M960" s="3" t="s">
        <v>410</v>
      </c>
      <c r="N960" s="3" t="s">
        <v>408</v>
      </c>
      <c r="O960" s="5" t="s">
        <v>5382</v>
      </c>
      <c r="P960" s="2">
        <f>VLOOKUP(M960&amp;N960,Distancia!$C$2:$D$3438,2,0)</f>
        <v>47.4</v>
      </c>
      <c r="Q960" s="2" t="str">
        <f t="shared" si="14"/>
        <v>No Aplica</v>
      </c>
      <c r="R960" s="36"/>
      <c r="S960" s="2"/>
    </row>
    <row r="961" spans="1:19" x14ac:dyDescent="0.25">
      <c r="A961" s="3" t="s">
        <v>385</v>
      </c>
      <c r="B961" s="6" t="s">
        <v>1928</v>
      </c>
      <c r="C961" s="2">
        <v>220009</v>
      </c>
      <c r="D961" s="4">
        <v>45890</v>
      </c>
      <c r="E961" s="4">
        <v>45890</v>
      </c>
      <c r="F961" s="2" t="s">
        <v>1404</v>
      </c>
      <c r="G961" s="3" t="s">
        <v>1405</v>
      </c>
      <c r="H961" s="2" t="s">
        <v>5557</v>
      </c>
      <c r="I961" s="3" t="s">
        <v>351</v>
      </c>
      <c r="J961" s="6">
        <v>0</v>
      </c>
      <c r="K961" s="3" t="s">
        <v>2169</v>
      </c>
      <c r="L961" s="3" t="s">
        <v>4331</v>
      </c>
      <c r="M961" s="3" t="s">
        <v>410</v>
      </c>
      <c r="N961" s="3" t="s">
        <v>617</v>
      </c>
      <c r="O961" s="5" t="s">
        <v>5590</v>
      </c>
      <c r="P961" s="2">
        <f>VLOOKUP(M961&amp;N961,Distancia!$C$2:$D$3438,2,0)</f>
        <v>26.96</v>
      </c>
      <c r="Q961" s="2" t="str">
        <f t="shared" si="14"/>
        <v>No Aplica</v>
      </c>
      <c r="R961" s="48">
        <v>1980</v>
      </c>
      <c r="S961" s="34" t="s">
        <v>6719</v>
      </c>
    </row>
    <row r="962" spans="1:19" x14ac:dyDescent="0.25">
      <c r="A962" s="3" t="s">
        <v>385</v>
      </c>
      <c r="B962" s="6" t="s">
        <v>1928</v>
      </c>
      <c r="C962" s="2">
        <v>220019</v>
      </c>
      <c r="D962" s="4">
        <v>45890</v>
      </c>
      <c r="E962" s="4">
        <v>45898</v>
      </c>
      <c r="F962" s="2" t="s">
        <v>3929</v>
      </c>
      <c r="G962" s="3" t="s">
        <v>4613</v>
      </c>
      <c r="H962" s="2" t="s">
        <v>6189</v>
      </c>
      <c r="I962" s="3" t="s">
        <v>351</v>
      </c>
      <c r="J962" s="6">
        <v>667993</v>
      </c>
      <c r="K962" s="3" t="s">
        <v>2006</v>
      </c>
      <c r="L962" s="3" t="s">
        <v>4331</v>
      </c>
      <c r="M962" s="3" t="s">
        <v>3301</v>
      </c>
      <c r="N962" s="3" t="s">
        <v>270</v>
      </c>
      <c r="O962" s="5" t="s">
        <v>5392</v>
      </c>
      <c r="P962" s="2">
        <f>VLOOKUP(M962&amp;N962,Distancia!$C$2:$D$3438,2,0)</f>
        <v>3756</v>
      </c>
      <c r="Q962" s="2" t="str">
        <f t="shared" si="14"/>
        <v>Aplica</v>
      </c>
      <c r="R962" s="48">
        <v>609612</v>
      </c>
      <c r="S962" s="34" t="s">
        <v>6717</v>
      </c>
    </row>
    <row r="963" spans="1:19" x14ac:dyDescent="0.25">
      <c r="A963" s="3" t="s">
        <v>385</v>
      </c>
      <c r="B963" s="6" t="s">
        <v>1928</v>
      </c>
      <c r="C963" s="2">
        <v>220020</v>
      </c>
      <c r="D963" s="4">
        <v>45890</v>
      </c>
      <c r="E963" s="4">
        <v>45890</v>
      </c>
      <c r="F963" s="2" t="s">
        <v>2174</v>
      </c>
      <c r="G963" s="3" t="s">
        <v>2173</v>
      </c>
      <c r="H963" s="2" t="s">
        <v>5777</v>
      </c>
      <c r="I963" s="3" t="s">
        <v>97</v>
      </c>
      <c r="J963" s="6">
        <v>0</v>
      </c>
      <c r="K963" s="3" t="s">
        <v>2980</v>
      </c>
      <c r="L963" s="3" t="s">
        <v>4331</v>
      </c>
      <c r="M963" s="3" t="s">
        <v>410</v>
      </c>
      <c r="N963" s="3" t="s">
        <v>435</v>
      </c>
      <c r="O963" s="5" t="s">
        <v>5450</v>
      </c>
      <c r="P963" s="2">
        <f>VLOOKUP(M963&amp;N963,Distancia!$C$2:$D$3438,2,0)</f>
        <v>8.84</v>
      </c>
      <c r="Q963" s="2" t="str">
        <f t="shared" ref="Q963:Q1026" si="15">IF(P963&gt;=80,"Aplica","No Aplica")</f>
        <v>No Aplica</v>
      </c>
      <c r="R963" s="36"/>
      <c r="S963" s="2"/>
    </row>
    <row r="964" spans="1:19" x14ac:dyDescent="0.25">
      <c r="A964" s="3" t="s">
        <v>385</v>
      </c>
      <c r="B964" s="6" t="s">
        <v>1928</v>
      </c>
      <c r="C964" s="2">
        <v>220021</v>
      </c>
      <c r="D964" s="4">
        <v>45890</v>
      </c>
      <c r="E964" s="4">
        <v>45890</v>
      </c>
      <c r="F964" s="2" t="s">
        <v>1436</v>
      </c>
      <c r="G964" s="3" t="s">
        <v>1437</v>
      </c>
      <c r="H964" s="2" t="s">
        <v>5404</v>
      </c>
      <c r="I964" s="3" t="s">
        <v>97</v>
      </c>
      <c r="J964" s="6">
        <v>0</v>
      </c>
      <c r="K964" s="3" t="s">
        <v>2979</v>
      </c>
      <c r="L964" s="3" t="s">
        <v>4331</v>
      </c>
      <c r="M964" s="3" t="s">
        <v>410</v>
      </c>
      <c r="N964" s="3" t="s">
        <v>410</v>
      </c>
      <c r="O964" s="5" t="s">
        <v>5402</v>
      </c>
      <c r="P964" s="2">
        <f>VLOOKUP(M964&amp;N964,Distancia!$C$2:$D$3438,2,0)</f>
        <v>0</v>
      </c>
      <c r="Q964" s="2" t="str">
        <f t="shared" si="15"/>
        <v>No Aplica</v>
      </c>
      <c r="R964" s="36"/>
      <c r="S964" s="2"/>
    </row>
    <row r="965" spans="1:19" x14ac:dyDescent="0.25">
      <c r="A965" s="3" t="s">
        <v>385</v>
      </c>
      <c r="B965" s="6" t="s">
        <v>1928</v>
      </c>
      <c r="C965" s="2">
        <v>220022</v>
      </c>
      <c r="D965" s="4">
        <v>45890</v>
      </c>
      <c r="E965" s="4">
        <v>45890</v>
      </c>
      <c r="F965" s="2" t="s">
        <v>2645</v>
      </c>
      <c r="G965" s="3" t="s">
        <v>2644</v>
      </c>
      <c r="H965" s="2" t="s">
        <v>5470</v>
      </c>
      <c r="I965" s="3" t="s">
        <v>97</v>
      </c>
      <c r="J965" s="6">
        <v>0</v>
      </c>
      <c r="K965" s="3" t="s">
        <v>2167</v>
      </c>
      <c r="L965" s="3" t="s">
        <v>4275</v>
      </c>
      <c r="M965" s="3" t="s">
        <v>638</v>
      </c>
      <c r="N965" s="3" t="s">
        <v>410</v>
      </c>
      <c r="O965" s="5" t="s">
        <v>5382</v>
      </c>
      <c r="P965" s="2">
        <f>VLOOKUP(M965&amp;N965,Distancia!$C$2:$D$3438,2,0)</f>
        <v>88.21</v>
      </c>
      <c r="Q965" s="2" t="str">
        <f t="shared" si="15"/>
        <v>Aplica</v>
      </c>
      <c r="R965" s="36"/>
      <c r="S965" s="2" t="s">
        <v>6715</v>
      </c>
    </row>
    <row r="966" spans="1:19" x14ac:dyDescent="0.25">
      <c r="A966" s="3" t="s">
        <v>385</v>
      </c>
      <c r="B966" s="6" t="s">
        <v>1928</v>
      </c>
      <c r="C966" s="2">
        <v>220030</v>
      </c>
      <c r="D966" s="4">
        <v>45890</v>
      </c>
      <c r="E966" s="4">
        <v>45890</v>
      </c>
      <c r="F966" s="2" t="s">
        <v>1628</v>
      </c>
      <c r="G966" s="3" t="s">
        <v>1629</v>
      </c>
      <c r="H966" s="2" t="s">
        <v>6190</v>
      </c>
      <c r="I966" s="3" t="s">
        <v>97</v>
      </c>
      <c r="J966" s="6">
        <v>0</v>
      </c>
      <c r="K966" s="3" t="s">
        <v>2995</v>
      </c>
      <c r="L966" s="3" t="s">
        <v>4331</v>
      </c>
      <c r="M966" s="3" t="s">
        <v>1422</v>
      </c>
      <c r="N966" s="3" t="s">
        <v>1422</v>
      </c>
      <c r="O966" s="5" t="s">
        <v>5394</v>
      </c>
      <c r="P966" s="2">
        <f>VLOOKUP(M966&amp;N966,Distancia!$C$2:$D$3438,2,0)</f>
        <v>0</v>
      </c>
      <c r="Q966" s="2" t="str">
        <f t="shared" si="15"/>
        <v>No Aplica</v>
      </c>
      <c r="R966" s="36"/>
      <c r="S966" s="2"/>
    </row>
    <row r="967" spans="1:19" x14ac:dyDescent="0.25">
      <c r="A967" s="3" t="s">
        <v>385</v>
      </c>
      <c r="B967" s="6" t="s">
        <v>1928</v>
      </c>
      <c r="C967" s="2">
        <v>220046</v>
      </c>
      <c r="D967" s="4">
        <v>45890</v>
      </c>
      <c r="E967" s="4">
        <v>45890</v>
      </c>
      <c r="F967" s="2" t="s">
        <v>1442</v>
      </c>
      <c r="G967" s="3" t="s">
        <v>1443</v>
      </c>
      <c r="H967" s="2" t="s">
        <v>5506</v>
      </c>
      <c r="I967" s="3" t="s">
        <v>97</v>
      </c>
      <c r="J967" s="6">
        <v>0</v>
      </c>
      <c r="K967" s="3" t="s">
        <v>2101</v>
      </c>
      <c r="L967" s="3" t="s">
        <v>4331</v>
      </c>
      <c r="M967" s="3" t="s">
        <v>410</v>
      </c>
      <c r="N967" s="3" t="s">
        <v>408</v>
      </c>
      <c r="O967" s="5" t="s">
        <v>5382</v>
      </c>
      <c r="P967" s="2">
        <f>VLOOKUP(M967&amp;N967,Distancia!$C$2:$D$3438,2,0)</f>
        <v>47.4</v>
      </c>
      <c r="Q967" s="2" t="str">
        <f t="shared" si="15"/>
        <v>No Aplica</v>
      </c>
      <c r="R967" s="36"/>
      <c r="S967" s="2"/>
    </row>
    <row r="968" spans="1:19" x14ac:dyDescent="0.25">
      <c r="A968" s="3" t="s">
        <v>385</v>
      </c>
      <c r="B968" s="6" t="s">
        <v>1928</v>
      </c>
      <c r="C968" s="2">
        <v>220047</v>
      </c>
      <c r="D968" s="4">
        <v>45891</v>
      </c>
      <c r="E968" s="4">
        <v>45891</v>
      </c>
      <c r="F968" s="2" t="s">
        <v>1442</v>
      </c>
      <c r="G968" s="3" t="s">
        <v>1443</v>
      </c>
      <c r="H968" s="2" t="s">
        <v>5506</v>
      </c>
      <c r="I968" s="3" t="s">
        <v>97</v>
      </c>
      <c r="J968" s="6">
        <v>0</v>
      </c>
      <c r="K968" s="3" t="s">
        <v>2016</v>
      </c>
      <c r="L968" s="3" t="s">
        <v>4331</v>
      </c>
      <c r="M968" s="3" t="s">
        <v>410</v>
      </c>
      <c r="N968" s="3" t="s">
        <v>435</v>
      </c>
      <c r="O968" s="5" t="s">
        <v>5389</v>
      </c>
      <c r="P968" s="2">
        <f>VLOOKUP(M968&amp;N968,Distancia!$C$2:$D$3438,2,0)</f>
        <v>8.84</v>
      </c>
      <c r="Q968" s="2" t="str">
        <f t="shared" si="15"/>
        <v>No Aplica</v>
      </c>
      <c r="R968" s="36"/>
      <c r="S968" s="2"/>
    </row>
    <row r="969" spans="1:19" x14ac:dyDescent="0.25">
      <c r="A969" s="3" t="s">
        <v>385</v>
      </c>
      <c r="B969" s="6" t="s">
        <v>1928</v>
      </c>
      <c r="C969" s="2">
        <v>220054</v>
      </c>
      <c r="D969" s="4">
        <v>45891</v>
      </c>
      <c r="E969" s="4">
        <v>45891</v>
      </c>
      <c r="F969" s="2" t="s">
        <v>1404</v>
      </c>
      <c r="G969" s="3" t="s">
        <v>1405</v>
      </c>
      <c r="H969" s="2" t="s">
        <v>5557</v>
      </c>
      <c r="I969" s="3" t="s">
        <v>97</v>
      </c>
      <c r="J969" s="6">
        <v>0</v>
      </c>
      <c r="K969" s="3" t="s">
        <v>2666</v>
      </c>
      <c r="L969" s="3" t="s">
        <v>4331</v>
      </c>
      <c r="M969" s="3" t="s">
        <v>410</v>
      </c>
      <c r="N969" s="3" t="s">
        <v>410</v>
      </c>
      <c r="O969" s="5" t="s">
        <v>5394</v>
      </c>
      <c r="P969" s="2">
        <f>VLOOKUP(M969&amp;N969,Distancia!$C$2:$D$3438,2,0)</f>
        <v>0</v>
      </c>
      <c r="Q969" s="2" t="str">
        <f t="shared" si="15"/>
        <v>No Aplica</v>
      </c>
      <c r="R969" s="36"/>
      <c r="S969" s="2"/>
    </row>
    <row r="970" spans="1:19" x14ac:dyDescent="0.25">
      <c r="A970" s="3" t="s">
        <v>385</v>
      </c>
      <c r="B970" s="6" t="s">
        <v>1928</v>
      </c>
      <c r="C970" s="2">
        <v>220055</v>
      </c>
      <c r="D970" s="4">
        <v>45890</v>
      </c>
      <c r="E970" s="4">
        <v>45890</v>
      </c>
      <c r="F970" s="2" t="s">
        <v>584</v>
      </c>
      <c r="G970" s="3" t="s">
        <v>2755</v>
      </c>
      <c r="H970" s="2" t="s">
        <v>5435</v>
      </c>
      <c r="I970" s="3" t="s">
        <v>3170</v>
      </c>
      <c r="J970" s="6">
        <v>0</v>
      </c>
      <c r="K970" s="3" t="s">
        <v>2164</v>
      </c>
      <c r="L970" s="3" t="s">
        <v>4275</v>
      </c>
      <c r="M970" s="3" t="s">
        <v>437</v>
      </c>
      <c r="N970" s="3" t="s">
        <v>408</v>
      </c>
      <c r="O970" s="5" t="s">
        <v>5402</v>
      </c>
      <c r="P970" s="2">
        <f>VLOOKUP(M970&amp;N970,Distancia!$C$2:$D$3438,2,0)</f>
        <v>13.81</v>
      </c>
      <c r="Q970" s="2" t="str">
        <f t="shared" si="15"/>
        <v>No Aplica</v>
      </c>
      <c r="R970" s="36"/>
      <c r="S970" s="2"/>
    </row>
    <row r="971" spans="1:19" x14ac:dyDescent="0.25">
      <c r="A971" s="3" t="s">
        <v>385</v>
      </c>
      <c r="B971" s="6" t="s">
        <v>1928</v>
      </c>
      <c r="C971" s="2">
        <v>220056</v>
      </c>
      <c r="D971" s="4">
        <v>45891</v>
      </c>
      <c r="E971" s="4">
        <v>45891</v>
      </c>
      <c r="F971" s="2" t="s">
        <v>584</v>
      </c>
      <c r="G971" s="3" t="s">
        <v>2755</v>
      </c>
      <c r="H971" s="2" t="s">
        <v>5435</v>
      </c>
      <c r="I971" s="3" t="s">
        <v>3170</v>
      </c>
      <c r="J971" s="6">
        <v>0</v>
      </c>
      <c r="K971" s="3" t="s">
        <v>2026</v>
      </c>
      <c r="L971" s="3" t="s">
        <v>4275</v>
      </c>
      <c r="M971" s="3" t="s">
        <v>437</v>
      </c>
      <c r="N971" s="3" t="s">
        <v>408</v>
      </c>
      <c r="O971" s="5" t="s">
        <v>5402</v>
      </c>
      <c r="P971" s="2">
        <f>VLOOKUP(M971&amp;N971,Distancia!$C$2:$D$3438,2,0)</f>
        <v>13.81</v>
      </c>
      <c r="Q971" s="2" t="str">
        <f t="shared" si="15"/>
        <v>No Aplica</v>
      </c>
      <c r="R971" s="36"/>
      <c r="S971" s="2"/>
    </row>
    <row r="972" spans="1:19" x14ac:dyDescent="0.25">
      <c r="A972" s="3" t="s">
        <v>385</v>
      </c>
      <c r="B972" s="6" t="s">
        <v>1928</v>
      </c>
      <c r="C972" s="2">
        <v>220066</v>
      </c>
      <c r="D972" s="4">
        <v>45894</v>
      </c>
      <c r="E972" s="4">
        <v>45898</v>
      </c>
      <c r="F972" s="2" t="s">
        <v>2539</v>
      </c>
      <c r="G972" s="3" t="s">
        <v>2538</v>
      </c>
      <c r="H972" s="2" t="s">
        <v>6049</v>
      </c>
      <c r="I972" s="3" t="s">
        <v>97</v>
      </c>
      <c r="J972" s="6">
        <v>159046</v>
      </c>
      <c r="K972" s="3" t="s">
        <v>2660</v>
      </c>
      <c r="L972" s="3" t="s">
        <v>4627</v>
      </c>
      <c r="M972" s="3" t="s">
        <v>417</v>
      </c>
      <c r="N972" s="3" t="s">
        <v>265</v>
      </c>
      <c r="O972" s="5" t="s">
        <v>5382</v>
      </c>
      <c r="P972" s="2">
        <f>VLOOKUP(M972&amp;N972,Distancia!$C$2:$D$3438,2,0)</f>
        <v>121</v>
      </c>
      <c r="Q972" s="2" t="str">
        <f t="shared" si="15"/>
        <v>Aplica</v>
      </c>
      <c r="R972" s="36"/>
      <c r="S972" s="2"/>
    </row>
    <row r="973" spans="1:19" x14ac:dyDescent="0.25">
      <c r="A973" s="3" t="s">
        <v>385</v>
      </c>
      <c r="B973" s="6" t="s">
        <v>1928</v>
      </c>
      <c r="C973" s="2">
        <v>220073</v>
      </c>
      <c r="D973" s="4">
        <v>45894</v>
      </c>
      <c r="E973" s="4">
        <v>45894</v>
      </c>
      <c r="F973" s="2" t="s">
        <v>1393</v>
      </c>
      <c r="G973" s="3" t="s">
        <v>1394</v>
      </c>
      <c r="H973" s="2" t="s">
        <v>5566</v>
      </c>
      <c r="I973" s="3" t="s">
        <v>3170</v>
      </c>
      <c r="J973" s="6">
        <v>25815</v>
      </c>
      <c r="K973" s="3" t="s">
        <v>2595</v>
      </c>
      <c r="L973" s="3" t="s">
        <v>4331</v>
      </c>
      <c r="M973" s="3" t="s">
        <v>410</v>
      </c>
      <c r="N973" s="3" t="s">
        <v>1422</v>
      </c>
      <c r="O973" s="5" t="s">
        <v>5382</v>
      </c>
      <c r="P973" s="2">
        <f>VLOOKUP(M973&amp;N973,Distancia!$C$2:$D$3438,2,0)</f>
        <v>129.28</v>
      </c>
      <c r="Q973" s="2" t="str">
        <f t="shared" si="15"/>
        <v>Aplica</v>
      </c>
      <c r="R973" s="36"/>
      <c r="S973" s="2"/>
    </row>
    <row r="974" spans="1:19" x14ac:dyDescent="0.25">
      <c r="A974" s="3" t="s">
        <v>385</v>
      </c>
      <c r="B974" s="6" t="s">
        <v>1928</v>
      </c>
      <c r="C974" s="2">
        <v>220074</v>
      </c>
      <c r="D974" s="4">
        <v>45897</v>
      </c>
      <c r="E974" s="4">
        <v>45897</v>
      </c>
      <c r="F974" s="2" t="s">
        <v>1393</v>
      </c>
      <c r="G974" s="3" t="s">
        <v>1394</v>
      </c>
      <c r="H974" s="2" t="s">
        <v>5566</v>
      </c>
      <c r="I974" s="3" t="s">
        <v>3170</v>
      </c>
      <c r="J974" s="6">
        <v>0</v>
      </c>
      <c r="K974" s="3" t="s">
        <v>2582</v>
      </c>
      <c r="L974" s="3" t="s">
        <v>4331</v>
      </c>
      <c r="M974" s="3" t="s">
        <v>410</v>
      </c>
      <c r="N974" s="3" t="s">
        <v>617</v>
      </c>
      <c r="O974" s="5" t="s">
        <v>5382</v>
      </c>
      <c r="P974" s="2">
        <f>VLOOKUP(M974&amp;N974,Distancia!$C$2:$D$3438,2,0)</f>
        <v>26.96</v>
      </c>
      <c r="Q974" s="2" t="str">
        <f t="shared" si="15"/>
        <v>No Aplica</v>
      </c>
      <c r="R974" s="36"/>
      <c r="S974" s="2"/>
    </row>
    <row r="975" spans="1:19" x14ac:dyDescent="0.25">
      <c r="A975" s="3" t="s">
        <v>385</v>
      </c>
      <c r="B975" s="6" t="s">
        <v>1928</v>
      </c>
      <c r="C975" s="2">
        <v>220075</v>
      </c>
      <c r="D975" s="4">
        <v>45896</v>
      </c>
      <c r="E975" s="4">
        <v>45896</v>
      </c>
      <c r="F975" s="2" t="s">
        <v>1393</v>
      </c>
      <c r="G975" s="3" t="s">
        <v>1394</v>
      </c>
      <c r="H975" s="2" t="s">
        <v>5566</v>
      </c>
      <c r="I975" s="3" t="s">
        <v>3170</v>
      </c>
      <c r="J975" s="6">
        <v>25815</v>
      </c>
      <c r="K975" s="3" t="s">
        <v>2581</v>
      </c>
      <c r="L975" s="3" t="s">
        <v>4331</v>
      </c>
      <c r="M975" s="3" t="s">
        <v>410</v>
      </c>
      <c r="N975" s="3" t="s">
        <v>638</v>
      </c>
      <c r="O975" s="5" t="s">
        <v>5382</v>
      </c>
      <c r="P975" s="2">
        <f>VLOOKUP(M975&amp;N975,Distancia!$C$2:$D$3438,2,0)</f>
        <v>88.21</v>
      </c>
      <c r="Q975" s="2" t="str">
        <f t="shared" si="15"/>
        <v>Aplica</v>
      </c>
      <c r="R975" s="36"/>
      <c r="S975" s="2"/>
    </row>
    <row r="976" spans="1:19" x14ac:dyDescent="0.25">
      <c r="A976" s="3" t="s">
        <v>385</v>
      </c>
      <c r="B976" s="6" t="s">
        <v>1928</v>
      </c>
      <c r="C976" s="2">
        <v>220076</v>
      </c>
      <c r="D976" s="4">
        <v>45890</v>
      </c>
      <c r="E976" s="4">
        <v>45890</v>
      </c>
      <c r="F976" s="2" t="s">
        <v>611</v>
      </c>
      <c r="G976" s="3" t="s">
        <v>612</v>
      </c>
      <c r="H976" s="2" t="s">
        <v>5452</v>
      </c>
      <c r="I976" s="3" t="s">
        <v>97</v>
      </c>
      <c r="J976" s="6">
        <v>0</v>
      </c>
      <c r="K976" s="3" t="s">
        <v>2540</v>
      </c>
      <c r="L976" s="3" t="s">
        <v>4331</v>
      </c>
      <c r="M976" s="3" t="s">
        <v>437</v>
      </c>
      <c r="N976" s="3" t="s">
        <v>435</v>
      </c>
      <c r="O976" s="5" t="s">
        <v>5450</v>
      </c>
      <c r="P976" s="2">
        <f>VLOOKUP(M976&amp;N976,Distancia!$C$2:$D$3438,2,0)</f>
        <v>52.37</v>
      </c>
      <c r="Q976" s="2" t="str">
        <f t="shared" si="15"/>
        <v>No Aplica</v>
      </c>
      <c r="R976" s="36"/>
      <c r="S976" s="2"/>
    </row>
    <row r="977" spans="1:19" x14ac:dyDescent="0.25">
      <c r="A977" s="3" t="s">
        <v>385</v>
      </c>
      <c r="B977" s="6" t="s">
        <v>1928</v>
      </c>
      <c r="C977" s="2">
        <v>220078</v>
      </c>
      <c r="D977" s="4">
        <v>45891</v>
      </c>
      <c r="E977" s="4">
        <v>45891</v>
      </c>
      <c r="F977" s="2" t="s">
        <v>611</v>
      </c>
      <c r="G977" s="3" t="s">
        <v>612</v>
      </c>
      <c r="H977" s="2" t="s">
        <v>5452</v>
      </c>
      <c r="I977" s="3" t="s">
        <v>97</v>
      </c>
      <c r="J977" s="6">
        <v>0</v>
      </c>
      <c r="K977" s="3" t="s">
        <v>2573</v>
      </c>
      <c r="L977" s="3" t="s">
        <v>4331</v>
      </c>
      <c r="M977" s="3" t="s">
        <v>437</v>
      </c>
      <c r="N977" s="3" t="s">
        <v>408</v>
      </c>
      <c r="O977" s="5" t="s">
        <v>5394</v>
      </c>
      <c r="P977" s="2">
        <f>VLOOKUP(M977&amp;N977,Distancia!$C$2:$D$3438,2,0)</f>
        <v>13.81</v>
      </c>
      <c r="Q977" s="2" t="str">
        <f t="shared" si="15"/>
        <v>No Aplica</v>
      </c>
      <c r="R977" s="36"/>
      <c r="S977" s="2"/>
    </row>
    <row r="978" spans="1:19" x14ac:dyDescent="0.25">
      <c r="A978" s="3" t="s">
        <v>385</v>
      </c>
      <c r="B978" s="6" t="s">
        <v>1928</v>
      </c>
      <c r="C978" s="2">
        <v>220084</v>
      </c>
      <c r="D978" s="4">
        <v>45894</v>
      </c>
      <c r="E978" s="4">
        <v>45894</v>
      </c>
      <c r="F978" s="2" t="s">
        <v>1559</v>
      </c>
      <c r="G978" s="3" t="s">
        <v>1560</v>
      </c>
      <c r="H978" s="2" t="s">
        <v>5411</v>
      </c>
      <c r="I978" s="3" t="s">
        <v>3170</v>
      </c>
      <c r="J978" s="6">
        <v>0</v>
      </c>
      <c r="K978" s="3" t="s">
        <v>2621</v>
      </c>
      <c r="L978" s="3" t="s">
        <v>4331</v>
      </c>
      <c r="M978" s="3" t="s">
        <v>1467</v>
      </c>
      <c r="N978" s="3" t="s">
        <v>1422</v>
      </c>
      <c r="O978" s="5" t="s">
        <v>5394</v>
      </c>
      <c r="P978" s="2">
        <f>VLOOKUP(M978&amp;N978,Distancia!$C$2:$D$3438,2,0)</f>
        <v>17.850000000000001</v>
      </c>
      <c r="Q978" s="2" t="str">
        <f t="shared" si="15"/>
        <v>No Aplica</v>
      </c>
      <c r="R978" s="36"/>
      <c r="S978" s="2"/>
    </row>
    <row r="979" spans="1:19" x14ac:dyDescent="0.25">
      <c r="A979" s="3" t="s">
        <v>385</v>
      </c>
      <c r="B979" s="6" t="s">
        <v>1928</v>
      </c>
      <c r="C979" s="2">
        <v>220087</v>
      </c>
      <c r="D979" s="4">
        <v>45890</v>
      </c>
      <c r="E979" s="4">
        <v>45890</v>
      </c>
      <c r="F979" s="2" t="s">
        <v>1520</v>
      </c>
      <c r="G979" s="3" t="s">
        <v>1521</v>
      </c>
      <c r="H979" s="2" t="s">
        <v>5759</v>
      </c>
      <c r="I979" s="3" t="s">
        <v>97</v>
      </c>
      <c r="J979" s="6">
        <v>34581</v>
      </c>
      <c r="K979" s="3" t="s">
        <v>2162</v>
      </c>
      <c r="L979" s="3" t="s">
        <v>4275</v>
      </c>
      <c r="M979" s="3" t="s">
        <v>435</v>
      </c>
      <c r="N979" s="3" t="s">
        <v>270</v>
      </c>
      <c r="O979" s="5" t="s">
        <v>5402</v>
      </c>
      <c r="P979" s="2">
        <f>VLOOKUP(M979&amp;N979,Distancia!$C$2:$D$3438,2,0)</f>
        <v>124.79</v>
      </c>
      <c r="Q979" s="2" t="str">
        <f t="shared" si="15"/>
        <v>Aplica</v>
      </c>
      <c r="R979" s="36"/>
      <c r="S979" s="2"/>
    </row>
    <row r="980" spans="1:19" x14ac:dyDescent="0.25">
      <c r="A980" s="3" t="s">
        <v>385</v>
      </c>
      <c r="B980" s="6" t="s">
        <v>1928</v>
      </c>
      <c r="C980" s="2">
        <v>220093</v>
      </c>
      <c r="D980" s="4">
        <v>45901</v>
      </c>
      <c r="E980" s="4">
        <v>45901</v>
      </c>
      <c r="F980" s="2" t="s">
        <v>586</v>
      </c>
      <c r="G980" s="3" t="s">
        <v>1369</v>
      </c>
      <c r="H980" s="2" t="s">
        <v>5910</v>
      </c>
      <c r="I980" s="3" t="s">
        <v>97</v>
      </c>
      <c r="J980" s="6">
        <v>34581</v>
      </c>
      <c r="K980" s="3" t="s">
        <v>2163</v>
      </c>
      <c r="L980" s="3" t="s">
        <v>4275</v>
      </c>
      <c r="M980" s="3" t="s">
        <v>410</v>
      </c>
      <c r="N980" s="3" t="s">
        <v>270</v>
      </c>
      <c r="O980" s="5" t="s">
        <v>5402</v>
      </c>
      <c r="P980" s="2">
        <f>VLOOKUP(M980&amp;N980,Distancia!$C$2:$D$3438,2,0)</f>
        <v>115.95</v>
      </c>
      <c r="Q980" s="2" t="str">
        <f t="shared" si="15"/>
        <v>Aplica</v>
      </c>
      <c r="R980" s="36"/>
      <c r="S980" s="2"/>
    </row>
    <row r="981" spans="1:19" x14ac:dyDescent="0.25">
      <c r="A981" s="3" t="s">
        <v>385</v>
      </c>
      <c r="B981" s="6" t="s">
        <v>1928</v>
      </c>
      <c r="C981" s="2">
        <v>220105</v>
      </c>
      <c r="D981" s="4">
        <v>45897</v>
      </c>
      <c r="E981" s="4">
        <v>45897</v>
      </c>
      <c r="F981" s="2" t="s">
        <v>3277</v>
      </c>
      <c r="G981" s="3" t="s">
        <v>3278</v>
      </c>
      <c r="H981" s="2" t="s">
        <v>6203</v>
      </c>
      <c r="I981" s="3" t="s">
        <v>351</v>
      </c>
      <c r="J981" s="6">
        <v>25815</v>
      </c>
      <c r="K981" s="3" t="s">
        <v>2620</v>
      </c>
      <c r="L981" s="3" t="s">
        <v>4331</v>
      </c>
      <c r="M981" s="3" t="s">
        <v>1467</v>
      </c>
      <c r="N981" s="3" t="s">
        <v>435</v>
      </c>
      <c r="O981" s="5" t="s">
        <v>5394</v>
      </c>
      <c r="P981" s="2">
        <f>VLOOKUP(M981&amp;N981,Distancia!$C$2:$D$3438,2,0)</f>
        <v>112.1</v>
      </c>
      <c r="Q981" s="2" t="str">
        <f t="shared" si="15"/>
        <v>Aplica</v>
      </c>
      <c r="R981" s="36"/>
      <c r="S981" s="2"/>
    </row>
    <row r="982" spans="1:19" x14ac:dyDescent="0.25">
      <c r="A982" s="3" t="s">
        <v>385</v>
      </c>
      <c r="B982" s="6" t="s">
        <v>1928</v>
      </c>
      <c r="C982" s="2">
        <v>220107</v>
      </c>
      <c r="D982" s="4">
        <v>45895</v>
      </c>
      <c r="E982" s="4">
        <v>45895</v>
      </c>
      <c r="F982" s="2" t="s">
        <v>3376</v>
      </c>
      <c r="G982" s="3" t="s">
        <v>3377</v>
      </c>
      <c r="H982" s="2" t="s">
        <v>6204</v>
      </c>
      <c r="I982" s="3" t="s">
        <v>351</v>
      </c>
      <c r="J982" s="6">
        <v>31809</v>
      </c>
      <c r="K982" s="3" t="s">
        <v>2768</v>
      </c>
      <c r="L982" s="3" t="s">
        <v>4627</v>
      </c>
      <c r="M982" s="3" t="s">
        <v>417</v>
      </c>
      <c r="N982" s="3" t="s">
        <v>270</v>
      </c>
      <c r="O982" s="5" t="s">
        <v>5389</v>
      </c>
      <c r="P982" s="2">
        <f>VLOOKUP(M982&amp;N982,Distancia!$C$2:$D$3438,2,0)</f>
        <v>116.67</v>
      </c>
      <c r="Q982" s="2" t="str">
        <f t="shared" si="15"/>
        <v>Aplica</v>
      </c>
      <c r="R982" s="36"/>
      <c r="S982" s="2"/>
    </row>
    <row r="983" spans="1:19" x14ac:dyDescent="0.25">
      <c r="A983" s="3" t="s">
        <v>385</v>
      </c>
      <c r="B983" s="6" t="s">
        <v>1928</v>
      </c>
      <c r="C983" s="2">
        <v>220113</v>
      </c>
      <c r="D983" s="4">
        <v>45895</v>
      </c>
      <c r="E983" s="4">
        <v>45895</v>
      </c>
      <c r="F983" s="2" t="s">
        <v>3266</v>
      </c>
      <c r="G983" s="3" t="s">
        <v>3267</v>
      </c>
      <c r="H983" s="2" t="s">
        <v>5601</v>
      </c>
      <c r="I983" s="3" t="s">
        <v>351</v>
      </c>
      <c r="J983" s="6">
        <v>31809</v>
      </c>
      <c r="K983" s="3" t="s">
        <v>2092</v>
      </c>
      <c r="L983" s="3" t="s">
        <v>4275</v>
      </c>
      <c r="M983" s="3" t="s">
        <v>410</v>
      </c>
      <c r="N983" s="3" t="s">
        <v>3431</v>
      </c>
      <c r="O983" s="5" t="s">
        <v>5402</v>
      </c>
      <c r="P983" s="2">
        <f>VLOOKUP(M983&amp;N983,Distancia!$C$2:$D$3438,2,0)</f>
        <v>115.95</v>
      </c>
      <c r="Q983" s="2" t="str">
        <f t="shared" si="15"/>
        <v>Aplica</v>
      </c>
      <c r="R983" s="36"/>
      <c r="S983" s="2"/>
    </row>
    <row r="984" spans="1:19" x14ac:dyDescent="0.25">
      <c r="A984" s="3" t="s">
        <v>385</v>
      </c>
      <c r="B984" s="6" t="s">
        <v>1928</v>
      </c>
      <c r="C984" s="2">
        <v>220114</v>
      </c>
      <c r="D984" s="4">
        <v>45895</v>
      </c>
      <c r="E984" s="4">
        <v>45895</v>
      </c>
      <c r="F984" s="2" t="s">
        <v>588</v>
      </c>
      <c r="G984" s="3" t="s">
        <v>589</v>
      </c>
      <c r="H984" s="2" t="s">
        <v>5521</v>
      </c>
      <c r="I984" s="3" t="s">
        <v>97</v>
      </c>
      <c r="J984" s="6">
        <v>0</v>
      </c>
      <c r="K984" s="3" t="s">
        <v>2570</v>
      </c>
      <c r="L984" s="3" t="s">
        <v>4275</v>
      </c>
      <c r="M984" s="3" t="s">
        <v>408</v>
      </c>
      <c r="N984" s="3" t="s">
        <v>409</v>
      </c>
      <c r="O984" s="5" t="s">
        <v>5394</v>
      </c>
      <c r="P984" s="2">
        <f>VLOOKUP(M984&amp;N984,Distancia!$C$2:$D$3438,2,0)</f>
        <v>16.73</v>
      </c>
      <c r="Q984" s="2" t="str">
        <f t="shared" si="15"/>
        <v>No Aplica</v>
      </c>
      <c r="R984" s="36"/>
      <c r="S984" s="2"/>
    </row>
    <row r="985" spans="1:19" x14ac:dyDescent="0.25">
      <c r="A985" s="3" t="s">
        <v>385</v>
      </c>
      <c r="B985" s="6" t="s">
        <v>1928</v>
      </c>
      <c r="C985" s="2">
        <v>220119</v>
      </c>
      <c r="D985" s="4">
        <v>45894</v>
      </c>
      <c r="E985" s="4">
        <v>45894</v>
      </c>
      <c r="F985" s="2" t="s">
        <v>406</v>
      </c>
      <c r="G985" s="3" t="s">
        <v>407</v>
      </c>
      <c r="H985" s="2" t="s">
        <v>6205</v>
      </c>
      <c r="I985" s="3" t="s">
        <v>3170</v>
      </c>
      <c r="J985" s="6">
        <v>0</v>
      </c>
      <c r="K985" s="3" t="s">
        <v>2574</v>
      </c>
      <c r="L985" s="3" t="s">
        <v>4275</v>
      </c>
      <c r="M985" s="3" t="s">
        <v>409</v>
      </c>
      <c r="N985" s="3" t="s">
        <v>410</v>
      </c>
      <c r="O985" s="5" t="s">
        <v>5382</v>
      </c>
      <c r="P985" s="2">
        <f>VLOOKUP(M985&amp;N985,Distancia!$C$2:$D$3438,2,0)</f>
        <v>38.159999999999997</v>
      </c>
      <c r="Q985" s="2" t="str">
        <f t="shared" si="15"/>
        <v>No Aplica</v>
      </c>
      <c r="R985" s="36"/>
      <c r="S985" s="2"/>
    </row>
    <row r="986" spans="1:19" x14ac:dyDescent="0.25">
      <c r="A986" s="3" t="s">
        <v>385</v>
      </c>
      <c r="B986" s="6" t="s">
        <v>1928</v>
      </c>
      <c r="C986" s="2">
        <v>220138</v>
      </c>
      <c r="D986" s="4">
        <v>45895</v>
      </c>
      <c r="E986" s="4">
        <v>45895</v>
      </c>
      <c r="F986" s="2" t="s">
        <v>1404</v>
      </c>
      <c r="G986" s="3" t="s">
        <v>1405</v>
      </c>
      <c r="H986" s="2" t="s">
        <v>5557</v>
      </c>
      <c r="I986" s="3" t="s">
        <v>97</v>
      </c>
      <c r="J986" s="6">
        <v>31809</v>
      </c>
      <c r="K986" s="3" t="s">
        <v>2080</v>
      </c>
      <c r="L986" s="3" t="s">
        <v>4275</v>
      </c>
      <c r="M986" s="3" t="s">
        <v>410</v>
      </c>
      <c r="N986" s="3" t="s">
        <v>1467</v>
      </c>
      <c r="O986" s="5" t="s">
        <v>5394</v>
      </c>
      <c r="P986" s="2">
        <f>VLOOKUP(M986&amp;N986,Distancia!$C$2:$D$3438,2,0)</f>
        <v>120.94</v>
      </c>
      <c r="Q986" s="2" t="str">
        <f t="shared" si="15"/>
        <v>Aplica</v>
      </c>
      <c r="R986" s="36"/>
      <c r="S986" s="2"/>
    </row>
    <row r="987" spans="1:19" x14ac:dyDescent="0.25">
      <c r="A987" s="3" t="s">
        <v>385</v>
      </c>
      <c r="B987" s="6" t="s">
        <v>1928</v>
      </c>
      <c r="C987" s="2">
        <v>220141</v>
      </c>
      <c r="D987" s="4">
        <v>45892</v>
      </c>
      <c r="E987" s="4">
        <v>45892</v>
      </c>
      <c r="F987" s="2" t="s">
        <v>4673</v>
      </c>
      <c r="G987" s="3" t="s">
        <v>4674</v>
      </c>
      <c r="H987" s="2" t="s">
        <v>6211</v>
      </c>
      <c r="I987" s="3" t="s">
        <v>3170</v>
      </c>
      <c r="J987" s="6">
        <v>0</v>
      </c>
      <c r="K987" s="3" t="s">
        <v>2536</v>
      </c>
      <c r="L987" s="3" t="s">
        <v>4275</v>
      </c>
      <c r="M987" s="3" t="s">
        <v>410</v>
      </c>
      <c r="N987" s="3" t="s">
        <v>5</v>
      </c>
      <c r="O987" s="5" t="s">
        <v>5382</v>
      </c>
      <c r="P987" s="2">
        <f>VLOOKUP(M987&amp;N987,Distancia!$C$2:$D$3438,2,0)</f>
        <v>126</v>
      </c>
      <c r="Q987" s="2" t="str">
        <f t="shared" si="15"/>
        <v>Aplica</v>
      </c>
      <c r="R987" s="36"/>
      <c r="S987" s="2" t="s">
        <v>6714</v>
      </c>
    </row>
    <row r="988" spans="1:19" x14ac:dyDescent="0.25">
      <c r="A988" s="3" t="s">
        <v>385</v>
      </c>
      <c r="B988" s="6" t="s">
        <v>1928</v>
      </c>
      <c r="C988" s="2">
        <v>220146</v>
      </c>
      <c r="D988" s="4">
        <v>45895</v>
      </c>
      <c r="E988" s="4">
        <v>45895</v>
      </c>
      <c r="F988" s="2" t="s">
        <v>30</v>
      </c>
      <c r="G988" s="3" t="s">
        <v>1531</v>
      </c>
      <c r="H988" s="2" t="s">
        <v>5855</v>
      </c>
      <c r="I988" s="3" t="s">
        <v>3170</v>
      </c>
      <c r="J988" s="6">
        <v>0</v>
      </c>
      <c r="K988" s="3" t="s">
        <v>2526</v>
      </c>
      <c r="L988" s="3" t="s">
        <v>4275</v>
      </c>
      <c r="M988" s="3" t="s">
        <v>435</v>
      </c>
      <c r="N988" s="3" t="s">
        <v>1395</v>
      </c>
      <c r="O988" s="5" t="s">
        <v>5394</v>
      </c>
      <c r="P988" s="2">
        <f>VLOOKUP(M988&amp;N988,Distancia!$C$2:$D$3438,2,0)</f>
        <v>35.159999999999997</v>
      </c>
      <c r="Q988" s="2" t="str">
        <f t="shared" si="15"/>
        <v>No Aplica</v>
      </c>
      <c r="R988" s="36"/>
      <c r="S988" s="2"/>
    </row>
    <row r="989" spans="1:19" x14ac:dyDescent="0.25">
      <c r="A989" s="3" t="s">
        <v>385</v>
      </c>
      <c r="B989" s="6" t="s">
        <v>1928</v>
      </c>
      <c r="C989" s="2">
        <v>220150</v>
      </c>
      <c r="D989" s="4">
        <v>45893</v>
      </c>
      <c r="E989" s="4">
        <v>45894</v>
      </c>
      <c r="F989" s="2" t="s">
        <v>4673</v>
      </c>
      <c r="G989" s="3" t="s">
        <v>4674</v>
      </c>
      <c r="H989" s="2" t="s">
        <v>6211</v>
      </c>
      <c r="I989" s="3" t="s">
        <v>3170</v>
      </c>
      <c r="J989" s="6">
        <v>0</v>
      </c>
      <c r="K989" s="3" t="s">
        <v>2624</v>
      </c>
      <c r="L989" s="3" t="s">
        <v>4275</v>
      </c>
      <c r="M989" s="3" t="s">
        <v>410</v>
      </c>
      <c r="N989" s="3" t="s">
        <v>638</v>
      </c>
      <c r="O989" s="5" t="s">
        <v>5382</v>
      </c>
      <c r="P989" s="2">
        <f>VLOOKUP(M989&amp;N989,Distancia!$C$2:$D$3438,2,0)</f>
        <v>88.21</v>
      </c>
      <c r="Q989" s="2" t="str">
        <f t="shared" si="15"/>
        <v>Aplica</v>
      </c>
      <c r="R989" s="36"/>
      <c r="S989" s="2" t="s">
        <v>6714</v>
      </c>
    </row>
    <row r="990" spans="1:19" x14ac:dyDescent="0.25">
      <c r="A990" s="3" t="s">
        <v>385</v>
      </c>
      <c r="B990" s="6" t="s">
        <v>1928</v>
      </c>
      <c r="C990" s="2">
        <v>220152</v>
      </c>
      <c r="D990" s="4">
        <v>45890</v>
      </c>
      <c r="E990" s="4">
        <v>45890</v>
      </c>
      <c r="F990" s="2" t="s">
        <v>4673</v>
      </c>
      <c r="G990" s="3" t="s">
        <v>4674</v>
      </c>
      <c r="H990" s="2" t="s">
        <v>6211</v>
      </c>
      <c r="I990" s="3" t="s">
        <v>3170</v>
      </c>
      <c r="J990" s="6">
        <v>0</v>
      </c>
      <c r="K990" s="3" t="s">
        <v>2681</v>
      </c>
      <c r="L990" s="3" t="s">
        <v>4275</v>
      </c>
      <c r="M990" s="3" t="s">
        <v>410</v>
      </c>
      <c r="N990" s="3" t="s">
        <v>4679</v>
      </c>
      <c r="O990" s="5" t="s">
        <v>5382</v>
      </c>
      <c r="P990" s="2">
        <f>VLOOKUP(M990&amp;N990,Distancia!$C$2:$D$3438,2,0)</f>
        <v>61.7</v>
      </c>
      <c r="Q990" s="2" t="str">
        <f t="shared" si="15"/>
        <v>No Aplica</v>
      </c>
      <c r="R990" s="36"/>
      <c r="S990" s="2"/>
    </row>
    <row r="991" spans="1:19" x14ac:dyDescent="0.25">
      <c r="A991" s="3" t="s">
        <v>385</v>
      </c>
      <c r="B991" s="6" t="s">
        <v>1928</v>
      </c>
      <c r="C991" s="2">
        <v>220166</v>
      </c>
      <c r="D991" s="4">
        <v>45895</v>
      </c>
      <c r="E991" s="4">
        <v>45895</v>
      </c>
      <c r="F991" s="2" t="s">
        <v>1559</v>
      </c>
      <c r="G991" s="3" t="s">
        <v>1560</v>
      </c>
      <c r="H991" s="2" t="s">
        <v>5411</v>
      </c>
      <c r="I991" s="3" t="s">
        <v>3170</v>
      </c>
      <c r="J991" s="6">
        <v>0</v>
      </c>
      <c r="K991" s="3" t="s">
        <v>2737</v>
      </c>
      <c r="L991" s="3" t="s">
        <v>4275</v>
      </c>
      <c r="M991" s="3" t="s">
        <v>1467</v>
      </c>
      <c r="N991" s="3" t="s">
        <v>1422</v>
      </c>
      <c r="O991" s="5" t="s">
        <v>5394</v>
      </c>
      <c r="P991" s="2">
        <f>VLOOKUP(M991&amp;N991,Distancia!$C$2:$D$3438,2,0)</f>
        <v>17.850000000000001</v>
      </c>
      <c r="Q991" s="2" t="str">
        <f t="shared" si="15"/>
        <v>No Aplica</v>
      </c>
      <c r="R991" s="36"/>
      <c r="S991" s="2"/>
    </row>
    <row r="992" spans="1:19" x14ac:dyDescent="0.25">
      <c r="A992" s="3" t="s">
        <v>385</v>
      </c>
      <c r="B992" s="6" t="s">
        <v>1928</v>
      </c>
      <c r="C992" s="2">
        <v>220167</v>
      </c>
      <c r="D992" s="4">
        <v>45895</v>
      </c>
      <c r="E992" s="4">
        <v>45895</v>
      </c>
      <c r="F992" s="2" t="s">
        <v>1529</v>
      </c>
      <c r="G992" s="3" t="s">
        <v>1530</v>
      </c>
      <c r="H992" s="2" t="s">
        <v>5546</v>
      </c>
      <c r="I992" s="3" t="s">
        <v>3170</v>
      </c>
      <c r="J992" s="6">
        <v>0</v>
      </c>
      <c r="K992" s="3" t="s">
        <v>2741</v>
      </c>
      <c r="L992" s="3" t="s">
        <v>4275</v>
      </c>
      <c r="M992" s="3" t="s">
        <v>435</v>
      </c>
      <c r="N992" s="3" t="s">
        <v>409</v>
      </c>
      <c r="O992" s="5" t="s">
        <v>5590</v>
      </c>
      <c r="P992" s="2">
        <f>VLOOKUP(M992&amp;N992,Distancia!$C$2:$D$3438,2,0)</f>
        <v>36.61</v>
      </c>
      <c r="Q992" s="2" t="str">
        <f t="shared" si="15"/>
        <v>No Aplica</v>
      </c>
      <c r="R992" s="48">
        <v>2680</v>
      </c>
      <c r="S992" s="34" t="s">
        <v>6719</v>
      </c>
    </row>
    <row r="993" spans="1:19" x14ac:dyDescent="0.25">
      <c r="A993" s="3" t="s">
        <v>385</v>
      </c>
      <c r="B993" s="6" t="s">
        <v>1928</v>
      </c>
      <c r="C993" s="2">
        <v>220172</v>
      </c>
      <c r="D993" s="4">
        <v>45895</v>
      </c>
      <c r="E993" s="4">
        <v>45895</v>
      </c>
      <c r="F993" s="2" t="s">
        <v>2174</v>
      </c>
      <c r="G993" s="3" t="s">
        <v>2173</v>
      </c>
      <c r="H993" s="2" t="s">
        <v>5777</v>
      </c>
      <c r="I993" s="3" t="s">
        <v>97</v>
      </c>
      <c r="J993" s="6">
        <v>0</v>
      </c>
      <c r="K993" s="3" t="s">
        <v>2680</v>
      </c>
      <c r="L993" s="3" t="s">
        <v>4275</v>
      </c>
      <c r="M993" s="3" t="s">
        <v>410</v>
      </c>
      <c r="N993" s="3" t="s">
        <v>409</v>
      </c>
      <c r="O993" s="5" t="s">
        <v>5590</v>
      </c>
      <c r="P993" s="2">
        <f>VLOOKUP(M993&amp;N993,Distancia!$C$2:$D$3438,2,0)</f>
        <v>38.159999999999997</v>
      </c>
      <c r="Q993" s="2" t="str">
        <f t="shared" si="15"/>
        <v>No Aplica</v>
      </c>
      <c r="R993" s="36"/>
      <c r="S993" s="2"/>
    </row>
    <row r="994" spans="1:19" x14ac:dyDescent="0.25">
      <c r="A994" s="3" t="s">
        <v>385</v>
      </c>
      <c r="B994" s="6" t="s">
        <v>1928</v>
      </c>
      <c r="C994" s="2">
        <v>220173</v>
      </c>
      <c r="D994" s="4">
        <v>45895</v>
      </c>
      <c r="E994" s="4">
        <v>45895</v>
      </c>
      <c r="F994" s="2" t="s">
        <v>1617</v>
      </c>
      <c r="G994" s="3" t="s">
        <v>1618</v>
      </c>
      <c r="H994" s="2" t="s">
        <v>5589</v>
      </c>
      <c r="I994" s="3" t="s">
        <v>97</v>
      </c>
      <c r="J994" s="6">
        <v>0</v>
      </c>
      <c r="K994" s="3" t="s">
        <v>2765</v>
      </c>
      <c r="L994" s="3" t="s">
        <v>4627</v>
      </c>
      <c r="M994" s="3" t="s">
        <v>617</v>
      </c>
      <c r="N994" s="3" t="s">
        <v>417</v>
      </c>
      <c r="O994" s="5" t="s">
        <v>5402</v>
      </c>
      <c r="P994" s="2">
        <f>VLOOKUP(M994&amp;N994,Distancia!$C$2:$D$3438,2,0)</f>
        <v>6.86</v>
      </c>
      <c r="Q994" s="2" t="str">
        <f t="shared" si="15"/>
        <v>No Aplica</v>
      </c>
      <c r="R994" s="36"/>
      <c r="S994" s="2"/>
    </row>
    <row r="995" spans="1:19" x14ac:dyDescent="0.25">
      <c r="A995" s="3" t="s">
        <v>385</v>
      </c>
      <c r="B995" s="6" t="s">
        <v>1928</v>
      </c>
      <c r="C995" s="2">
        <v>220185</v>
      </c>
      <c r="D995" s="4">
        <v>45895</v>
      </c>
      <c r="E995" s="4">
        <v>45895</v>
      </c>
      <c r="F995" s="2" t="s">
        <v>3268</v>
      </c>
      <c r="G995" s="3" t="s">
        <v>3269</v>
      </c>
      <c r="H995" s="2" t="s">
        <v>6226</v>
      </c>
      <c r="I995" s="3" t="s">
        <v>3170</v>
      </c>
      <c r="J995" s="6">
        <v>0</v>
      </c>
      <c r="K995" s="3" t="s">
        <v>2943</v>
      </c>
      <c r="L995" s="3" t="s">
        <v>4275</v>
      </c>
      <c r="M995" s="3" t="s">
        <v>408</v>
      </c>
      <c r="N995" s="3" t="s">
        <v>409</v>
      </c>
      <c r="O995" s="5" t="s">
        <v>5402</v>
      </c>
      <c r="P995" s="2">
        <f>VLOOKUP(M995&amp;N995,Distancia!$C$2:$D$3438,2,0)</f>
        <v>16.73</v>
      </c>
      <c r="Q995" s="2" t="str">
        <f t="shared" si="15"/>
        <v>No Aplica</v>
      </c>
      <c r="R995" s="36"/>
      <c r="S995" s="2"/>
    </row>
    <row r="996" spans="1:19" x14ac:dyDescent="0.25">
      <c r="A996" s="3" t="s">
        <v>385</v>
      </c>
      <c r="B996" s="6" t="s">
        <v>1928</v>
      </c>
      <c r="C996" s="2">
        <v>220193</v>
      </c>
      <c r="D996" s="4">
        <v>45882</v>
      </c>
      <c r="E996" s="4">
        <v>45883</v>
      </c>
      <c r="F996" s="2" t="s">
        <v>4440</v>
      </c>
      <c r="G996" s="3" t="s">
        <v>4441</v>
      </c>
      <c r="H996" s="2" t="s">
        <v>6106</v>
      </c>
      <c r="I996" s="3" t="s">
        <v>97</v>
      </c>
      <c r="J996" s="6">
        <v>111332</v>
      </c>
      <c r="K996" s="3" t="s">
        <v>2939</v>
      </c>
      <c r="L996" s="3" t="s">
        <v>4275</v>
      </c>
      <c r="M996" s="3" t="s">
        <v>1389</v>
      </c>
      <c r="N996" s="3" t="s">
        <v>435</v>
      </c>
      <c r="O996" s="5" t="s">
        <v>5394</v>
      </c>
      <c r="P996" s="2">
        <f>VLOOKUP(M996&amp;N996,Distancia!$C$2:$D$3438,2,0)</f>
        <v>47.82</v>
      </c>
      <c r="Q996" s="2" t="str">
        <f t="shared" si="15"/>
        <v>No Aplica</v>
      </c>
      <c r="R996" s="36"/>
      <c r="S996" s="2"/>
    </row>
    <row r="997" spans="1:19" x14ac:dyDescent="0.25">
      <c r="A997" s="3" t="s">
        <v>385</v>
      </c>
      <c r="B997" s="6" t="s">
        <v>1928</v>
      </c>
      <c r="C997" s="2">
        <v>220194</v>
      </c>
      <c r="D997" s="4">
        <v>45888</v>
      </c>
      <c r="E997" s="4">
        <v>45888</v>
      </c>
      <c r="F997" s="2" t="s">
        <v>4440</v>
      </c>
      <c r="G997" s="3" t="s">
        <v>4441</v>
      </c>
      <c r="H997" s="2" t="s">
        <v>6106</v>
      </c>
      <c r="I997" s="3" t="s">
        <v>351</v>
      </c>
      <c r="J997" s="6">
        <v>0</v>
      </c>
      <c r="K997" s="3" t="s">
        <v>2945</v>
      </c>
      <c r="L997" s="3" t="s">
        <v>4275</v>
      </c>
      <c r="M997" s="3" t="s">
        <v>1389</v>
      </c>
      <c r="N997" s="3" t="s">
        <v>435</v>
      </c>
      <c r="O997" s="5" t="s">
        <v>5394</v>
      </c>
      <c r="P997" s="2">
        <f>VLOOKUP(M997&amp;N997,Distancia!$C$2:$D$3438,2,0)</f>
        <v>47.82</v>
      </c>
      <c r="Q997" s="2" t="str">
        <f t="shared" si="15"/>
        <v>No Aplica</v>
      </c>
      <c r="R997" s="36"/>
      <c r="S997" s="2"/>
    </row>
    <row r="998" spans="1:19" x14ac:dyDescent="0.25">
      <c r="A998" s="3" t="s">
        <v>385</v>
      </c>
      <c r="B998" s="6" t="s">
        <v>1928</v>
      </c>
      <c r="C998" s="2">
        <v>220203</v>
      </c>
      <c r="D998" s="4">
        <v>45895</v>
      </c>
      <c r="E998" s="4">
        <v>45895</v>
      </c>
      <c r="F998" s="2" t="s">
        <v>1518</v>
      </c>
      <c r="G998" s="3" t="s">
        <v>1519</v>
      </c>
      <c r="H998" s="2" t="s">
        <v>5833</v>
      </c>
      <c r="I998" s="3" t="s">
        <v>97</v>
      </c>
      <c r="J998" s="6">
        <v>0</v>
      </c>
      <c r="K998" s="3" t="s">
        <v>2751</v>
      </c>
      <c r="L998" s="3" t="s">
        <v>4275</v>
      </c>
      <c r="M998" s="3" t="s">
        <v>435</v>
      </c>
      <c r="N998" s="3" t="s">
        <v>435</v>
      </c>
      <c r="O998" s="5" t="s">
        <v>5394</v>
      </c>
      <c r="P998" s="2">
        <f>VLOOKUP(M998&amp;N998,Distancia!$C$2:$D$3438,2,0)</f>
        <v>0</v>
      </c>
      <c r="Q998" s="2" t="str">
        <f t="shared" si="15"/>
        <v>No Aplica</v>
      </c>
      <c r="R998" s="36"/>
      <c r="S998" s="2"/>
    </row>
    <row r="999" spans="1:19" x14ac:dyDescent="0.25">
      <c r="A999" s="3" t="s">
        <v>385</v>
      </c>
      <c r="B999" s="6" t="s">
        <v>1928</v>
      </c>
      <c r="C999" s="2">
        <v>220209</v>
      </c>
      <c r="D999" s="4">
        <v>45896</v>
      </c>
      <c r="E999" s="4">
        <v>45896</v>
      </c>
      <c r="F999" s="2" t="s">
        <v>1644</v>
      </c>
      <c r="G999" s="3" t="s">
        <v>1645</v>
      </c>
      <c r="H999" s="2" t="s">
        <v>5515</v>
      </c>
      <c r="I999" s="3" t="s">
        <v>97</v>
      </c>
      <c r="J999" s="6">
        <v>0</v>
      </c>
      <c r="K999" s="3" t="s">
        <v>2715</v>
      </c>
      <c r="L999" s="3" t="s">
        <v>4275</v>
      </c>
      <c r="M999" s="3" t="s">
        <v>614</v>
      </c>
      <c r="N999" s="3" t="s">
        <v>408</v>
      </c>
      <c r="O999" s="5" t="s">
        <v>5394</v>
      </c>
      <c r="P999" s="2">
        <f>VLOOKUP(M999&amp;N999,Distancia!$C$2:$D$3438,2,0)</f>
        <v>54.47</v>
      </c>
      <c r="Q999" s="2" t="str">
        <f t="shared" si="15"/>
        <v>No Aplica</v>
      </c>
      <c r="R999" s="36"/>
      <c r="S999" s="2"/>
    </row>
    <row r="1000" spans="1:19" x14ac:dyDescent="0.25">
      <c r="A1000" s="3" t="s">
        <v>385</v>
      </c>
      <c r="B1000" s="6" t="s">
        <v>1928</v>
      </c>
      <c r="C1000" s="2">
        <v>220217</v>
      </c>
      <c r="D1000" s="4">
        <v>45896</v>
      </c>
      <c r="E1000" s="4">
        <v>45896</v>
      </c>
      <c r="F1000" s="2" t="s">
        <v>2003</v>
      </c>
      <c r="G1000" s="3" t="s">
        <v>2002</v>
      </c>
      <c r="H1000" s="2" t="s">
        <v>6232</v>
      </c>
      <c r="I1000" s="3" t="s">
        <v>3170</v>
      </c>
      <c r="J1000" s="6">
        <v>25815</v>
      </c>
      <c r="K1000" s="3" t="s">
        <v>2714</v>
      </c>
      <c r="L1000" s="3" t="s">
        <v>4275</v>
      </c>
      <c r="M1000" s="3" t="s">
        <v>410</v>
      </c>
      <c r="N1000" s="3" t="s">
        <v>638</v>
      </c>
      <c r="O1000" s="5" t="s">
        <v>5382</v>
      </c>
      <c r="P1000" s="2">
        <f>VLOOKUP(M1000&amp;N1000,Distancia!$C$2:$D$3438,2,0)</f>
        <v>88.21</v>
      </c>
      <c r="Q1000" s="2" t="str">
        <f t="shared" si="15"/>
        <v>Aplica</v>
      </c>
      <c r="R1000" s="36"/>
      <c r="S1000" s="2"/>
    </row>
    <row r="1001" spans="1:19" x14ac:dyDescent="0.25">
      <c r="A1001" s="3" t="s">
        <v>385</v>
      </c>
      <c r="B1001" s="6" t="s">
        <v>1928</v>
      </c>
      <c r="C1001" s="2">
        <v>220226</v>
      </c>
      <c r="D1001" s="4">
        <v>45896</v>
      </c>
      <c r="E1001" s="4">
        <v>45896</v>
      </c>
      <c r="F1001" s="2" t="s">
        <v>2518</v>
      </c>
      <c r="G1001" s="3" t="s">
        <v>2517</v>
      </c>
      <c r="H1001" s="2" t="s">
        <v>6236</v>
      </c>
      <c r="I1001" s="3" t="s">
        <v>97</v>
      </c>
      <c r="J1001" s="6">
        <v>0</v>
      </c>
      <c r="K1001" s="3" t="s">
        <v>2665</v>
      </c>
      <c r="L1001" s="3" t="s">
        <v>4275</v>
      </c>
      <c r="M1001" s="3" t="s">
        <v>1389</v>
      </c>
      <c r="N1001" s="3" t="s">
        <v>950</v>
      </c>
      <c r="O1001" s="5" t="s">
        <v>5394</v>
      </c>
      <c r="P1001" s="2">
        <f>VLOOKUP(M1001&amp;N1001,Distancia!$C$2:$D$3438,2,0)</f>
        <v>156</v>
      </c>
      <c r="Q1001" s="2" t="str">
        <f t="shared" si="15"/>
        <v>Aplica</v>
      </c>
      <c r="R1001" s="36"/>
      <c r="S1001" s="2" t="s">
        <v>6715</v>
      </c>
    </row>
    <row r="1002" spans="1:19" x14ac:dyDescent="0.25">
      <c r="A1002" s="3" t="s">
        <v>385</v>
      </c>
      <c r="B1002" s="6" t="s">
        <v>1928</v>
      </c>
      <c r="C1002" s="2">
        <v>220229</v>
      </c>
      <c r="D1002" s="4">
        <v>45895</v>
      </c>
      <c r="E1002" s="4">
        <v>45895</v>
      </c>
      <c r="F1002" s="2" t="s">
        <v>1439</v>
      </c>
      <c r="G1002" s="3" t="s">
        <v>1440</v>
      </c>
      <c r="H1002" s="2" t="s">
        <v>5638</v>
      </c>
      <c r="I1002" s="3" t="s">
        <v>3170</v>
      </c>
      <c r="J1002" s="6">
        <v>25815</v>
      </c>
      <c r="K1002" s="3" t="s">
        <v>2985</v>
      </c>
      <c r="L1002" s="3" t="s">
        <v>4275</v>
      </c>
      <c r="M1002" s="3" t="s">
        <v>410</v>
      </c>
      <c r="N1002" s="3" t="s">
        <v>638</v>
      </c>
      <c r="O1002" s="5" t="s">
        <v>5382</v>
      </c>
      <c r="P1002" s="2">
        <f>VLOOKUP(M1002&amp;N1002,Distancia!$C$2:$D$3438,2,0)</f>
        <v>88.21</v>
      </c>
      <c r="Q1002" s="2" t="str">
        <f t="shared" si="15"/>
        <v>Aplica</v>
      </c>
      <c r="R1002" s="36"/>
      <c r="S1002" s="2"/>
    </row>
    <row r="1003" spans="1:19" x14ac:dyDescent="0.25">
      <c r="A1003" s="3" t="s">
        <v>385</v>
      </c>
      <c r="B1003" s="6" t="s">
        <v>1928</v>
      </c>
      <c r="C1003" s="2">
        <v>220233</v>
      </c>
      <c r="D1003" s="4">
        <v>45896</v>
      </c>
      <c r="E1003" s="4">
        <v>45896</v>
      </c>
      <c r="F1003" s="2" t="s">
        <v>1580</v>
      </c>
      <c r="G1003" s="3" t="s">
        <v>1581</v>
      </c>
      <c r="H1003" s="2" t="s">
        <v>5597</v>
      </c>
      <c r="I1003" s="3" t="s">
        <v>3170</v>
      </c>
      <c r="J1003" s="6">
        <v>34581</v>
      </c>
      <c r="K1003" s="3" t="s">
        <v>2984</v>
      </c>
      <c r="L1003" s="3" t="s">
        <v>4275</v>
      </c>
      <c r="M1003" s="3" t="s">
        <v>638</v>
      </c>
      <c r="N1003" s="3" t="s">
        <v>410</v>
      </c>
      <c r="O1003" s="5" t="s">
        <v>5389</v>
      </c>
      <c r="P1003" s="2">
        <f>VLOOKUP(M1003&amp;N1003,Distancia!$C$2:$D$3438,2,0)</f>
        <v>88.21</v>
      </c>
      <c r="Q1003" s="2" t="str">
        <f t="shared" si="15"/>
        <v>Aplica</v>
      </c>
      <c r="R1003" s="36"/>
      <c r="S1003" s="2"/>
    </row>
    <row r="1004" spans="1:19" x14ac:dyDescent="0.25">
      <c r="A1004" s="3" t="s">
        <v>385</v>
      </c>
      <c r="B1004" s="6" t="s">
        <v>1928</v>
      </c>
      <c r="C1004" s="2">
        <v>220234</v>
      </c>
      <c r="D1004" s="4">
        <v>45896</v>
      </c>
      <c r="E1004" s="4">
        <v>45897</v>
      </c>
      <c r="F1004" s="2" t="s">
        <v>424</v>
      </c>
      <c r="G1004" s="3" t="s">
        <v>1469</v>
      </c>
      <c r="H1004" s="2" t="s">
        <v>6237</v>
      </c>
      <c r="I1004" s="3" t="s">
        <v>97</v>
      </c>
      <c r="J1004" s="6">
        <v>121034</v>
      </c>
      <c r="K1004" s="3" t="s">
        <v>2118</v>
      </c>
      <c r="L1004" s="3" t="s">
        <v>4275</v>
      </c>
      <c r="M1004" s="3" t="s">
        <v>410</v>
      </c>
      <c r="N1004" s="3" t="s">
        <v>270</v>
      </c>
      <c r="O1004" s="5" t="s">
        <v>5394</v>
      </c>
      <c r="P1004" s="2">
        <f>VLOOKUP(M1004&amp;N1004,Distancia!$C$2:$D$3438,2,0)</f>
        <v>115.95</v>
      </c>
      <c r="Q1004" s="2" t="str">
        <f t="shared" si="15"/>
        <v>Aplica</v>
      </c>
      <c r="R1004" s="36"/>
      <c r="S1004" s="2"/>
    </row>
    <row r="1005" spans="1:19" x14ac:dyDescent="0.25">
      <c r="A1005" s="3" t="s">
        <v>385</v>
      </c>
      <c r="B1005" s="6" t="s">
        <v>1928</v>
      </c>
      <c r="C1005" s="2">
        <v>220252</v>
      </c>
      <c r="D1005" s="4">
        <v>45896</v>
      </c>
      <c r="E1005" s="4">
        <v>45896</v>
      </c>
      <c r="F1005" s="2" t="s">
        <v>1636</v>
      </c>
      <c r="G1005" s="3" t="s">
        <v>1637</v>
      </c>
      <c r="H1005" s="2" t="s">
        <v>5496</v>
      </c>
      <c r="I1005" s="3" t="s">
        <v>3170</v>
      </c>
      <c r="J1005" s="6">
        <v>34581</v>
      </c>
      <c r="K1005" s="3" t="s">
        <v>2029</v>
      </c>
      <c r="L1005" s="3" t="s">
        <v>4275</v>
      </c>
      <c r="M1005" s="3" t="s">
        <v>614</v>
      </c>
      <c r="N1005" s="3" t="s">
        <v>410</v>
      </c>
      <c r="O1005" s="5" t="s">
        <v>5394</v>
      </c>
      <c r="P1005" s="2">
        <f>VLOOKUP(M1005&amp;N1005,Distancia!$C$2:$D$3438,2,0)</f>
        <v>105.3</v>
      </c>
      <c r="Q1005" s="2" t="str">
        <f t="shared" si="15"/>
        <v>Aplica</v>
      </c>
      <c r="R1005" s="36"/>
      <c r="S1005" s="2"/>
    </row>
    <row r="1006" spans="1:19" x14ac:dyDescent="0.25">
      <c r="A1006" s="3" t="s">
        <v>385</v>
      </c>
      <c r="B1006" s="6" t="s">
        <v>1928</v>
      </c>
      <c r="C1006" s="2">
        <v>220253</v>
      </c>
      <c r="D1006" s="4">
        <v>45897</v>
      </c>
      <c r="E1006" s="4">
        <v>45897</v>
      </c>
      <c r="F1006" s="2" t="s">
        <v>2684</v>
      </c>
      <c r="G1006" s="3" t="s">
        <v>2683</v>
      </c>
      <c r="H1006" s="2" t="s">
        <v>6240</v>
      </c>
      <c r="I1006" s="3" t="s">
        <v>351</v>
      </c>
      <c r="J1006" s="6">
        <v>25815</v>
      </c>
      <c r="K1006" s="3" t="s">
        <v>2028</v>
      </c>
      <c r="L1006" s="3" t="s">
        <v>4275</v>
      </c>
      <c r="M1006" s="3" t="s">
        <v>1467</v>
      </c>
      <c r="N1006" s="3" t="s">
        <v>435</v>
      </c>
      <c r="O1006" s="5" t="s">
        <v>5389</v>
      </c>
      <c r="P1006" s="2">
        <f>VLOOKUP(M1006&amp;N1006,Distancia!$C$2:$D$3438,2,0)</f>
        <v>112.1</v>
      </c>
      <c r="Q1006" s="2" t="str">
        <f t="shared" si="15"/>
        <v>Aplica</v>
      </c>
      <c r="R1006" s="36"/>
      <c r="S1006" s="2"/>
    </row>
    <row r="1007" spans="1:19" x14ac:dyDescent="0.25">
      <c r="A1007" s="3" t="s">
        <v>385</v>
      </c>
      <c r="B1007" s="6" t="s">
        <v>1928</v>
      </c>
      <c r="C1007" s="2">
        <v>220264</v>
      </c>
      <c r="D1007" s="4">
        <v>45897</v>
      </c>
      <c r="E1007" s="4">
        <v>45897</v>
      </c>
      <c r="F1007" s="2" t="s">
        <v>2974</v>
      </c>
      <c r="G1007" s="3" t="s">
        <v>2973</v>
      </c>
      <c r="H1007" s="2" t="s">
        <v>5622</v>
      </c>
      <c r="I1007" s="3" t="s">
        <v>351</v>
      </c>
      <c r="J1007" s="6">
        <v>0</v>
      </c>
      <c r="K1007" s="3" t="s">
        <v>2123</v>
      </c>
      <c r="L1007" s="3" t="s">
        <v>4275</v>
      </c>
      <c r="M1007" s="3" t="s">
        <v>409</v>
      </c>
      <c r="N1007" s="3" t="s">
        <v>435</v>
      </c>
      <c r="O1007" s="5" t="s">
        <v>5389</v>
      </c>
      <c r="P1007" s="2">
        <f>VLOOKUP(M1007&amp;N1007,Distancia!$C$2:$D$3438,2,0)</f>
        <v>36.61</v>
      </c>
      <c r="Q1007" s="2" t="str">
        <f t="shared" si="15"/>
        <v>No Aplica</v>
      </c>
      <c r="R1007" s="36"/>
      <c r="S1007" s="2"/>
    </row>
    <row r="1008" spans="1:19" x14ac:dyDescent="0.25">
      <c r="A1008" s="3" t="s">
        <v>385</v>
      </c>
      <c r="B1008" s="6" t="s">
        <v>1928</v>
      </c>
      <c r="C1008" s="2">
        <v>220266</v>
      </c>
      <c r="D1008" s="4">
        <v>45897</v>
      </c>
      <c r="E1008" s="4">
        <v>45897</v>
      </c>
      <c r="F1008" s="2" t="s">
        <v>2549</v>
      </c>
      <c r="G1008" s="3" t="s">
        <v>2548</v>
      </c>
      <c r="H1008" s="2" t="s">
        <v>6030</v>
      </c>
      <c r="I1008" s="3" t="s">
        <v>351</v>
      </c>
      <c r="J1008" s="6">
        <v>25815</v>
      </c>
      <c r="K1008" s="3" t="s">
        <v>2122</v>
      </c>
      <c r="L1008" s="3" t="s">
        <v>4275</v>
      </c>
      <c r="M1008" s="3" t="s">
        <v>614</v>
      </c>
      <c r="N1008" s="3" t="s">
        <v>435</v>
      </c>
      <c r="O1008" s="5" t="s">
        <v>5382</v>
      </c>
      <c r="P1008" s="2">
        <f>VLOOKUP(M1008&amp;N1008,Distancia!$C$2:$D$3438,2,0)</f>
        <v>96.46</v>
      </c>
      <c r="Q1008" s="2" t="str">
        <f t="shared" si="15"/>
        <v>Aplica</v>
      </c>
      <c r="R1008" s="36"/>
      <c r="S1008" s="2"/>
    </row>
    <row r="1009" spans="1:19" x14ac:dyDescent="0.25">
      <c r="A1009" s="3" t="s">
        <v>385</v>
      </c>
      <c r="B1009" s="6" t="s">
        <v>1928</v>
      </c>
      <c r="C1009" s="2">
        <v>220267</v>
      </c>
      <c r="D1009" s="4">
        <v>45897</v>
      </c>
      <c r="E1009" s="4">
        <v>45897</v>
      </c>
      <c r="F1009" s="2" t="s">
        <v>1641</v>
      </c>
      <c r="G1009" s="3" t="s">
        <v>1642</v>
      </c>
      <c r="H1009" s="2" t="s">
        <v>6031</v>
      </c>
      <c r="I1009" s="3" t="s">
        <v>351</v>
      </c>
      <c r="J1009" s="6">
        <v>25815</v>
      </c>
      <c r="K1009" s="3" t="s">
        <v>2646</v>
      </c>
      <c r="L1009" s="3" t="s">
        <v>4275</v>
      </c>
      <c r="M1009" s="3" t="s">
        <v>614</v>
      </c>
      <c r="N1009" s="3" t="s">
        <v>435</v>
      </c>
      <c r="O1009" s="5" t="s">
        <v>5382</v>
      </c>
      <c r="P1009" s="2">
        <f>VLOOKUP(M1009&amp;N1009,Distancia!$C$2:$D$3438,2,0)</f>
        <v>96.46</v>
      </c>
      <c r="Q1009" s="2" t="str">
        <f t="shared" si="15"/>
        <v>Aplica</v>
      </c>
      <c r="R1009" s="36"/>
      <c r="S1009" s="2"/>
    </row>
    <row r="1010" spans="1:19" x14ac:dyDescent="0.25">
      <c r="A1010" s="3" t="s">
        <v>385</v>
      </c>
      <c r="B1010" s="6" t="s">
        <v>1928</v>
      </c>
      <c r="C1010" s="2">
        <v>220272</v>
      </c>
      <c r="D1010" s="4">
        <v>45897</v>
      </c>
      <c r="E1010" s="4">
        <v>45897</v>
      </c>
      <c r="F1010" s="2" t="s">
        <v>4733</v>
      </c>
      <c r="G1010" s="3" t="s">
        <v>4734</v>
      </c>
      <c r="H1010" s="2" t="s">
        <v>6242</v>
      </c>
      <c r="I1010" s="3" t="s">
        <v>351</v>
      </c>
      <c r="J1010" s="6">
        <v>25815</v>
      </c>
      <c r="K1010" s="3" t="s">
        <v>2079</v>
      </c>
      <c r="L1010" s="3" t="s">
        <v>4275</v>
      </c>
      <c r="M1010" s="3" t="s">
        <v>3330</v>
      </c>
      <c r="N1010" s="3" t="s">
        <v>435</v>
      </c>
      <c r="O1010" s="5" t="s">
        <v>5382</v>
      </c>
      <c r="P1010" s="2">
        <f>VLOOKUP(M1010&amp;N1010,Distancia!$C$2:$D$3438,2,0)</f>
        <v>126</v>
      </c>
      <c r="Q1010" s="2" t="str">
        <f t="shared" si="15"/>
        <v>Aplica</v>
      </c>
      <c r="R1010" s="36"/>
      <c r="S1010" s="2"/>
    </row>
    <row r="1011" spans="1:19" x14ac:dyDescent="0.25">
      <c r="A1011" s="3" t="s">
        <v>385</v>
      </c>
      <c r="B1011" s="6" t="s">
        <v>1928</v>
      </c>
      <c r="C1011" s="2">
        <v>220274</v>
      </c>
      <c r="D1011" s="4">
        <v>45897</v>
      </c>
      <c r="E1011" s="4">
        <v>45897</v>
      </c>
      <c r="F1011" s="2" t="s">
        <v>1930</v>
      </c>
      <c r="G1011" s="3" t="s">
        <v>1929</v>
      </c>
      <c r="H1011" s="2" t="s">
        <v>6243</v>
      </c>
      <c r="I1011" s="3" t="s">
        <v>351</v>
      </c>
      <c r="J1011" s="6">
        <v>0</v>
      </c>
      <c r="K1011" s="3" t="s">
        <v>2165</v>
      </c>
      <c r="L1011" s="3" t="s">
        <v>4275</v>
      </c>
      <c r="M1011" s="3" t="s">
        <v>437</v>
      </c>
      <c r="N1011" s="3" t="s">
        <v>435</v>
      </c>
      <c r="O1011" s="5" t="s">
        <v>5389</v>
      </c>
      <c r="P1011" s="2">
        <f>VLOOKUP(M1011&amp;N1011,Distancia!$C$2:$D$3438,2,0)</f>
        <v>52.37</v>
      </c>
      <c r="Q1011" s="2" t="str">
        <f t="shared" si="15"/>
        <v>No Aplica</v>
      </c>
      <c r="R1011" s="36"/>
      <c r="S1011" s="2"/>
    </row>
    <row r="1012" spans="1:19" x14ac:dyDescent="0.25">
      <c r="A1012" s="3" t="s">
        <v>385</v>
      </c>
      <c r="B1012" s="6" t="s">
        <v>1928</v>
      </c>
      <c r="C1012" s="2">
        <v>220276</v>
      </c>
      <c r="D1012" s="4">
        <v>45896</v>
      </c>
      <c r="E1012" s="4">
        <v>45896</v>
      </c>
      <c r="F1012" s="2" t="s">
        <v>1518</v>
      </c>
      <c r="G1012" s="3" t="s">
        <v>1519</v>
      </c>
      <c r="H1012" s="2" t="s">
        <v>5833</v>
      </c>
      <c r="I1012" s="3" t="s">
        <v>97</v>
      </c>
      <c r="J1012" s="6">
        <v>0</v>
      </c>
      <c r="K1012" s="3" t="s">
        <v>2084</v>
      </c>
      <c r="L1012" s="3" t="s">
        <v>4275</v>
      </c>
      <c r="M1012" s="3" t="s">
        <v>435</v>
      </c>
      <c r="N1012" s="3" t="s">
        <v>617</v>
      </c>
      <c r="O1012" s="5" t="s">
        <v>5394</v>
      </c>
      <c r="P1012" s="2">
        <f>VLOOKUP(M1012&amp;N1012,Distancia!$C$2:$D$3438,2,0)</f>
        <v>25.41</v>
      </c>
      <c r="Q1012" s="2" t="str">
        <f t="shared" si="15"/>
        <v>No Aplica</v>
      </c>
      <c r="R1012" s="36"/>
      <c r="S1012" s="2"/>
    </row>
    <row r="1013" spans="1:19" x14ac:dyDescent="0.25">
      <c r="A1013" s="3" t="s">
        <v>385</v>
      </c>
      <c r="B1013" s="6" t="s">
        <v>1928</v>
      </c>
      <c r="C1013" s="2">
        <v>220277</v>
      </c>
      <c r="D1013" s="4">
        <v>45897</v>
      </c>
      <c r="E1013" s="4">
        <v>45897</v>
      </c>
      <c r="F1013" s="2" t="s">
        <v>642</v>
      </c>
      <c r="G1013" s="3" t="s">
        <v>643</v>
      </c>
      <c r="H1013" s="2" t="s">
        <v>5887</v>
      </c>
      <c r="I1013" s="3" t="s">
        <v>351</v>
      </c>
      <c r="J1013" s="6">
        <v>0</v>
      </c>
      <c r="K1013" s="3" t="s">
        <v>2587</v>
      </c>
      <c r="L1013" s="3" t="s">
        <v>4275</v>
      </c>
      <c r="M1013" s="3" t="s">
        <v>437</v>
      </c>
      <c r="N1013" s="3" t="s">
        <v>435</v>
      </c>
      <c r="O1013" s="5" t="s">
        <v>5590</v>
      </c>
      <c r="P1013" s="2">
        <f>VLOOKUP(M1013&amp;N1013,Distancia!$C$2:$D$3438,2,0)</f>
        <v>52.37</v>
      </c>
      <c r="Q1013" s="2" t="str">
        <f t="shared" si="15"/>
        <v>No Aplica</v>
      </c>
      <c r="R1013" s="36"/>
      <c r="S1013" s="2"/>
    </row>
    <row r="1014" spans="1:19" x14ac:dyDescent="0.25">
      <c r="A1014" s="3" t="s">
        <v>385</v>
      </c>
      <c r="B1014" s="6" t="s">
        <v>1928</v>
      </c>
      <c r="C1014" s="2">
        <v>220280</v>
      </c>
      <c r="D1014" s="4">
        <v>45897</v>
      </c>
      <c r="E1014" s="4">
        <v>45897</v>
      </c>
      <c r="F1014" s="2" t="s">
        <v>4739</v>
      </c>
      <c r="G1014" s="3" t="s">
        <v>4740</v>
      </c>
      <c r="H1014" s="2" t="s">
        <v>6245</v>
      </c>
      <c r="I1014" s="3" t="s">
        <v>351</v>
      </c>
      <c r="J1014" s="6">
        <v>0</v>
      </c>
      <c r="K1014" s="3" t="s">
        <v>4741</v>
      </c>
      <c r="L1014" s="3" t="s">
        <v>4275</v>
      </c>
      <c r="M1014" s="3" t="s">
        <v>417</v>
      </c>
      <c r="N1014" s="3" t="s">
        <v>435</v>
      </c>
      <c r="O1014" s="5" t="s">
        <v>5590</v>
      </c>
      <c r="P1014" s="2">
        <f>VLOOKUP(M1014&amp;N1014,Distancia!$C$2:$D$3438,2,0)</f>
        <v>18.55</v>
      </c>
      <c r="Q1014" s="2" t="str">
        <f t="shared" si="15"/>
        <v>No Aplica</v>
      </c>
      <c r="R1014" s="36"/>
      <c r="S1014" s="2"/>
    </row>
    <row r="1015" spans="1:19" x14ac:dyDescent="0.25">
      <c r="A1015" s="3" t="s">
        <v>385</v>
      </c>
      <c r="B1015" s="6" t="s">
        <v>1928</v>
      </c>
      <c r="C1015" s="2">
        <v>220289</v>
      </c>
      <c r="D1015" s="4">
        <v>45897</v>
      </c>
      <c r="E1015" s="4">
        <v>45897</v>
      </c>
      <c r="F1015" s="2" t="s">
        <v>588</v>
      </c>
      <c r="G1015" s="3" t="s">
        <v>589</v>
      </c>
      <c r="H1015" s="2" t="s">
        <v>5521</v>
      </c>
      <c r="I1015" s="3" t="s">
        <v>97</v>
      </c>
      <c r="J1015" s="6">
        <v>0</v>
      </c>
      <c r="K1015" s="3" t="s">
        <v>2697</v>
      </c>
      <c r="L1015" s="3" t="s">
        <v>4275</v>
      </c>
      <c r="M1015" s="3" t="s">
        <v>408</v>
      </c>
      <c r="N1015" s="3" t="s">
        <v>408</v>
      </c>
      <c r="O1015" s="5" t="s">
        <v>5394</v>
      </c>
      <c r="P1015" s="2">
        <f>VLOOKUP(M1015&amp;N1015,Distancia!$C$2:$D$3438,2,0)</f>
        <v>0</v>
      </c>
      <c r="Q1015" s="2" t="str">
        <f t="shared" si="15"/>
        <v>No Aplica</v>
      </c>
      <c r="R1015" s="36"/>
      <c r="S1015" s="2"/>
    </row>
    <row r="1016" spans="1:19" x14ac:dyDescent="0.25">
      <c r="A1016" s="3" t="s">
        <v>385</v>
      </c>
      <c r="B1016" s="6" t="s">
        <v>1928</v>
      </c>
      <c r="C1016" s="2">
        <v>220293</v>
      </c>
      <c r="D1016" s="4">
        <v>45897</v>
      </c>
      <c r="E1016" s="4">
        <v>45897</v>
      </c>
      <c r="F1016" s="2" t="s">
        <v>3695</v>
      </c>
      <c r="G1016" s="3" t="s">
        <v>3696</v>
      </c>
      <c r="H1016" s="2" t="s">
        <v>5629</v>
      </c>
      <c r="I1016" s="3" t="s">
        <v>351</v>
      </c>
      <c r="J1016" s="6">
        <v>0</v>
      </c>
      <c r="K1016" s="3" t="s">
        <v>2544</v>
      </c>
      <c r="L1016" s="3" t="s">
        <v>4275</v>
      </c>
      <c r="M1016" s="3" t="s">
        <v>410</v>
      </c>
      <c r="N1016" s="3" t="s">
        <v>435</v>
      </c>
      <c r="O1016" s="5" t="s">
        <v>5389</v>
      </c>
      <c r="P1016" s="2">
        <f>VLOOKUP(M1016&amp;N1016,Distancia!$C$2:$D$3438,2,0)</f>
        <v>8.84</v>
      </c>
      <c r="Q1016" s="2" t="str">
        <f t="shared" si="15"/>
        <v>No Aplica</v>
      </c>
      <c r="R1016" s="36"/>
      <c r="S1016" s="2"/>
    </row>
    <row r="1017" spans="1:19" x14ac:dyDescent="0.25">
      <c r="A1017" s="3" t="s">
        <v>385</v>
      </c>
      <c r="B1017" s="6" t="s">
        <v>1928</v>
      </c>
      <c r="C1017" s="2">
        <v>220295</v>
      </c>
      <c r="D1017" s="4">
        <v>45897</v>
      </c>
      <c r="E1017" s="4">
        <v>45897</v>
      </c>
      <c r="F1017" s="2" t="s">
        <v>1612</v>
      </c>
      <c r="G1017" s="3" t="s">
        <v>1613</v>
      </c>
      <c r="H1017" s="2" t="s">
        <v>6247</v>
      </c>
      <c r="I1017" s="3" t="s">
        <v>351</v>
      </c>
      <c r="J1017" s="6">
        <v>0</v>
      </c>
      <c r="K1017" s="3" t="s">
        <v>2693</v>
      </c>
      <c r="L1017" s="3" t="s">
        <v>4275</v>
      </c>
      <c r="M1017" s="3" t="s">
        <v>408</v>
      </c>
      <c r="N1017" s="3" t="s">
        <v>435</v>
      </c>
      <c r="O1017" s="5" t="s">
        <v>5382</v>
      </c>
      <c r="P1017" s="2">
        <f>VLOOKUP(M1017&amp;N1017,Distancia!$C$2:$D$3438,2,0)</f>
        <v>38.56</v>
      </c>
      <c r="Q1017" s="2" t="str">
        <f t="shared" si="15"/>
        <v>No Aplica</v>
      </c>
      <c r="R1017" s="36"/>
      <c r="S1017" s="2"/>
    </row>
    <row r="1018" spans="1:19" x14ac:dyDescent="0.25">
      <c r="A1018" s="3" t="s">
        <v>385</v>
      </c>
      <c r="B1018" s="6" t="s">
        <v>1928</v>
      </c>
      <c r="C1018" s="2">
        <v>220298</v>
      </c>
      <c r="D1018" s="4">
        <v>45897</v>
      </c>
      <c r="E1018" s="4">
        <v>45897</v>
      </c>
      <c r="F1018" s="2" t="s">
        <v>2618</v>
      </c>
      <c r="G1018" s="3" t="s">
        <v>2617</v>
      </c>
      <c r="H1018" s="2" t="s">
        <v>6250</v>
      </c>
      <c r="I1018" s="3" t="s">
        <v>351</v>
      </c>
      <c r="J1018" s="6">
        <v>0</v>
      </c>
      <c r="K1018" s="3" t="s">
        <v>2129</v>
      </c>
      <c r="L1018" s="3" t="s">
        <v>4275</v>
      </c>
      <c r="M1018" s="3" t="s">
        <v>408</v>
      </c>
      <c r="N1018" s="3" t="s">
        <v>435</v>
      </c>
      <c r="O1018" s="5" t="s">
        <v>5382</v>
      </c>
      <c r="P1018" s="2">
        <f>VLOOKUP(M1018&amp;N1018,Distancia!$C$2:$D$3438,2,0)</f>
        <v>38.56</v>
      </c>
      <c r="Q1018" s="2" t="str">
        <f t="shared" si="15"/>
        <v>No Aplica</v>
      </c>
      <c r="R1018" s="36"/>
      <c r="S1018" s="2"/>
    </row>
    <row r="1019" spans="1:19" x14ac:dyDescent="0.25">
      <c r="A1019" s="3" t="s">
        <v>385</v>
      </c>
      <c r="B1019" s="6" t="s">
        <v>1928</v>
      </c>
      <c r="C1019" s="2">
        <v>220306</v>
      </c>
      <c r="D1019" s="4">
        <v>45897</v>
      </c>
      <c r="E1019" s="4">
        <v>45897</v>
      </c>
      <c r="F1019" s="2" t="s">
        <v>4760</v>
      </c>
      <c r="G1019" s="3" t="s">
        <v>4761</v>
      </c>
      <c r="H1019" s="2" t="s">
        <v>6255</v>
      </c>
      <c r="I1019" s="3" t="s">
        <v>351</v>
      </c>
      <c r="J1019" s="6">
        <v>0</v>
      </c>
      <c r="K1019" s="3" t="s">
        <v>2952</v>
      </c>
      <c r="L1019" s="3" t="s">
        <v>4275</v>
      </c>
      <c r="M1019" s="3" t="s">
        <v>410</v>
      </c>
      <c r="N1019" s="3" t="s">
        <v>435</v>
      </c>
      <c r="O1019" s="5" t="s">
        <v>5389</v>
      </c>
      <c r="P1019" s="2">
        <f>VLOOKUP(M1019&amp;N1019,Distancia!$C$2:$D$3438,2,0)</f>
        <v>8.84</v>
      </c>
      <c r="Q1019" s="2" t="str">
        <f t="shared" si="15"/>
        <v>No Aplica</v>
      </c>
      <c r="R1019" s="36"/>
      <c r="S1019" s="2"/>
    </row>
    <row r="1020" spans="1:19" x14ac:dyDescent="0.25">
      <c r="A1020" s="3" t="s">
        <v>385</v>
      </c>
      <c r="B1020" s="6" t="s">
        <v>1928</v>
      </c>
      <c r="C1020" s="2">
        <v>220309</v>
      </c>
      <c r="D1020" s="4">
        <v>45897</v>
      </c>
      <c r="E1020" s="4">
        <v>45897</v>
      </c>
      <c r="F1020" s="2" t="s">
        <v>1518</v>
      </c>
      <c r="G1020" s="3" t="s">
        <v>1519</v>
      </c>
      <c r="H1020" s="2" t="s">
        <v>5833</v>
      </c>
      <c r="I1020" s="3" t="s">
        <v>97</v>
      </c>
      <c r="J1020" s="6">
        <v>0</v>
      </c>
      <c r="K1020" s="3" t="s">
        <v>2588</v>
      </c>
      <c r="L1020" s="3" t="s">
        <v>4275</v>
      </c>
      <c r="M1020" s="3" t="s">
        <v>435</v>
      </c>
      <c r="N1020" s="3" t="s">
        <v>417</v>
      </c>
      <c r="O1020" s="5" t="s">
        <v>5394</v>
      </c>
      <c r="P1020" s="2">
        <f>VLOOKUP(M1020&amp;N1020,Distancia!$C$2:$D$3438,2,0)</f>
        <v>18.55</v>
      </c>
      <c r="Q1020" s="2" t="str">
        <f t="shared" si="15"/>
        <v>No Aplica</v>
      </c>
      <c r="R1020" s="36"/>
      <c r="S1020" s="2"/>
    </row>
    <row r="1021" spans="1:19" x14ac:dyDescent="0.25">
      <c r="A1021" s="3" t="s">
        <v>385</v>
      </c>
      <c r="B1021" s="6" t="s">
        <v>1928</v>
      </c>
      <c r="C1021" s="2">
        <v>220321</v>
      </c>
      <c r="D1021" s="4">
        <v>45888</v>
      </c>
      <c r="E1021" s="4">
        <v>45888</v>
      </c>
      <c r="F1021" s="2" t="s">
        <v>622</v>
      </c>
      <c r="G1021" s="3" t="s">
        <v>623</v>
      </c>
      <c r="H1021" s="2" t="s">
        <v>6259</v>
      </c>
      <c r="I1021" s="3" t="s">
        <v>97</v>
      </c>
      <c r="J1021" s="6">
        <v>0</v>
      </c>
      <c r="K1021" s="3" t="s">
        <v>2955</v>
      </c>
      <c r="L1021" s="3" t="s">
        <v>4275</v>
      </c>
      <c r="M1021" s="3" t="s">
        <v>437</v>
      </c>
      <c r="N1021" s="3" t="s">
        <v>408</v>
      </c>
      <c r="O1021" s="5" t="s">
        <v>5394</v>
      </c>
      <c r="P1021" s="2">
        <f>VLOOKUP(M1021&amp;N1021,Distancia!$C$2:$D$3438,2,0)</f>
        <v>13.81</v>
      </c>
      <c r="Q1021" s="2" t="str">
        <f t="shared" si="15"/>
        <v>No Aplica</v>
      </c>
      <c r="R1021" s="36"/>
      <c r="S1021" s="2"/>
    </row>
    <row r="1022" spans="1:19" x14ac:dyDescent="0.25">
      <c r="A1022" s="3" t="s">
        <v>385</v>
      </c>
      <c r="B1022" s="6" t="s">
        <v>1928</v>
      </c>
      <c r="C1022" s="2">
        <v>220322</v>
      </c>
      <c r="D1022" s="4">
        <v>45862</v>
      </c>
      <c r="E1022" s="4">
        <v>45862</v>
      </c>
      <c r="F1022" s="2" t="s">
        <v>622</v>
      </c>
      <c r="G1022" s="3" t="s">
        <v>623</v>
      </c>
      <c r="H1022" s="2" t="s">
        <v>6259</v>
      </c>
      <c r="I1022" s="3" t="s">
        <v>97</v>
      </c>
      <c r="J1022" s="6">
        <v>0</v>
      </c>
      <c r="K1022" s="3" t="s">
        <v>2949</v>
      </c>
      <c r="L1022" s="3" t="s">
        <v>4275</v>
      </c>
      <c r="M1022" s="3" t="s">
        <v>437</v>
      </c>
      <c r="N1022" s="3" t="s">
        <v>408</v>
      </c>
      <c r="O1022" s="5" t="s">
        <v>5394</v>
      </c>
      <c r="P1022" s="2">
        <f>VLOOKUP(M1022&amp;N1022,Distancia!$C$2:$D$3438,2,0)</f>
        <v>13.81</v>
      </c>
      <c r="Q1022" s="2" t="str">
        <f t="shared" si="15"/>
        <v>No Aplica</v>
      </c>
      <c r="R1022" s="36"/>
      <c r="S1022" s="2"/>
    </row>
    <row r="1023" spans="1:19" x14ac:dyDescent="0.25">
      <c r="A1023" s="3" t="s">
        <v>385</v>
      </c>
      <c r="B1023" s="6" t="s">
        <v>1928</v>
      </c>
      <c r="C1023" s="2">
        <v>220324</v>
      </c>
      <c r="D1023" s="4">
        <v>45880</v>
      </c>
      <c r="E1023" s="4">
        <v>45880</v>
      </c>
      <c r="F1023" s="2" t="s">
        <v>622</v>
      </c>
      <c r="G1023" s="3" t="s">
        <v>623</v>
      </c>
      <c r="H1023" s="2" t="s">
        <v>6259</v>
      </c>
      <c r="I1023" s="3" t="s">
        <v>97</v>
      </c>
      <c r="J1023" s="6">
        <v>0</v>
      </c>
      <c r="K1023" s="3" t="s">
        <v>2004</v>
      </c>
      <c r="L1023" s="3" t="s">
        <v>4275</v>
      </c>
      <c r="M1023" s="3" t="s">
        <v>437</v>
      </c>
      <c r="N1023" s="3" t="s">
        <v>408</v>
      </c>
      <c r="O1023" s="5" t="s">
        <v>5394</v>
      </c>
      <c r="P1023" s="2">
        <f>VLOOKUP(M1023&amp;N1023,Distancia!$C$2:$D$3438,2,0)</f>
        <v>13.81</v>
      </c>
      <c r="Q1023" s="2" t="str">
        <f t="shared" si="15"/>
        <v>No Aplica</v>
      </c>
      <c r="R1023" s="36"/>
      <c r="S1023" s="2"/>
    </row>
    <row r="1024" spans="1:19" x14ac:dyDescent="0.25">
      <c r="A1024" s="3" t="s">
        <v>385</v>
      </c>
      <c r="B1024" s="6" t="s">
        <v>1928</v>
      </c>
      <c r="C1024" s="2">
        <v>220325</v>
      </c>
      <c r="D1024" s="4">
        <v>45874</v>
      </c>
      <c r="E1024" s="4">
        <v>45874</v>
      </c>
      <c r="F1024" s="2" t="s">
        <v>622</v>
      </c>
      <c r="G1024" s="3" t="s">
        <v>623</v>
      </c>
      <c r="H1024" s="2" t="s">
        <v>6259</v>
      </c>
      <c r="I1024" s="3" t="s">
        <v>97</v>
      </c>
      <c r="J1024" s="6">
        <v>0</v>
      </c>
      <c r="K1024" s="3" t="s">
        <v>2001</v>
      </c>
      <c r="L1024" s="3" t="s">
        <v>4275</v>
      </c>
      <c r="M1024" s="3" t="s">
        <v>437</v>
      </c>
      <c r="N1024" s="3" t="s">
        <v>408</v>
      </c>
      <c r="O1024" s="5" t="s">
        <v>5394</v>
      </c>
      <c r="P1024" s="2">
        <f>VLOOKUP(M1024&amp;N1024,Distancia!$C$2:$D$3438,2,0)</f>
        <v>13.81</v>
      </c>
      <c r="Q1024" s="2" t="str">
        <f t="shared" si="15"/>
        <v>No Aplica</v>
      </c>
      <c r="R1024" s="36"/>
      <c r="S1024" s="2"/>
    </row>
    <row r="1025" spans="1:19" x14ac:dyDescent="0.25">
      <c r="A1025" s="3" t="s">
        <v>385</v>
      </c>
      <c r="B1025" s="6" t="s">
        <v>1928</v>
      </c>
      <c r="C1025" s="2">
        <v>220326</v>
      </c>
      <c r="D1025" s="4">
        <v>45895</v>
      </c>
      <c r="E1025" s="4">
        <v>45895</v>
      </c>
      <c r="F1025" s="2" t="s">
        <v>622</v>
      </c>
      <c r="G1025" s="3" t="s">
        <v>623</v>
      </c>
      <c r="H1025" s="2" t="s">
        <v>6259</v>
      </c>
      <c r="I1025" s="3" t="s">
        <v>97</v>
      </c>
      <c r="J1025" s="6">
        <v>0</v>
      </c>
      <c r="K1025" s="3" t="s">
        <v>2012</v>
      </c>
      <c r="L1025" s="3" t="s">
        <v>4275</v>
      </c>
      <c r="M1025" s="3" t="s">
        <v>437</v>
      </c>
      <c r="N1025" s="3" t="s">
        <v>408</v>
      </c>
      <c r="O1025" s="5" t="s">
        <v>5394</v>
      </c>
      <c r="P1025" s="2">
        <f>VLOOKUP(M1025&amp;N1025,Distancia!$C$2:$D$3438,2,0)</f>
        <v>13.81</v>
      </c>
      <c r="Q1025" s="2" t="str">
        <f t="shared" si="15"/>
        <v>No Aplica</v>
      </c>
      <c r="R1025" s="36"/>
      <c r="S1025" s="2"/>
    </row>
    <row r="1026" spans="1:19" x14ac:dyDescent="0.25">
      <c r="A1026" s="3" t="s">
        <v>385</v>
      </c>
      <c r="B1026" s="6" t="s">
        <v>1928</v>
      </c>
      <c r="C1026" s="2">
        <v>220329</v>
      </c>
      <c r="D1026" s="4">
        <v>45890</v>
      </c>
      <c r="E1026" s="4">
        <v>45890</v>
      </c>
      <c r="F1026" s="2" t="s">
        <v>622</v>
      </c>
      <c r="G1026" s="3" t="s">
        <v>623</v>
      </c>
      <c r="H1026" s="2" t="s">
        <v>6259</v>
      </c>
      <c r="I1026" s="3" t="s">
        <v>97</v>
      </c>
      <c r="J1026" s="6">
        <v>0</v>
      </c>
      <c r="K1026" s="3" t="s">
        <v>2694</v>
      </c>
      <c r="L1026" s="3" t="s">
        <v>4275</v>
      </c>
      <c r="M1026" s="3" t="s">
        <v>437</v>
      </c>
      <c r="N1026" s="3" t="s">
        <v>408</v>
      </c>
      <c r="O1026" s="5" t="s">
        <v>5394</v>
      </c>
      <c r="P1026" s="2">
        <f>VLOOKUP(M1026&amp;N1026,Distancia!$C$2:$D$3438,2,0)</f>
        <v>13.81</v>
      </c>
      <c r="Q1026" s="2" t="str">
        <f t="shared" si="15"/>
        <v>No Aplica</v>
      </c>
      <c r="R1026" s="36"/>
      <c r="S1026" s="2"/>
    </row>
    <row r="1027" spans="1:19" x14ac:dyDescent="0.25">
      <c r="A1027" s="3" t="s">
        <v>385</v>
      </c>
      <c r="B1027" s="6" t="s">
        <v>1928</v>
      </c>
      <c r="C1027" s="2">
        <v>220330</v>
      </c>
      <c r="D1027" s="4">
        <v>45894</v>
      </c>
      <c r="E1027" s="4">
        <v>45894</v>
      </c>
      <c r="F1027" s="2" t="s">
        <v>622</v>
      </c>
      <c r="G1027" s="3" t="s">
        <v>623</v>
      </c>
      <c r="H1027" s="2" t="s">
        <v>6259</v>
      </c>
      <c r="I1027" s="3" t="s">
        <v>97</v>
      </c>
      <c r="J1027" s="6">
        <v>0</v>
      </c>
      <c r="K1027" s="3" t="s">
        <v>2056</v>
      </c>
      <c r="L1027" s="3" t="s">
        <v>4275</v>
      </c>
      <c r="M1027" s="3" t="s">
        <v>437</v>
      </c>
      <c r="N1027" s="3" t="s">
        <v>408</v>
      </c>
      <c r="O1027" s="5" t="s">
        <v>5394</v>
      </c>
      <c r="P1027" s="2">
        <f>VLOOKUP(M1027&amp;N1027,Distancia!$C$2:$D$3438,2,0)</f>
        <v>13.81</v>
      </c>
      <c r="Q1027" s="2" t="str">
        <f t="shared" ref="Q1027:Q1090" si="16">IF(P1027&gt;=80,"Aplica","No Aplica")</f>
        <v>No Aplica</v>
      </c>
      <c r="R1027" s="36"/>
      <c r="S1027" s="2"/>
    </row>
    <row r="1028" spans="1:19" x14ac:dyDescent="0.25">
      <c r="A1028" s="3" t="s">
        <v>385</v>
      </c>
      <c r="B1028" s="6" t="s">
        <v>1928</v>
      </c>
      <c r="C1028" s="2">
        <v>220332</v>
      </c>
      <c r="D1028" s="4">
        <v>45896</v>
      </c>
      <c r="E1028" s="4">
        <v>45896</v>
      </c>
      <c r="F1028" s="2" t="s">
        <v>1399</v>
      </c>
      <c r="G1028" s="3" t="s">
        <v>1400</v>
      </c>
      <c r="H1028" s="2" t="s">
        <v>5433</v>
      </c>
      <c r="I1028" s="3" t="s">
        <v>3170</v>
      </c>
      <c r="J1028" s="6">
        <v>25815</v>
      </c>
      <c r="K1028" s="3" t="s">
        <v>2011</v>
      </c>
      <c r="L1028" s="3" t="s">
        <v>4275</v>
      </c>
      <c r="M1028" s="3" t="s">
        <v>410</v>
      </c>
      <c r="N1028" s="3" t="s">
        <v>638</v>
      </c>
      <c r="O1028" s="5" t="s">
        <v>5382</v>
      </c>
      <c r="P1028" s="2">
        <f>VLOOKUP(M1028&amp;N1028,Distancia!$C$2:$D$3438,2,0)</f>
        <v>88.21</v>
      </c>
      <c r="Q1028" s="2" t="str">
        <f t="shared" si="16"/>
        <v>Aplica</v>
      </c>
      <c r="R1028" s="36"/>
      <c r="S1028" s="2"/>
    </row>
    <row r="1029" spans="1:19" x14ac:dyDescent="0.25">
      <c r="A1029" s="3" t="s">
        <v>385</v>
      </c>
      <c r="B1029" s="6" t="s">
        <v>1928</v>
      </c>
      <c r="C1029" s="2">
        <v>220333</v>
      </c>
      <c r="D1029" s="4">
        <v>45897</v>
      </c>
      <c r="E1029" s="4">
        <v>45897</v>
      </c>
      <c r="F1029" s="2" t="s">
        <v>1399</v>
      </c>
      <c r="G1029" s="3" t="s">
        <v>1400</v>
      </c>
      <c r="H1029" s="2" t="s">
        <v>5433</v>
      </c>
      <c r="I1029" s="3" t="s">
        <v>3170</v>
      </c>
      <c r="J1029" s="6">
        <v>0</v>
      </c>
      <c r="K1029" s="3" t="s">
        <v>2997</v>
      </c>
      <c r="L1029" s="3" t="s">
        <v>4275</v>
      </c>
      <c r="M1029" s="3" t="s">
        <v>410</v>
      </c>
      <c r="N1029" s="3" t="s">
        <v>435</v>
      </c>
      <c r="O1029" s="5" t="s">
        <v>5389</v>
      </c>
      <c r="P1029" s="2">
        <f>VLOOKUP(M1029&amp;N1029,Distancia!$C$2:$D$3438,2,0)</f>
        <v>8.84</v>
      </c>
      <c r="Q1029" s="2" t="str">
        <f t="shared" si="16"/>
        <v>No Aplica</v>
      </c>
      <c r="R1029" s="36"/>
      <c r="S1029" s="2"/>
    </row>
    <row r="1030" spans="1:19" x14ac:dyDescent="0.25">
      <c r="A1030" s="3" t="s">
        <v>385</v>
      </c>
      <c r="B1030" s="6" t="s">
        <v>1928</v>
      </c>
      <c r="C1030" s="2">
        <v>220334</v>
      </c>
      <c r="D1030" s="4">
        <v>45891</v>
      </c>
      <c r="E1030" s="4">
        <v>45891</v>
      </c>
      <c r="F1030" s="2" t="s">
        <v>1399</v>
      </c>
      <c r="G1030" s="3" t="s">
        <v>1400</v>
      </c>
      <c r="H1030" s="2" t="s">
        <v>5433</v>
      </c>
      <c r="I1030" s="3" t="s">
        <v>3170</v>
      </c>
      <c r="J1030" s="6">
        <v>0</v>
      </c>
      <c r="K1030" s="3" t="s">
        <v>2055</v>
      </c>
      <c r="L1030" s="3" t="s">
        <v>4275</v>
      </c>
      <c r="M1030" s="3" t="s">
        <v>410</v>
      </c>
      <c r="N1030" s="3" t="s">
        <v>417</v>
      </c>
      <c r="O1030" s="5" t="s">
        <v>5382</v>
      </c>
      <c r="P1030" s="2">
        <f>VLOOKUP(M1030&amp;N1030,Distancia!$C$2:$D$3438,2,0)</f>
        <v>20.100000000000001</v>
      </c>
      <c r="Q1030" s="2" t="str">
        <f t="shared" si="16"/>
        <v>No Aplica</v>
      </c>
      <c r="R1030" s="36"/>
      <c r="S1030" s="2"/>
    </row>
    <row r="1031" spans="1:19" x14ac:dyDescent="0.25">
      <c r="A1031" s="3" t="s">
        <v>385</v>
      </c>
      <c r="B1031" s="6" t="s">
        <v>1928</v>
      </c>
      <c r="C1031" s="2">
        <v>220346</v>
      </c>
      <c r="D1031" s="4">
        <v>45903</v>
      </c>
      <c r="E1031" s="4">
        <v>45903</v>
      </c>
      <c r="F1031" s="2" t="s">
        <v>1542</v>
      </c>
      <c r="G1031" s="3" t="s">
        <v>1543</v>
      </c>
      <c r="H1031" s="2" t="s">
        <v>5636</v>
      </c>
      <c r="I1031" s="3" t="s">
        <v>97</v>
      </c>
      <c r="J1031" s="6">
        <v>0</v>
      </c>
      <c r="K1031" s="3" t="s">
        <v>2149</v>
      </c>
      <c r="L1031" s="3" t="s">
        <v>4275</v>
      </c>
      <c r="M1031" s="3" t="s">
        <v>1467</v>
      </c>
      <c r="N1031" s="3" t="s">
        <v>1422</v>
      </c>
      <c r="O1031" s="5" t="s">
        <v>5394</v>
      </c>
      <c r="P1031" s="2">
        <f>VLOOKUP(M1031&amp;N1031,Distancia!$C$2:$D$3438,2,0)</f>
        <v>17.850000000000001</v>
      </c>
      <c r="Q1031" s="2" t="str">
        <f t="shared" si="16"/>
        <v>No Aplica</v>
      </c>
      <c r="R1031" s="36"/>
      <c r="S1031" s="2"/>
    </row>
    <row r="1032" spans="1:19" x14ac:dyDescent="0.25">
      <c r="A1032" s="3" t="s">
        <v>385</v>
      </c>
      <c r="B1032" s="6" t="s">
        <v>1928</v>
      </c>
      <c r="C1032" s="2">
        <v>220347</v>
      </c>
      <c r="D1032" s="4">
        <v>45898</v>
      </c>
      <c r="E1032" s="4">
        <v>45898</v>
      </c>
      <c r="F1032" s="2" t="s">
        <v>611</v>
      </c>
      <c r="G1032" s="3" t="s">
        <v>612</v>
      </c>
      <c r="H1032" s="2" t="s">
        <v>5452</v>
      </c>
      <c r="I1032" s="3" t="s">
        <v>97</v>
      </c>
      <c r="J1032" s="6">
        <v>0</v>
      </c>
      <c r="K1032" s="3" t="s">
        <v>2063</v>
      </c>
      <c r="L1032" s="3" t="s">
        <v>4275</v>
      </c>
      <c r="M1032" s="3" t="s">
        <v>437</v>
      </c>
      <c r="N1032" s="3" t="s">
        <v>408</v>
      </c>
      <c r="O1032" s="5" t="s">
        <v>5394</v>
      </c>
      <c r="P1032" s="2">
        <f>VLOOKUP(M1032&amp;N1032,Distancia!$C$2:$D$3438,2,0)</f>
        <v>13.81</v>
      </c>
      <c r="Q1032" s="2" t="str">
        <f t="shared" si="16"/>
        <v>No Aplica</v>
      </c>
      <c r="R1032" s="36"/>
      <c r="S1032" s="2" t="s">
        <v>6715</v>
      </c>
    </row>
    <row r="1033" spans="1:19" x14ac:dyDescent="0.25">
      <c r="A1033" s="3" t="s">
        <v>385</v>
      </c>
      <c r="B1033" s="6" t="s">
        <v>1928</v>
      </c>
      <c r="C1033" s="2">
        <v>220355</v>
      </c>
      <c r="D1033" s="4">
        <v>45897</v>
      </c>
      <c r="E1033" s="4">
        <v>45897</v>
      </c>
      <c r="F1033" s="2" t="s">
        <v>3266</v>
      </c>
      <c r="G1033" s="3" t="s">
        <v>3267</v>
      </c>
      <c r="H1033" s="2" t="s">
        <v>5601</v>
      </c>
      <c r="I1033" s="3" t="s">
        <v>97</v>
      </c>
      <c r="J1033" s="6">
        <v>0</v>
      </c>
      <c r="K1033" s="3" t="s">
        <v>2990</v>
      </c>
      <c r="L1033" s="3" t="s">
        <v>4781</v>
      </c>
      <c r="M1033" s="3" t="s">
        <v>410</v>
      </c>
      <c r="N1033" s="3" t="s">
        <v>614</v>
      </c>
      <c r="O1033" s="5" t="s">
        <v>5402</v>
      </c>
      <c r="P1033" s="2">
        <f>VLOOKUP(M1033&amp;N1033,Distancia!$C$2:$D$3438,2,0)</f>
        <v>105.3</v>
      </c>
      <c r="Q1033" s="2" t="str">
        <f t="shared" si="16"/>
        <v>Aplica</v>
      </c>
      <c r="R1033" s="36"/>
      <c r="S1033" s="2"/>
    </row>
    <row r="1034" spans="1:19" x14ac:dyDescent="0.25">
      <c r="A1034" s="3" t="s">
        <v>385</v>
      </c>
      <c r="B1034" s="6" t="s">
        <v>1928</v>
      </c>
      <c r="C1034" s="2">
        <v>220362</v>
      </c>
      <c r="D1034" s="4">
        <v>45898</v>
      </c>
      <c r="E1034" s="4">
        <v>45898</v>
      </c>
      <c r="F1034" s="2" t="s">
        <v>1542</v>
      </c>
      <c r="G1034" s="3" t="s">
        <v>1543</v>
      </c>
      <c r="H1034" s="2" t="s">
        <v>5636</v>
      </c>
      <c r="I1034" s="3" t="s">
        <v>97</v>
      </c>
      <c r="J1034" s="6">
        <v>0</v>
      </c>
      <c r="K1034" s="3" t="s">
        <v>2158</v>
      </c>
      <c r="L1034" s="3" t="s">
        <v>4275</v>
      </c>
      <c r="M1034" s="3" t="s">
        <v>1467</v>
      </c>
      <c r="N1034" s="3" t="s">
        <v>1422</v>
      </c>
      <c r="O1034" s="5" t="s">
        <v>5394</v>
      </c>
      <c r="P1034" s="2">
        <f>VLOOKUP(M1034&amp;N1034,Distancia!$C$2:$D$3438,2,0)</f>
        <v>17.850000000000001</v>
      </c>
      <c r="Q1034" s="2" t="str">
        <f t="shared" si="16"/>
        <v>No Aplica</v>
      </c>
      <c r="R1034" s="36"/>
      <c r="S1034" s="2"/>
    </row>
    <row r="1035" spans="1:19" x14ac:dyDescent="0.25">
      <c r="A1035" s="3" t="s">
        <v>385</v>
      </c>
      <c r="B1035" s="6" t="s">
        <v>1928</v>
      </c>
      <c r="C1035" s="2">
        <v>220366</v>
      </c>
      <c r="D1035" s="4">
        <v>45901</v>
      </c>
      <c r="E1035" s="4">
        <v>45905</v>
      </c>
      <c r="F1035" s="2" t="s">
        <v>2539</v>
      </c>
      <c r="G1035" s="3" t="s">
        <v>2538</v>
      </c>
      <c r="H1035" s="2" t="s">
        <v>6049</v>
      </c>
      <c r="I1035" s="3" t="s">
        <v>97</v>
      </c>
      <c r="J1035" s="6">
        <v>159046</v>
      </c>
      <c r="K1035" s="3" t="s">
        <v>2179</v>
      </c>
      <c r="L1035" s="3" t="s">
        <v>4781</v>
      </c>
      <c r="M1035" s="3" t="s">
        <v>417</v>
      </c>
      <c r="N1035" s="3" t="s">
        <v>265</v>
      </c>
      <c r="O1035" s="5" t="s">
        <v>5382</v>
      </c>
      <c r="P1035" s="2">
        <f>VLOOKUP(M1035&amp;N1035,Distancia!$C$2:$D$3438,2,0)</f>
        <v>121</v>
      </c>
      <c r="Q1035" s="2" t="str">
        <f t="shared" si="16"/>
        <v>Aplica</v>
      </c>
      <c r="R1035" s="36"/>
      <c r="S1035" s="2"/>
    </row>
    <row r="1036" spans="1:19" x14ac:dyDescent="0.25">
      <c r="A1036" s="3" t="s">
        <v>385</v>
      </c>
      <c r="B1036" s="6" t="s">
        <v>1928</v>
      </c>
      <c r="C1036" s="2">
        <v>220373</v>
      </c>
      <c r="D1036" s="4">
        <v>45902</v>
      </c>
      <c r="E1036" s="4">
        <v>45904</v>
      </c>
      <c r="F1036" s="2" t="s">
        <v>3270</v>
      </c>
      <c r="G1036" s="3" t="s">
        <v>4791</v>
      </c>
      <c r="H1036" s="2" t="s">
        <v>6272</v>
      </c>
      <c r="I1036" s="3" t="s">
        <v>351</v>
      </c>
      <c r="J1036" s="6">
        <v>0</v>
      </c>
      <c r="K1036" s="3">
        <v>0</v>
      </c>
      <c r="L1036" s="3">
        <v>0</v>
      </c>
      <c r="M1036" s="3" t="s">
        <v>435</v>
      </c>
      <c r="N1036" s="3" t="s">
        <v>270</v>
      </c>
      <c r="O1036" s="5" t="s">
        <v>5402</v>
      </c>
      <c r="P1036" s="2">
        <f>VLOOKUP(M1036&amp;N1036,Distancia!$C$2:$D$3438,2,0)</f>
        <v>124.79</v>
      </c>
      <c r="Q1036" s="2" t="str">
        <f t="shared" si="16"/>
        <v>Aplica</v>
      </c>
      <c r="R1036" s="36"/>
      <c r="S1036" s="2"/>
    </row>
    <row r="1037" spans="1:19" x14ac:dyDescent="0.25">
      <c r="A1037" s="3" t="s">
        <v>385</v>
      </c>
      <c r="B1037" s="6" t="s">
        <v>1928</v>
      </c>
      <c r="C1037" s="2">
        <v>220379</v>
      </c>
      <c r="D1037" s="4">
        <v>45897</v>
      </c>
      <c r="E1037" s="4">
        <v>45897</v>
      </c>
      <c r="F1037" s="2" t="s">
        <v>1633</v>
      </c>
      <c r="G1037" s="3" t="s">
        <v>1634</v>
      </c>
      <c r="H1037" s="2" t="s">
        <v>5628</v>
      </c>
      <c r="I1037" s="3" t="s">
        <v>351</v>
      </c>
      <c r="J1037" s="6">
        <v>25815</v>
      </c>
      <c r="K1037" s="3" t="s">
        <v>2938</v>
      </c>
      <c r="L1037" s="3" t="s">
        <v>4275</v>
      </c>
      <c r="M1037" s="3" t="s">
        <v>1422</v>
      </c>
      <c r="N1037" s="3" t="s">
        <v>435</v>
      </c>
      <c r="O1037" s="5" t="s">
        <v>5382</v>
      </c>
      <c r="P1037" s="2">
        <f>VLOOKUP(M1037&amp;N1037,Distancia!$C$2:$D$3438,2,0)</f>
        <v>120.44</v>
      </c>
      <c r="Q1037" s="2" t="str">
        <f t="shared" si="16"/>
        <v>Aplica</v>
      </c>
      <c r="R1037" s="36"/>
      <c r="S1037" s="2"/>
    </row>
    <row r="1038" spans="1:19" x14ac:dyDescent="0.25">
      <c r="A1038" s="3" t="s">
        <v>385</v>
      </c>
      <c r="B1038" s="6" t="s">
        <v>1928</v>
      </c>
      <c r="C1038" s="2">
        <v>220391</v>
      </c>
      <c r="D1038" s="4">
        <v>45901</v>
      </c>
      <c r="E1038" s="4">
        <v>45901</v>
      </c>
      <c r="F1038" s="2" t="s">
        <v>1636</v>
      </c>
      <c r="G1038" s="3" t="s">
        <v>1637</v>
      </c>
      <c r="H1038" s="2" t="s">
        <v>5496</v>
      </c>
      <c r="I1038" s="3" t="s">
        <v>3170</v>
      </c>
      <c r="J1038" s="6">
        <v>0</v>
      </c>
      <c r="K1038" s="3" t="s">
        <v>2956</v>
      </c>
      <c r="L1038" s="3" t="s">
        <v>4275</v>
      </c>
      <c r="M1038" s="3" t="s">
        <v>614</v>
      </c>
      <c r="N1038" s="3" t="s">
        <v>408</v>
      </c>
      <c r="O1038" s="5" t="s">
        <v>5394</v>
      </c>
      <c r="P1038" s="2">
        <f>VLOOKUP(M1038&amp;N1038,Distancia!$C$2:$D$3438,2,0)</f>
        <v>54.47</v>
      </c>
      <c r="Q1038" s="2" t="str">
        <f t="shared" si="16"/>
        <v>No Aplica</v>
      </c>
      <c r="R1038" s="36"/>
      <c r="S1038" s="2"/>
    </row>
    <row r="1039" spans="1:19" x14ac:dyDescent="0.25">
      <c r="A1039" s="3" t="s">
        <v>385</v>
      </c>
      <c r="B1039" s="6" t="s">
        <v>1928</v>
      </c>
      <c r="C1039" s="2">
        <v>220404</v>
      </c>
      <c r="D1039" s="4">
        <v>45901</v>
      </c>
      <c r="E1039" s="4">
        <v>45901</v>
      </c>
      <c r="F1039" s="2" t="s">
        <v>588</v>
      </c>
      <c r="G1039" s="3" t="s">
        <v>589</v>
      </c>
      <c r="H1039" s="2" t="s">
        <v>5521</v>
      </c>
      <c r="I1039" s="3" t="s">
        <v>97</v>
      </c>
      <c r="J1039" s="6">
        <v>0</v>
      </c>
      <c r="K1039" s="3" t="s">
        <v>2120</v>
      </c>
      <c r="L1039" s="3" t="s">
        <v>4275</v>
      </c>
      <c r="M1039" s="3" t="s">
        <v>408</v>
      </c>
      <c r="N1039" s="3" t="s">
        <v>408</v>
      </c>
      <c r="O1039" s="5" t="s">
        <v>5394</v>
      </c>
      <c r="P1039" s="2">
        <f>VLOOKUP(M1039&amp;N1039,Distancia!$C$2:$D$3438,2,0)</f>
        <v>0</v>
      </c>
      <c r="Q1039" s="2" t="str">
        <f t="shared" si="16"/>
        <v>No Aplica</v>
      </c>
      <c r="R1039" s="36"/>
      <c r="S1039" s="2"/>
    </row>
    <row r="1040" spans="1:19" x14ac:dyDescent="0.25">
      <c r="A1040" s="3" t="s">
        <v>385</v>
      </c>
      <c r="B1040" s="6" t="s">
        <v>1928</v>
      </c>
      <c r="C1040" s="2">
        <v>220412</v>
      </c>
      <c r="D1040" s="4">
        <v>45902</v>
      </c>
      <c r="E1040" s="4">
        <v>45902</v>
      </c>
      <c r="F1040" s="2" t="s">
        <v>1549</v>
      </c>
      <c r="G1040" s="3" t="s">
        <v>1553</v>
      </c>
      <c r="H1040" s="2" t="s">
        <v>6140</v>
      </c>
      <c r="I1040" s="3" t="s">
        <v>351</v>
      </c>
      <c r="J1040" s="6">
        <v>34581</v>
      </c>
      <c r="K1040" s="3" t="s">
        <v>2125</v>
      </c>
      <c r="L1040" s="3" t="s">
        <v>4275</v>
      </c>
      <c r="M1040" s="3" t="s">
        <v>1467</v>
      </c>
      <c r="N1040" s="3" t="s">
        <v>270</v>
      </c>
      <c r="O1040" s="5" t="s">
        <v>5389</v>
      </c>
      <c r="P1040" s="2">
        <f>VLOOKUP(M1040&amp;N1040,Distancia!$C$2:$D$3438,2,0)</f>
        <v>87.68</v>
      </c>
      <c r="Q1040" s="2" t="str">
        <f t="shared" si="16"/>
        <v>Aplica</v>
      </c>
      <c r="R1040" s="36"/>
      <c r="S1040" s="2"/>
    </row>
    <row r="1041" spans="1:19" x14ac:dyDescent="0.25">
      <c r="A1041" s="3" t="s">
        <v>385</v>
      </c>
      <c r="B1041" s="6" t="s">
        <v>1928</v>
      </c>
      <c r="C1041" s="2">
        <v>220413</v>
      </c>
      <c r="D1041" s="4">
        <v>45903</v>
      </c>
      <c r="E1041" s="4">
        <v>45903</v>
      </c>
      <c r="F1041" s="2" t="s">
        <v>1549</v>
      </c>
      <c r="G1041" s="3" t="s">
        <v>1553</v>
      </c>
      <c r="H1041" s="2" t="s">
        <v>6140</v>
      </c>
      <c r="I1041" s="3" t="s">
        <v>351</v>
      </c>
      <c r="J1041" s="6">
        <v>34581</v>
      </c>
      <c r="K1041" s="3" t="s">
        <v>2054</v>
      </c>
      <c r="L1041" s="3" t="s">
        <v>4275</v>
      </c>
      <c r="M1041" s="3" t="s">
        <v>1467</v>
      </c>
      <c r="N1041" s="3" t="s">
        <v>270</v>
      </c>
      <c r="O1041" s="5" t="s">
        <v>5389</v>
      </c>
      <c r="P1041" s="2">
        <f>VLOOKUP(M1041&amp;N1041,Distancia!$C$2:$D$3438,2,0)</f>
        <v>87.68</v>
      </c>
      <c r="Q1041" s="2" t="str">
        <f t="shared" si="16"/>
        <v>Aplica</v>
      </c>
      <c r="R1041" s="36"/>
      <c r="S1041" s="2"/>
    </row>
    <row r="1042" spans="1:19" x14ac:dyDescent="0.25">
      <c r="A1042" s="3" t="s">
        <v>385</v>
      </c>
      <c r="B1042" s="6" t="s">
        <v>1928</v>
      </c>
      <c r="C1042" s="2">
        <v>220414</v>
      </c>
      <c r="D1042" s="4">
        <v>45904</v>
      </c>
      <c r="E1042" s="4">
        <v>45904</v>
      </c>
      <c r="F1042" s="2" t="s">
        <v>1549</v>
      </c>
      <c r="G1042" s="3" t="s">
        <v>1553</v>
      </c>
      <c r="H1042" s="2" t="s">
        <v>6140</v>
      </c>
      <c r="I1042" s="3" t="s">
        <v>351</v>
      </c>
      <c r="J1042" s="6">
        <v>34581</v>
      </c>
      <c r="K1042" s="3" t="s">
        <v>2155</v>
      </c>
      <c r="L1042" s="3" t="s">
        <v>4275</v>
      </c>
      <c r="M1042" s="3" t="s">
        <v>1467</v>
      </c>
      <c r="N1042" s="3" t="s">
        <v>270</v>
      </c>
      <c r="O1042" s="5" t="s">
        <v>5389</v>
      </c>
      <c r="P1042" s="2">
        <f>VLOOKUP(M1042&amp;N1042,Distancia!$C$2:$D$3438,2,0)</f>
        <v>87.68</v>
      </c>
      <c r="Q1042" s="2" t="str">
        <f t="shared" si="16"/>
        <v>Aplica</v>
      </c>
      <c r="R1042" s="36"/>
      <c r="S1042" s="2"/>
    </row>
    <row r="1043" spans="1:19" x14ac:dyDescent="0.25">
      <c r="A1043" s="3" t="s">
        <v>385</v>
      </c>
      <c r="B1043" s="6" t="s">
        <v>1928</v>
      </c>
      <c r="C1043" s="2">
        <v>220415</v>
      </c>
      <c r="D1043" s="4">
        <v>45901</v>
      </c>
      <c r="E1043" s="4">
        <v>45901</v>
      </c>
      <c r="F1043" s="2" t="s">
        <v>1442</v>
      </c>
      <c r="G1043" s="3" t="s">
        <v>1443</v>
      </c>
      <c r="H1043" s="2" t="s">
        <v>5506</v>
      </c>
      <c r="I1043" s="3" t="s">
        <v>97</v>
      </c>
      <c r="J1043" s="6">
        <v>0</v>
      </c>
      <c r="K1043" s="3" t="s">
        <v>2583</v>
      </c>
      <c r="L1043" s="3" t="s">
        <v>4781</v>
      </c>
      <c r="M1043" s="3" t="s">
        <v>410</v>
      </c>
      <c r="N1043" s="3" t="s">
        <v>409</v>
      </c>
      <c r="O1043" s="5" t="s">
        <v>5382</v>
      </c>
      <c r="P1043" s="2">
        <f>VLOOKUP(M1043&amp;N1043,Distancia!$C$2:$D$3438,2,0)</f>
        <v>38.159999999999997</v>
      </c>
      <c r="Q1043" s="2" t="str">
        <f t="shared" si="16"/>
        <v>No Aplica</v>
      </c>
      <c r="R1043" s="36"/>
      <c r="S1043" s="2"/>
    </row>
    <row r="1044" spans="1:19" x14ac:dyDescent="0.25">
      <c r="A1044" s="3" t="s">
        <v>385</v>
      </c>
      <c r="B1044" s="6" t="s">
        <v>1928</v>
      </c>
      <c r="C1044" s="2">
        <v>220417</v>
      </c>
      <c r="D1044" s="4">
        <v>45902</v>
      </c>
      <c r="E1044" s="4">
        <v>45902</v>
      </c>
      <c r="F1044" s="2" t="s">
        <v>1442</v>
      </c>
      <c r="G1044" s="3" t="s">
        <v>1443</v>
      </c>
      <c r="H1044" s="2" t="s">
        <v>5506</v>
      </c>
      <c r="I1044" s="3" t="s">
        <v>97</v>
      </c>
      <c r="J1044" s="6">
        <v>0</v>
      </c>
      <c r="K1044" s="3" t="s">
        <v>2185</v>
      </c>
      <c r="L1044" s="3" t="s">
        <v>4781</v>
      </c>
      <c r="M1044" s="3" t="s">
        <v>410</v>
      </c>
      <c r="N1044" s="3" t="s">
        <v>409</v>
      </c>
      <c r="O1044" s="5" t="s">
        <v>5382</v>
      </c>
      <c r="P1044" s="2">
        <f>VLOOKUP(M1044&amp;N1044,Distancia!$C$2:$D$3438,2,0)</f>
        <v>38.159999999999997</v>
      </c>
      <c r="Q1044" s="2" t="str">
        <f t="shared" si="16"/>
        <v>No Aplica</v>
      </c>
      <c r="R1044" s="36"/>
      <c r="S1044" s="2"/>
    </row>
    <row r="1045" spans="1:19" x14ac:dyDescent="0.25">
      <c r="A1045" s="3" t="s">
        <v>385</v>
      </c>
      <c r="B1045" s="6" t="s">
        <v>1928</v>
      </c>
      <c r="C1045" s="2">
        <v>220426</v>
      </c>
      <c r="D1045" s="4">
        <v>45903</v>
      </c>
      <c r="E1045" s="4">
        <v>45903</v>
      </c>
      <c r="F1045" s="2" t="s">
        <v>4673</v>
      </c>
      <c r="G1045" s="3" t="s">
        <v>4674</v>
      </c>
      <c r="H1045" s="2" t="s">
        <v>6211</v>
      </c>
      <c r="I1045" s="3" t="s">
        <v>351</v>
      </c>
      <c r="J1045" s="6">
        <v>25815</v>
      </c>
      <c r="K1045" s="3" t="s">
        <v>2154</v>
      </c>
      <c r="L1045" s="3" t="s">
        <v>4275</v>
      </c>
      <c r="M1045" s="3" t="s">
        <v>410</v>
      </c>
      <c r="N1045" s="3" t="s">
        <v>4817</v>
      </c>
      <c r="O1045" s="5" t="s">
        <v>5389</v>
      </c>
      <c r="P1045" s="2">
        <f>VLOOKUP(M1045&amp;N1045,Distancia!$C$2:$D$3438,2,0)</f>
        <v>116</v>
      </c>
      <c r="Q1045" s="2" t="str">
        <f t="shared" si="16"/>
        <v>Aplica</v>
      </c>
      <c r="R1045" s="36"/>
      <c r="S1045" s="2"/>
    </row>
    <row r="1046" spans="1:19" x14ac:dyDescent="0.25">
      <c r="A1046" s="3" t="s">
        <v>385</v>
      </c>
      <c r="B1046" s="6" t="s">
        <v>1928</v>
      </c>
      <c r="C1046" s="2">
        <v>220427</v>
      </c>
      <c r="D1046" s="4">
        <v>45904</v>
      </c>
      <c r="E1046" s="4">
        <v>45904</v>
      </c>
      <c r="F1046" s="2" t="s">
        <v>1383</v>
      </c>
      <c r="G1046" s="3" t="s">
        <v>1384</v>
      </c>
      <c r="H1046" s="2" t="s">
        <v>5405</v>
      </c>
      <c r="I1046" s="3" t="s">
        <v>351</v>
      </c>
      <c r="J1046" s="6">
        <v>25815</v>
      </c>
      <c r="K1046" s="3" t="s">
        <v>2153</v>
      </c>
      <c r="L1046" s="3" t="s">
        <v>4275</v>
      </c>
      <c r="M1046" s="3" t="s">
        <v>410</v>
      </c>
      <c r="N1046" s="3" t="s">
        <v>4817</v>
      </c>
      <c r="O1046" s="5" t="s">
        <v>5389</v>
      </c>
      <c r="P1046" s="2">
        <f>VLOOKUP(M1046&amp;N1046,Distancia!$C$2:$D$3438,2,0)</f>
        <v>116</v>
      </c>
      <c r="Q1046" s="2" t="str">
        <f t="shared" si="16"/>
        <v>Aplica</v>
      </c>
      <c r="R1046" s="36"/>
      <c r="S1046" s="2"/>
    </row>
    <row r="1047" spans="1:19" x14ac:dyDescent="0.25">
      <c r="A1047" s="3" t="s">
        <v>385</v>
      </c>
      <c r="B1047" s="6" t="s">
        <v>1928</v>
      </c>
      <c r="C1047" s="2">
        <v>220431</v>
      </c>
      <c r="D1047" s="4">
        <v>45901</v>
      </c>
      <c r="E1047" s="4">
        <v>45901</v>
      </c>
      <c r="F1047" s="2" t="s">
        <v>1518</v>
      </c>
      <c r="G1047" s="3" t="s">
        <v>1519</v>
      </c>
      <c r="H1047" s="2" t="s">
        <v>5833</v>
      </c>
      <c r="I1047" s="3" t="s">
        <v>97</v>
      </c>
      <c r="J1047" s="6">
        <v>0</v>
      </c>
      <c r="K1047" s="3" t="s">
        <v>2579</v>
      </c>
      <c r="L1047" s="3" t="s">
        <v>4275</v>
      </c>
      <c r="M1047" s="3" t="s">
        <v>435</v>
      </c>
      <c r="N1047" s="3" t="s">
        <v>417</v>
      </c>
      <c r="O1047" s="5" t="s">
        <v>5394</v>
      </c>
      <c r="P1047" s="2">
        <f>VLOOKUP(M1047&amp;N1047,Distancia!$C$2:$D$3438,2,0)</f>
        <v>18.55</v>
      </c>
      <c r="Q1047" s="2" t="str">
        <f t="shared" si="16"/>
        <v>No Aplica</v>
      </c>
      <c r="R1047" s="36"/>
      <c r="S1047" s="2"/>
    </row>
    <row r="1048" spans="1:19" x14ac:dyDescent="0.25">
      <c r="A1048" s="3" t="s">
        <v>385</v>
      </c>
      <c r="B1048" s="6" t="s">
        <v>1928</v>
      </c>
      <c r="C1048" s="2">
        <v>220437</v>
      </c>
      <c r="D1048" s="4">
        <v>45901</v>
      </c>
      <c r="E1048" s="4">
        <v>45901</v>
      </c>
      <c r="F1048" s="2" t="s">
        <v>1559</v>
      </c>
      <c r="G1048" s="3" t="s">
        <v>1560</v>
      </c>
      <c r="H1048" s="2" t="s">
        <v>5411</v>
      </c>
      <c r="I1048" s="3" t="s">
        <v>3170</v>
      </c>
      <c r="J1048" s="6">
        <v>0</v>
      </c>
      <c r="K1048" s="3" t="s">
        <v>2578</v>
      </c>
      <c r="L1048" s="3" t="s">
        <v>4275</v>
      </c>
      <c r="M1048" s="3" t="s">
        <v>1467</v>
      </c>
      <c r="N1048" s="3" t="s">
        <v>1422</v>
      </c>
      <c r="O1048" s="5" t="s">
        <v>5394</v>
      </c>
      <c r="P1048" s="2">
        <f>VLOOKUP(M1048&amp;N1048,Distancia!$C$2:$D$3438,2,0)</f>
        <v>17.850000000000001</v>
      </c>
      <c r="Q1048" s="2" t="str">
        <f t="shared" si="16"/>
        <v>No Aplica</v>
      </c>
      <c r="R1048" s="36"/>
      <c r="S1048" s="2"/>
    </row>
    <row r="1049" spans="1:19" x14ac:dyDescent="0.25">
      <c r="A1049" s="3" t="s">
        <v>385</v>
      </c>
      <c r="B1049" s="6" t="s">
        <v>1928</v>
      </c>
      <c r="C1049" s="2">
        <v>220438</v>
      </c>
      <c r="D1049" s="4">
        <v>45901</v>
      </c>
      <c r="E1049" s="4">
        <v>45901</v>
      </c>
      <c r="F1049" s="2" t="s">
        <v>1559</v>
      </c>
      <c r="G1049" s="3" t="s">
        <v>1560</v>
      </c>
      <c r="H1049" s="2" t="s">
        <v>5411</v>
      </c>
      <c r="I1049" s="3" t="s">
        <v>351</v>
      </c>
      <c r="J1049" s="6">
        <v>0</v>
      </c>
      <c r="K1049" s="3" t="s">
        <v>2577</v>
      </c>
      <c r="L1049" s="3" t="s">
        <v>4275</v>
      </c>
      <c r="M1049" s="3" t="s">
        <v>1467</v>
      </c>
      <c r="N1049" s="3" t="s">
        <v>1467</v>
      </c>
      <c r="O1049" s="5" t="s">
        <v>5394</v>
      </c>
      <c r="P1049" s="2">
        <f>VLOOKUP(M1049&amp;N1049,Distancia!$C$2:$D$3438,2,0)</f>
        <v>0</v>
      </c>
      <c r="Q1049" s="2" t="str">
        <f t="shared" si="16"/>
        <v>No Aplica</v>
      </c>
      <c r="R1049" s="36"/>
      <c r="S1049" s="2"/>
    </row>
    <row r="1050" spans="1:19" x14ac:dyDescent="0.25">
      <c r="A1050" s="3" t="s">
        <v>385</v>
      </c>
      <c r="B1050" s="6" t="s">
        <v>1928</v>
      </c>
      <c r="C1050" s="2">
        <v>220441</v>
      </c>
      <c r="D1050" s="4">
        <v>45901</v>
      </c>
      <c r="E1050" s="4">
        <v>45901</v>
      </c>
      <c r="F1050" s="2" t="s">
        <v>1644</v>
      </c>
      <c r="G1050" s="3" t="s">
        <v>1645</v>
      </c>
      <c r="H1050" s="2" t="s">
        <v>5515</v>
      </c>
      <c r="I1050" s="3" t="s">
        <v>97</v>
      </c>
      <c r="J1050" s="6">
        <v>0</v>
      </c>
      <c r="K1050" s="3" t="s">
        <v>2576</v>
      </c>
      <c r="L1050" s="3" t="s">
        <v>4275</v>
      </c>
      <c r="M1050" s="3" t="s">
        <v>614</v>
      </c>
      <c r="N1050" s="3" t="s">
        <v>408</v>
      </c>
      <c r="O1050" s="5" t="s">
        <v>5394</v>
      </c>
      <c r="P1050" s="2">
        <f>VLOOKUP(M1050&amp;N1050,Distancia!$C$2:$D$3438,2,0)</f>
        <v>54.47</v>
      </c>
      <c r="Q1050" s="2" t="str">
        <f t="shared" si="16"/>
        <v>No Aplica</v>
      </c>
      <c r="R1050" s="36"/>
      <c r="S1050" s="2"/>
    </row>
    <row r="1051" spans="1:19" x14ac:dyDescent="0.25">
      <c r="A1051" s="3" t="s">
        <v>385</v>
      </c>
      <c r="B1051" s="6" t="s">
        <v>1928</v>
      </c>
      <c r="C1051" s="2">
        <v>220449</v>
      </c>
      <c r="D1051" s="4">
        <v>45903</v>
      </c>
      <c r="E1051" s="4">
        <v>45903</v>
      </c>
      <c r="F1051" s="2" t="s">
        <v>1577</v>
      </c>
      <c r="G1051" s="3" t="s">
        <v>1578</v>
      </c>
      <c r="H1051" s="2" t="s">
        <v>5464</v>
      </c>
      <c r="I1051" s="3" t="s">
        <v>351</v>
      </c>
      <c r="J1051" s="6">
        <v>0</v>
      </c>
      <c r="K1051" s="3" t="s">
        <v>2575</v>
      </c>
      <c r="L1051" s="3" t="s">
        <v>4275</v>
      </c>
      <c r="M1051" s="3" t="s">
        <v>638</v>
      </c>
      <c r="N1051" s="3" t="s">
        <v>3201</v>
      </c>
      <c r="O1051" s="5" t="s">
        <v>5394</v>
      </c>
      <c r="P1051" s="2">
        <f>VLOOKUP(M1051&amp;N1051,Distancia!$C$2:$D$3438,2,0)</f>
        <v>29</v>
      </c>
      <c r="Q1051" s="2" t="str">
        <f t="shared" si="16"/>
        <v>No Aplica</v>
      </c>
      <c r="R1051" s="36"/>
      <c r="S1051" s="2"/>
    </row>
    <row r="1052" spans="1:19" x14ac:dyDescent="0.25">
      <c r="A1052" s="3" t="s">
        <v>385</v>
      </c>
      <c r="B1052" s="6" t="s">
        <v>1928</v>
      </c>
      <c r="C1052" s="2">
        <v>220459</v>
      </c>
      <c r="D1052" s="4">
        <v>45901</v>
      </c>
      <c r="E1052" s="4">
        <v>45901</v>
      </c>
      <c r="F1052" s="2" t="s">
        <v>1377</v>
      </c>
      <c r="G1052" s="3" t="s">
        <v>1396</v>
      </c>
      <c r="H1052" s="2" t="s">
        <v>6287</v>
      </c>
      <c r="I1052" s="3" t="s">
        <v>97</v>
      </c>
      <c r="J1052" s="6">
        <v>0</v>
      </c>
      <c r="K1052" s="3" t="s">
        <v>2136</v>
      </c>
      <c r="L1052" s="3" t="s">
        <v>4841</v>
      </c>
      <c r="M1052" s="3" t="s">
        <v>410</v>
      </c>
      <c r="N1052" s="3" t="s">
        <v>437</v>
      </c>
      <c r="O1052" s="5" t="s">
        <v>5394</v>
      </c>
      <c r="P1052" s="2">
        <f>VLOOKUP(M1052&amp;N1052,Distancia!$C$2:$D$3438,2,0)</f>
        <v>61.21</v>
      </c>
      <c r="Q1052" s="2" t="str">
        <f t="shared" si="16"/>
        <v>No Aplica</v>
      </c>
      <c r="R1052" s="36"/>
      <c r="S1052" s="2"/>
    </row>
    <row r="1053" spans="1:19" x14ac:dyDescent="0.25">
      <c r="A1053" s="3" t="s">
        <v>385</v>
      </c>
      <c r="B1053" s="6" t="s">
        <v>1928</v>
      </c>
      <c r="C1053" s="2">
        <v>220460</v>
      </c>
      <c r="D1053" s="4">
        <v>45902</v>
      </c>
      <c r="E1053" s="4">
        <v>45902</v>
      </c>
      <c r="F1053" s="2" t="s">
        <v>2735</v>
      </c>
      <c r="G1053" s="3" t="s">
        <v>2734</v>
      </c>
      <c r="H1053" s="2" t="s">
        <v>5644</v>
      </c>
      <c r="I1053" s="3" t="s">
        <v>97</v>
      </c>
      <c r="J1053" s="6">
        <v>25815</v>
      </c>
      <c r="K1053" s="3" t="s">
        <v>2152</v>
      </c>
      <c r="L1053" s="3" t="s">
        <v>4275</v>
      </c>
      <c r="M1053" s="3" t="s">
        <v>435</v>
      </c>
      <c r="N1053" s="3" t="s">
        <v>1422</v>
      </c>
      <c r="O1053" s="5" t="s">
        <v>5382</v>
      </c>
      <c r="P1053" s="2">
        <f>VLOOKUP(M1053&amp;N1053,Distancia!$C$2:$D$3438,2,0)</f>
        <v>120.44</v>
      </c>
      <c r="Q1053" s="2" t="str">
        <f t="shared" si="16"/>
        <v>Aplica</v>
      </c>
      <c r="R1053" s="36"/>
      <c r="S1053" s="2"/>
    </row>
    <row r="1054" spans="1:19" x14ac:dyDescent="0.25">
      <c r="A1054" s="3" t="s">
        <v>385</v>
      </c>
      <c r="B1054" s="6" t="s">
        <v>1928</v>
      </c>
      <c r="C1054" s="2">
        <v>220463</v>
      </c>
      <c r="D1054" s="4">
        <v>45902</v>
      </c>
      <c r="E1054" s="4">
        <v>45902</v>
      </c>
      <c r="F1054" s="2" t="s">
        <v>1529</v>
      </c>
      <c r="G1054" s="3" t="s">
        <v>1530</v>
      </c>
      <c r="H1054" s="2" t="s">
        <v>5546</v>
      </c>
      <c r="I1054" s="3" t="s">
        <v>3170</v>
      </c>
      <c r="J1054" s="6">
        <v>0</v>
      </c>
      <c r="K1054" s="3" t="s">
        <v>2151</v>
      </c>
      <c r="L1054" s="3" t="s">
        <v>4841</v>
      </c>
      <c r="M1054" s="3" t="s">
        <v>435</v>
      </c>
      <c r="N1054" s="3" t="s">
        <v>1395</v>
      </c>
      <c r="O1054" s="5" t="s">
        <v>5394</v>
      </c>
      <c r="P1054" s="2">
        <f>VLOOKUP(M1054&amp;N1054,Distancia!$C$2:$D$3438,2,0)</f>
        <v>35.159999999999997</v>
      </c>
      <c r="Q1054" s="2" t="str">
        <f t="shared" si="16"/>
        <v>No Aplica</v>
      </c>
      <c r="R1054" s="36"/>
      <c r="S1054" s="2"/>
    </row>
    <row r="1055" spans="1:19" x14ac:dyDescent="0.25">
      <c r="A1055" s="3" t="s">
        <v>385</v>
      </c>
      <c r="B1055" s="6" t="s">
        <v>1928</v>
      </c>
      <c r="C1055" s="2">
        <v>220476</v>
      </c>
      <c r="D1055" s="4">
        <v>45902</v>
      </c>
      <c r="E1055" s="4">
        <v>45902</v>
      </c>
      <c r="F1055" s="2" t="s">
        <v>588</v>
      </c>
      <c r="G1055" s="3" t="s">
        <v>589</v>
      </c>
      <c r="H1055" s="2" t="s">
        <v>5521</v>
      </c>
      <c r="I1055" s="3" t="s">
        <v>97</v>
      </c>
      <c r="J1055" s="6">
        <v>0</v>
      </c>
      <c r="K1055" s="3" t="s">
        <v>2150</v>
      </c>
      <c r="L1055" s="3" t="s">
        <v>4841</v>
      </c>
      <c r="M1055" s="3" t="s">
        <v>408</v>
      </c>
      <c r="N1055" s="3" t="s">
        <v>408</v>
      </c>
      <c r="O1055" s="5" t="s">
        <v>5402</v>
      </c>
      <c r="P1055" s="2">
        <f>VLOOKUP(M1055&amp;N1055,Distancia!$C$2:$D$3438,2,0)</f>
        <v>0</v>
      </c>
      <c r="Q1055" s="2" t="str">
        <f t="shared" si="16"/>
        <v>No Aplica</v>
      </c>
      <c r="R1055" s="36"/>
      <c r="S1055" s="2"/>
    </row>
    <row r="1056" spans="1:19" x14ac:dyDescent="0.25">
      <c r="A1056" s="3" t="s">
        <v>385</v>
      </c>
      <c r="B1056" s="6" t="s">
        <v>1928</v>
      </c>
      <c r="C1056" s="2">
        <v>220489</v>
      </c>
      <c r="D1056" s="4">
        <v>45901</v>
      </c>
      <c r="E1056" s="4">
        <v>45901</v>
      </c>
      <c r="F1056" s="2" t="s">
        <v>3266</v>
      </c>
      <c r="G1056" s="3" t="s">
        <v>3267</v>
      </c>
      <c r="H1056" s="2" t="s">
        <v>5601</v>
      </c>
      <c r="I1056" s="3" t="s">
        <v>3170</v>
      </c>
      <c r="J1056" s="6">
        <v>0</v>
      </c>
      <c r="K1056" s="3" t="s">
        <v>2744</v>
      </c>
      <c r="L1056" s="3" t="s">
        <v>4537</v>
      </c>
      <c r="M1056" s="3" t="s">
        <v>410</v>
      </c>
      <c r="N1056" s="3" t="s">
        <v>408</v>
      </c>
      <c r="O1056" s="5" t="s">
        <v>5402</v>
      </c>
      <c r="P1056" s="2">
        <f>VLOOKUP(M1056&amp;N1056,Distancia!$C$2:$D$3438,2,0)</f>
        <v>47.4</v>
      </c>
      <c r="Q1056" s="2" t="str">
        <f t="shared" si="16"/>
        <v>No Aplica</v>
      </c>
      <c r="R1056" s="36"/>
      <c r="S1056" s="2"/>
    </row>
    <row r="1057" spans="1:19" x14ac:dyDescent="0.25">
      <c r="A1057" s="3" t="s">
        <v>385</v>
      </c>
      <c r="B1057" s="6" t="s">
        <v>1928</v>
      </c>
      <c r="C1057" s="2">
        <v>220491</v>
      </c>
      <c r="D1057" s="4">
        <v>45902</v>
      </c>
      <c r="E1057" s="4">
        <v>45902</v>
      </c>
      <c r="F1057" s="2" t="s">
        <v>611</v>
      </c>
      <c r="G1057" s="3" t="s">
        <v>612</v>
      </c>
      <c r="H1057" s="2" t="s">
        <v>5452</v>
      </c>
      <c r="I1057" s="3" t="s">
        <v>97</v>
      </c>
      <c r="J1057" s="6">
        <v>0</v>
      </c>
      <c r="K1057" s="3" t="s">
        <v>2014</v>
      </c>
      <c r="L1057" s="3" t="s">
        <v>4841</v>
      </c>
      <c r="M1057" s="3" t="s">
        <v>437</v>
      </c>
      <c r="N1057" s="3" t="s">
        <v>408</v>
      </c>
      <c r="O1057" s="5" t="s">
        <v>5394</v>
      </c>
      <c r="P1057" s="2">
        <f>VLOOKUP(M1057&amp;N1057,Distancia!$C$2:$D$3438,2,0)</f>
        <v>13.81</v>
      </c>
      <c r="Q1057" s="2" t="str">
        <f t="shared" si="16"/>
        <v>No Aplica</v>
      </c>
      <c r="R1057" s="36"/>
      <c r="S1057" s="2"/>
    </row>
    <row r="1058" spans="1:19" x14ac:dyDescent="0.25">
      <c r="A1058" s="3" t="s">
        <v>385</v>
      </c>
      <c r="B1058" s="6" t="s">
        <v>1928</v>
      </c>
      <c r="C1058" s="2">
        <v>220499</v>
      </c>
      <c r="D1058" s="4">
        <v>45881</v>
      </c>
      <c r="E1058" s="4">
        <v>45881</v>
      </c>
      <c r="F1058" s="2" t="s">
        <v>1373</v>
      </c>
      <c r="G1058" s="3" t="s">
        <v>1374</v>
      </c>
      <c r="H1058" s="2" t="s">
        <v>5806</v>
      </c>
      <c r="I1058" s="3" t="s">
        <v>97</v>
      </c>
      <c r="J1058" s="6">
        <v>0</v>
      </c>
      <c r="K1058" s="3" t="s">
        <v>2013</v>
      </c>
      <c r="L1058" s="3" t="s">
        <v>4841</v>
      </c>
      <c r="M1058" s="3" t="s">
        <v>410</v>
      </c>
      <c r="N1058" s="3" t="s">
        <v>410</v>
      </c>
      <c r="O1058" s="5" t="s">
        <v>5394</v>
      </c>
      <c r="P1058" s="2">
        <f>VLOOKUP(M1058&amp;N1058,Distancia!$C$2:$D$3438,2,0)</f>
        <v>0</v>
      </c>
      <c r="Q1058" s="2" t="str">
        <f t="shared" si="16"/>
        <v>No Aplica</v>
      </c>
      <c r="R1058" s="36"/>
      <c r="S1058" s="2"/>
    </row>
    <row r="1059" spans="1:19" x14ac:dyDescent="0.25">
      <c r="A1059" s="3" t="s">
        <v>385</v>
      </c>
      <c r="B1059" s="6" t="s">
        <v>1928</v>
      </c>
      <c r="C1059" s="2">
        <v>220506</v>
      </c>
      <c r="D1059" s="4">
        <v>45887</v>
      </c>
      <c r="E1059" s="4">
        <v>45887</v>
      </c>
      <c r="F1059" s="2" t="s">
        <v>1373</v>
      </c>
      <c r="G1059" s="3" t="s">
        <v>1374</v>
      </c>
      <c r="H1059" s="2" t="s">
        <v>5806</v>
      </c>
      <c r="I1059" s="3" t="s">
        <v>97</v>
      </c>
      <c r="J1059" s="6">
        <v>0</v>
      </c>
      <c r="K1059" s="3" t="s">
        <v>2178</v>
      </c>
      <c r="L1059" s="3" t="s">
        <v>4841</v>
      </c>
      <c r="M1059" s="3" t="s">
        <v>410</v>
      </c>
      <c r="N1059" s="3" t="s">
        <v>410</v>
      </c>
      <c r="O1059" s="5" t="s">
        <v>5402</v>
      </c>
      <c r="P1059" s="2">
        <f>VLOOKUP(M1059&amp;N1059,Distancia!$C$2:$D$3438,2,0)</f>
        <v>0</v>
      </c>
      <c r="Q1059" s="2" t="str">
        <f t="shared" si="16"/>
        <v>No Aplica</v>
      </c>
      <c r="R1059" s="36"/>
      <c r="S1059" s="2"/>
    </row>
    <row r="1060" spans="1:19" x14ac:dyDescent="0.25">
      <c r="A1060" s="3" t="s">
        <v>385</v>
      </c>
      <c r="B1060" s="6" t="s">
        <v>1928</v>
      </c>
      <c r="C1060" s="2">
        <v>220513</v>
      </c>
      <c r="D1060" s="4">
        <v>45902</v>
      </c>
      <c r="E1060" s="4">
        <v>45902</v>
      </c>
      <c r="F1060" s="2" t="s">
        <v>1406</v>
      </c>
      <c r="G1060" s="3" t="s">
        <v>1407</v>
      </c>
      <c r="H1060" s="2" t="s">
        <v>5620</v>
      </c>
      <c r="I1060" s="3" t="s">
        <v>3170</v>
      </c>
      <c r="J1060" s="6">
        <v>0</v>
      </c>
      <c r="K1060" s="3" t="s">
        <v>2172</v>
      </c>
      <c r="L1060" s="3" t="s">
        <v>4841</v>
      </c>
      <c r="M1060" s="3" t="s">
        <v>410</v>
      </c>
      <c r="N1060" s="3" t="s">
        <v>435</v>
      </c>
      <c r="O1060" s="5" t="s">
        <v>5389</v>
      </c>
      <c r="P1060" s="2">
        <f>VLOOKUP(M1060&amp;N1060,Distancia!$C$2:$D$3438,2,0)</f>
        <v>8.84</v>
      </c>
      <c r="Q1060" s="2" t="str">
        <f t="shared" si="16"/>
        <v>No Aplica</v>
      </c>
      <c r="R1060" s="36"/>
      <c r="S1060" s="2"/>
    </row>
    <row r="1061" spans="1:19" x14ac:dyDescent="0.25">
      <c r="A1061" s="3" t="s">
        <v>385</v>
      </c>
      <c r="B1061" s="6" t="s">
        <v>1928</v>
      </c>
      <c r="C1061" s="2">
        <v>220526</v>
      </c>
      <c r="D1061" s="4">
        <v>45902</v>
      </c>
      <c r="E1061" s="4">
        <v>45902</v>
      </c>
      <c r="F1061" s="2" t="s">
        <v>1518</v>
      </c>
      <c r="G1061" s="3" t="s">
        <v>1519</v>
      </c>
      <c r="H1061" s="2" t="s">
        <v>5833</v>
      </c>
      <c r="I1061" s="3" t="s">
        <v>97</v>
      </c>
      <c r="J1061" s="6">
        <v>0</v>
      </c>
      <c r="K1061" s="3" t="s">
        <v>2094</v>
      </c>
      <c r="L1061" s="3" t="s">
        <v>4841</v>
      </c>
      <c r="M1061" s="3" t="s">
        <v>435</v>
      </c>
      <c r="N1061" s="3" t="s">
        <v>417</v>
      </c>
      <c r="O1061" s="5" t="s">
        <v>5590</v>
      </c>
      <c r="P1061" s="2">
        <f>VLOOKUP(M1061&amp;N1061,Distancia!$C$2:$D$3438,2,0)</f>
        <v>18.55</v>
      </c>
      <c r="Q1061" s="2" t="str">
        <f t="shared" si="16"/>
        <v>No Aplica</v>
      </c>
      <c r="R1061" s="36"/>
      <c r="S1061" s="2"/>
    </row>
    <row r="1062" spans="1:19" x14ac:dyDescent="0.25">
      <c r="A1062" s="3" t="s">
        <v>385</v>
      </c>
      <c r="B1062" s="6" t="s">
        <v>1928</v>
      </c>
      <c r="C1062" s="2">
        <v>220531</v>
      </c>
      <c r="D1062" s="4">
        <v>45908</v>
      </c>
      <c r="E1062" s="4">
        <v>45910</v>
      </c>
      <c r="F1062" s="2" t="s">
        <v>3337</v>
      </c>
      <c r="G1062" s="3" t="s">
        <v>3338</v>
      </c>
      <c r="H1062" s="2" t="s">
        <v>6099</v>
      </c>
      <c r="I1062" s="3" t="s">
        <v>97</v>
      </c>
      <c r="J1062" s="6">
        <v>190855</v>
      </c>
      <c r="K1062" s="3" t="s">
        <v>2720</v>
      </c>
      <c r="L1062" s="3" t="s">
        <v>4841</v>
      </c>
      <c r="M1062" s="3" t="s">
        <v>410</v>
      </c>
      <c r="N1062" s="3" t="s">
        <v>270</v>
      </c>
      <c r="O1062" s="5" t="s">
        <v>5402</v>
      </c>
      <c r="P1062" s="2">
        <f>VLOOKUP(M1062&amp;N1062,Distancia!$C$2:$D$3438,2,0)</f>
        <v>115.95</v>
      </c>
      <c r="Q1062" s="2" t="str">
        <f t="shared" si="16"/>
        <v>Aplica</v>
      </c>
      <c r="R1062" s="36"/>
      <c r="S1062" s="2"/>
    </row>
    <row r="1063" spans="1:19" x14ac:dyDescent="0.25">
      <c r="A1063" s="3" t="s">
        <v>385</v>
      </c>
      <c r="B1063" s="6" t="s">
        <v>1928</v>
      </c>
      <c r="C1063" s="2">
        <v>220534</v>
      </c>
      <c r="D1063" s="4">
        <v>45903</v>
      </c>
      <c r="E1063" s="4">
        <v>45903</v>
      </c>
      <c r="F1063" s="2" t="s">
        <v>1559</v>
      </c>
      <c r="G1063" s="3" t="s">
        <v>1560</v>
      </c>
      <c r="H1063" s="2" t="s">
        <v>5411</v>
      </c>
      <c r="I1063" s="3" t="s">
        <v>3170</v>
      </c>
      <c r="J1063" s="6">
        <v>0</v>
      </c>
      <c r="K1063" s="3" t="s">
        <v>2673</v>
      </c>
      <c r="L1063" s="3" t="s">
        <v>4841</v>
      </c>
      <c r="M1063" s="3" t="s">
        <v>1467</v>
      </c>
      <c r="N1063" s="3" t="s">
        <v>1422</v>
      </c>
      <c r="O1063" s="5" t="s">
        <v>5394</v>
      </c>
      <c r="P1063" s="2">
        <f>VLOOKUP(M1063&amp;N1063,Distancia!$C$2:$D$3438,2,0)</f>
        <v>17.850000000000001</v>
      </c>
      <c r="Q1063" s="2" t="str">
        <f t="shared" si="16"/>
        <v>No Aplica</v>
      </c>
      <c r="R1063" s="36"/>
      <c r="S1063" s="2"/>
    </row>
    <row r="1064" spans="1:19" x14ac:dyDescent="0.25">
      <c r="A1064" s="3" t="s">
        <v>385</v>
      </c>
      <c r="B1064" s="6" t="s">
        <v>1928</v>
      </c>
      <c r="C1064" s="2">
        <v>220540</v>
      </c>
      <c r="D1064" s="4">
        <v>45903</v>
      </c>
      <c r="E1064" s="4">
        <v>45904</v>
      </c>
      <c r="F1064" s="2" t="s">
        <v>1520</v>
      </c>
      <c r="G1064" s="3" t="s">
        <v>1521</v>
      </c>
      <c r="H1064" s="2" t="s">
        <v>5759</v>
      </c>
      <c r="I1064" s="3" t="s">
        <v>97</v>
      </c>
      <c r="J1064" s="6">
        <v>121034</v>
      </c>
      <c r="K1064" s="3" t="s">
        <v>2535</v>
      </c>
      <c r="L1064" s="3" t="s">
        <v>4841</v>
      </c>
      <c r="M1064" s="3" t="s">
        <v>435</v>
      </c>
      <c r="N1064" s="3" t="s">
        <v>270</v>
      </c>
      <c r="O1064" s="5" t="s">
        <v>5389</v>
      </c>
      <c r="P1064" s="2">
        <f>VLOOKUP(M1064&amp;N1064,Distancia!$C$2:$D$3438,2,0)</f>
        <v>124.79</v>
      </c>
      <c r="Q1064" s="2" t="str">
        <f t="shared" si="16"/>
        <v>Aplica</v>
      </c>
      <c r="R1064" s="36"/>
      <c r="S1064" s="2"/>
    </row>
    <row r="1065" spans="1:19" x14ac:dyDescent="0.25">
      <c r="A1065" s="3" t="s">
        <v>385</v>
      </c>
      <c r="B1065" s="6" t="s">
        <v>1928</v>
      </c>
      <c r="C1065" s="2">
        <v>220549</v>
      </c>
      <c r="D1065" s="4">
        <v>45903</v>
      </c>
      <c r="E1065" s="4">
        <v>45903</v>
      </c>
      <c r="F1065" s="2" t="s">
        <v>1529</v>
      </c>
      <c r="G1065" s="3" t="s">
        <v>1530</v>
      </c>
      <c r="H1065" s="2" t="s">
        <v>5546</v>
      </c>
      <c r="I1065" s="3" t="s">
        <v>351</v>
      </c>
      <c r="J1065" s="6">
        <v>0</v>
      </c>
      <c r="K1065" s="3" t="s">
        <v>2537</v>
      </c>
      <c r="L1065" s="3" t="s">
        <v>4841</v>
      </c>
      <c r="M1065" s="3" t="s">
        <v>435</v>
      </c>
      <c r="N1065" s="3" t="s">
        <v>410</v>
      </c>
      <c r="O1065" s="5" t="s">
        <v>5590</v>
      </c>
      <c r="P1065" s="2">
        <f>VLOOKUP(M1065&amp;N1065,Distancia!$C$2:$D$3438,2,0)</f>
        <v>8.84</v>
      </c>
      <c r="Q1065" s="2" t="str">
        <f t="shared" si="16"/>
        <v>No Aplica</v>
      </c>
      <c r="R1065" s="36"/>
      <c r="S1065" s="2"/>
    </row>
    <row r="1066" spans="1:19" x14ac:dyDescent="0.25">
      <c r="A1066" s="3" t="s">
        <v>385</v>
      </c>
      <c r="B1066" s="6" t="s">
        <v>1928</v>
      </c>
      <c r="C1066" s="2">
        <v>220551</v>
      </c>
      <c r="D1066" s="4">
        <v>45903</v>
      </c>
      <c r="E1066" s="4">
        <v>45903</v>
      </c>
      <c r="F1066" s="2" t="s">
        <v>611</v>
      </c>
      <c r="G1066" s="3" t="s">
        <v>612</v>
      </c>
      <c r="H1066" s="2" t="s">
        <v>5452</v>
      </c>
      <c r="I1066" s="3" t="s">
        <v>351</v>
      </c>
      <c r="J1066" s="6">
        <v>0</v>
      </c>
      <c r="K1066" s="3" t="s">
        <v>2102</v>
      </c>
      <c r="L1066" s="3" t="s">
        <v>4841</v>
      </c>
      <c r="M1066" s="3" t="s">
        <v>437</v>
      </c>
      <c r="N1066" s="3" t="s">
        <v>410</v>
      </c>
      <c r="O1066" s="5" t="s">
        <v>5394</v>
      </c>
      <c r="P1066" s="2">
        <f>VLOOKUP(M1066&amp;N1066,Distancia!$C$2:$D$3438,2,0)</f>
        <v>61.21</v>
      </c>
      <c r="Q1066" s="2" t="str">
        <f t="shared" si="16"/>
        <v>No Aplica</v>
      </c>
      <c r="R1066" s="36"/>
      <c r="S1066" s="2"/>
    </row>
    <row r="1067" spans="1:19" x14ac:dyDescent="0.25">
      <c r="A1067" s="3" t="s">
        <v>385</v>
      </c>
      <c r="B1067" s="6" t="s">
        <v>1928</v>
      </c>
      <c r="C1067" s="2">
        <v>220566</v>
      </c>
      <c r="D1067" s="4">
        <v>45902</v>
      </c>
      <c r="E1067" s="4">
        <v>45902</v>
      </c>
      <c r="F1067" s="2" t="s">
        <v>1399</v>
      </c>
      <c r="G1067" s="3" t="s">
        <v>1400</v>
      </c>
      <c r="H1067" s="2" t="s">
        <v>5433</v>
      </c>
      <c r="I1067" s="3" t="s">
        <v>3170</v>
      </c>
      <c r="J1067" s="6">
        <v>25815</v>
      </c>
      <c r="K1067" s="3" t="s">
        <v>1933</v>
      </c>
      <c r="L1067" s="3" t="s">
        <v>4841</v>
      </c>
      <c r="M1067" s="3" t="s">
        <v>410</v>
      </c>
      <c r="N1067" s="3" t="s">
        <v>638</v>
      </c>
      <c r="O1067" s="5" t="s">
        <v>5382</v>
      </c>
      <c r="P1067" s="2">
        <f>VLOOKUP(M1067&amp;N1067,Distancia!$C$2:$D$3438,2,0)</f>
        <v>88.21</v>
      </c>
      <c r="Q1067" s="2" t="str">
        <f t="shared" si="16"/>
        <v>Aplica</v>
      </c>
      <c r="R1067" s="36"/>
      <c r="S1067" s="2"/>
    </row>
    <row r="1068" spans="1:19" x14ac:dyDescent="0.25">
      <c r="A1068" s="3" t="s">
        <v>385</v>
      </c>
      <c r="B1068" s="6" t="s">
        <v>1928</v>
      </c>
      <c r="C1068" s="2">
        <v>220567</v>
      </c>
      <c r="D1068" s="4">
        <v>45903</v>
      </c>
      <c r="E1068" s="4">
        <v>45903</v>
      </c>
      <c r="F1068" s="2" t="s">
        <v>1399</v>
      </c>
      <c r="G1068" s="3" t="s">
        <v>1400</v>
      </c>
      <c r="H1068" s="2" t="s">
        <v>5433</v>
      </c>
      <c r="I1068" s="3" t="s">
        <v>3170</v>
      </c>
      <c r="J1068" s="6">
        <v>0</v>
      </c>
      <c r="K1068" s="3" t="s">
        <v>2639</v>
      </c>
      <c r="L1068" s="3" t="s">
        <v>4841</v>
      </c>
      <c r="M1068" s="3" t="s">
        <v>410</v>
      </c>
      <c r="N1068" s="3" t="s">
        <v>435</v>
      </c>
      <c r="O1068" s="5" t="s">
        <v>5389</v>
      </c>
      <c r="P1068" s="2">
        <f>VLOOKUP(M1068&amp;N1068,Distancia!$C$2:$D$3438,2,0)</f>
        <v>8.84</v>
      </c>
      <c r="Q1068" s="2" t="str">
        <f t="shared" si="16"/>
        <v>No Aplica</v>
      </c>
      <c r="R1068" s="36"/>
      <c r="S1068" s="2"/>
    </row>
    <row r="1069" spans="1:19" x14ac:dyDescent="0.25">
      <c r="A1069" s="3" t="s">
        <v>385</v>
      </c>
      <c r="B1069" s="6" t="s">
        <v>1928</v>
      </c>
      <c r="C1069" s="2">
        <v>220568</v>
      </c>
      <c r="D1069" s="4">
        <v>45902</v>
      </c>
      <c r="E1069" s="4">
        <v>45902</v>
      </c>
      <c r="F1069" s="2" t="s">
        <v>1404</v>
      </c>
      <c r="G1069" s="3" t="s">
        <v>1405</v>
      </c>
      <c r="H1069" s="2" t="s">
        <v>5557</v>
      </c>
      <c r="I1069" s="3" t="s">
        <v>351</v>
      </c>
      <c r="J1069" s="6">
        <v>0</v>
      </c>
      <c r="K1069" s="3" t="s">
        <v>2175</v>
      </c>
      <c r="L1069" s="3" t="s">
        <v>4841</v>
      </c>
      <c r="M1069" s="3" t="s">
        <v>410</v>
      </c>
      <c r="N1069" s="3" t="s">
        <v>408</v>
      </c>
      <c r="O1069" s="5" t="s">
        <v>5394</v>
      </c>
      <c r="P1069" s="2">
        <f>VLOOKUP(M1069&amp;N1069,Distancia!$C$2:$D$3438,2,0)</f>
        <v>47.4</v>
      </c>
      <c r="Q1069" s="2" t="str">
        <f t="shared" si="16"/>
        <v>No Aplica</v>
      </c>
      <c r="R1069" s="36"/>
      <c r="S1069" s="2"/>
    </row>
    <row r="1070" spans="1:19" x14ac:dyDescent="0.25">
      <c r="A1070" s="3" t="s">
        <v>385</v>
      </c>
      <c r="B1070" s="6" t="s">
        <v>1928</v>
      </c>
      <c r="C1070" s="2">
        <v>220572</v>
      </c>
      <c r="D1070" s="4">
        <v>45903</v>
      </c>
      <c r="E1070" s="4">
        <v>45903</v>
      </c>
      <c r="F1070" s="2" t="s">
        <v>1385</v>
      </c>
      <c r="G1070" s="3" t="s">
        <v>1425</v>
      </c>
      <c r="H1070" s="2" t="s">
        <v>5780</v>
      </c>
      <c r="I1070" s="3" t="s">
        <v>3170</v>
      </c>
      <c r="J1070" s="6">
        <v>0</v>
      </c>
      <c r="K1070" s="3" t="s">
        <v>2887</v>
      </c>
      <c r="L1070" s="3" t="s">
        <v>4841</v>
      </c>
      <c r="M1070" s="3" t="s">
        <v>410</v>
      </c>
      <c r="N1070" s="3" t="s">
        <v>617</v>
      </c>
      <c r="O1070" s="5" t="s">
        <v>5402</v>
      </c>
      <c r="P1070" s="2">
        <f>VLOOKUP(M1070&amp;N1070,Distancia!$C$2:$D$3438,2,0)</f>
        <v>26.96</v>
      </c>
      <c r="Q1070" s="2" t="str">
        <f t="shared" si="16"/>
        <v>No Aplica</v>
      </c>
      <c r="R1070" s="36"/>
      <c r="S1070" s="2"/>
    </row>
    <row r="1071" spans="1:19" x14ac:dyDescent="0.25">
      <c r="A1071" s="3" t="s">
        <v>385</v>
      </c>
      <c r="B1071" s="6" t="s">
        <v>1928</v>
      </c>
      <c r="C1071" s="2">
        <v>220574</v>
      </c>
      <c r="D1071" s="4">
        <v>45904</v>
      </c>
      <c r="E1071" s="4">
        <v>45904</v>
      </c>
      <c r="F1071" s="2" t="s">
        <v>1542</v>
      </c>
      <c r="G1071" s="3" t="s">
        <v>1543</v>
      </c>
      <c r="H1071" s="2" t="s">
        <v>5636</v>
      </c>
      <c r="I1071" s="3" t="s">
        <v>97</v>
      </c>
      <c r="J1071" s="6">
        <v>0</v>
      </c>
      <c r="K1071" s="3" t="s">
        <v>2960</v>
      </c>
      <c r="L1071" s="3" t="s">
        <v>4841</v>
      </c>
      <c r="M1071" s="3" t="s">
        <v>1467</v>
      </c>
      <c r="N1071" s="3" t="s">
        <v>1422</v>
      </c>
      <c r="O1071" s="5" t="s">
        <v>5394</v>
      </c>
      <c r="P1071" s="2">
        <f>VLOOKUP(M1071&amp;N1071,Distancia!$C$2:$D$3438,2,0)</f>
        <v>17.850000000000001</v>
      </c>
      <c r="Q1071" s="2" t="str">
        <f t="shared" si="16"/>
        <v>No Aplica</v>
      </c>
      <c r="R1071" s="36"/>
      <c r="S1071" s="2"/>
    </row>
    <row r="1072" spans="1:19" x14ac:dyDescent="0.25">
      <c r="A1072" s="3" t="s">
        <v>385</v>
      </c>
      <c r="B1072" s="6" t="s">
        <v>1928</v>
      </c>
      <c r="C1072" s="2">
        <v>220579</v>
      </c>
      <c r="D1072" s="4">
        <v>45904</v>
      </c>
      <c r="E1072" s="4">
        <v>45904</v>
      </c>
      <c r="F1072" s="2" t="s">
        <v>1442</v>
      </c>
      <c r="G1072" s="3" t="s">
        <v>1443</v>
      </c>
      <c r="H1072" s="2" t="s">
        <v>5506</v>
      </c>
      <c r="I1072" s="3" t="s">
        <v>97</v>
      </c>
      <c r="J1072" s="6">
        <v>0</v>
      </c>
      <c r="K1072" s="3" t="s">
        <v>2677</v>
      </c>
      <c r="L1072" s="3" t="s">
        <v>4841</v>
      </c>
      <c r="M1072" s="3" t="s">
        <v>410</v>
      </c>
      <c r="N1072" s="3" t="s">
        <v>435</v>
      </c>
      <c r="O1072" s="5" t="s">
        <v>5389</v>
      </c>
      <c r="P1072" s="2">
        <f>VLOOKUP(M1072&amp;N1072,Distancia!$C$2:$D$3438,2,0)</f>
        <v>8.84</v>
      </c>
      <c r="Q1072" s="2" t="str">
        <f t="shared" si="16"/>
        <v>No Aplica</v>
      </c>
      <c r="R1072" s="36"/>
      <c r="S1072" s="2"/>
    </row>
    <row r="1073" spans="1:19" x14ac:dyDescent="0.25">
      <c r="A1073" s="3" t="s">
        <v>385</v>
      </c>
      <c r="B1073" s="6" t="s">
        <v>1928</v>
      </c>
      <c r="C1073" s="2">
        <v>220589</v>
      </c>
      <c r="D1073" s="4">
        <v>45891</v>
      </c>
      <c r="E1073" s="4">
        <v>45891</v>
      </c>
      <c r="F1073" s="2" t="s">
        <v>1373</v>
      </c>
      <c r="G1073" s="3" t="s">
        <v>1374</v>
      </c>
      <c r="H1073" s="2" t="s">
        <v>5806</v>
      </c>
      <c r="I1073" s="3" t="s">
        <v>97</v>
      </c>
      <c r="J1073" s="6">
        <v>0</v>
      </c>
      <c r="K1073" s="3" t="s">
        <v>2713</v>
      </c>
      <c r="L1073" s="3" t="s">
        <v>4841</v>
      </c>
      <c r="M1073" s="3" t="s">
        <v>410</v>
      </c>
      <c r="N1073" s="3" t="s">
        <v>410</v>
      </c>
      <c r="O1073" s="5" t="s">
        <v>5402</v>
      </c>
      <c r="P1073" s="2">
        <f>VLOOKUP(M1073&amp;N1073,Distancia!$C$2:$D$3438,2,0)</f>
        <v>0</v>
      </c>
      <c r="Q1073" s="2" t="str">
        <f t="shared" si="16"/>
        <v>No Aplica</v>
      </c>
      <c r="R1073" s="36"/>
      <c r="S1073" s="2"/>
    </row>
    <row r="1074" spans="1:19" x14ac:dyDescent="0.25">
      <c r="A1074" s="3" t="s">
        <v>385</v>
      </c>
      <c r="B1074" s="6" t="s">
        <v>1928</v>
      </c>
      <c r="C1074" s="2">
        <v>220590</v>
      </c>
      <c r="D1074" s="4">
        <v>45903</v>
      </c>
      <c r="E1074" s="4">
        <v>45903</v>
      </c>
      <c r="F1074" s="2" t="s">
        <v>1373</v>
      </c>
      <c r="G1074" s="3" t="s">
        <v>1374</v>
      </c>
      <c r="H1074" s="2" t="s">
        <v>5806</v>
      </c>
      <c r="I1074" s="3" t="s">
        <v>97</v>
      </c>
      <c r="J1074" s="6">
        <v>0</v>
      </c>
      <c r="K1074" s="3" t="s">
        <v>2604</v>
      </c>
      <c r="L1074" s="3" t="s">
        <v>4841</v>
      </c>
      <c r="M1074" s="3" t="s">
        <v>410</v>
      </c>
      <c r="N1074" s="3" t="s">
        <v>435</v>
      </c>
      <c r="O1074" s="5" t="s">
        <v>5394</v>
      </c>
      <c r="P1074" s="2">
        <f>VLOOKUP(M1074&amp;N1074,Distancia!$C$2:$D$3438,2,0)</f>
        <v>8.84</v>
      </c>
      <c r="Q1074" s="2" t="str">
        <f t="shared" si="16"/>
        <v>No Aplica</v>
      </c>
      <c r="R1074" s="48">
        <v>15600</v>
      </c>
      <c r="S1074" s="34" t="s">
        <v>5389</v>
      </c>
    </row>
    <row r="1075" spans="1:19" x14ac:dyDescent="0.25">
      <c r="A1075" s="3" t="s">
        <v>385</v>
      </c>
      <c r="B1075" s="6" t="s">
        <v>1928</v>
      </c>
      <c r="C1075" s="2">
        <v>220596</v>
      </c>
      <c r="D1075" s="4">
        <v>45904</v>
      </c>
      <c r="E1075" s="4">
        <v>45904</v>
      </c>
      <c r="F1075" s="2" t="s">
        <v>1630</v>
      </c>
      <c r="G1075" s="3" t="s">
        <v>1631</v>
      </c>
      <c r="H1075" s="2" t="s">
        <v>5642</v>
      </c>
      <c r="I1075" s="3" t="s">
        <v>3170</v>
      </c>
      <c r="J1075" s="6">
        <v>31809</v>
      </c>
      <c r="K1075" s="3" t="s">
        <v>2948</v>
      </c>
      <c r="L1075" s="3" t="s">
        <v>4841</v>
      </c>
      <c r="M1075" s="3" t="s">
        <v>1422</v>
      </c>
      <c r="N1075" s="3" t="s">
        <v>435</v>
      </c>
      <c r="O1075" s="5" t="s">
        <v>5402</v>
      </c>
      <c r="P1075" s="2">
        <f>VLOOKUP(M1075&amp;N1075,Distancia!$C$2:$D$3438,2,0)</f>
        <v>120.44</v>
      </c>
      <c r="Q1075" s="2" t="str">
        <f t="shared" si="16"/>
        <v>Aplica</v>
      </c>
      <c r="R1075" s="36"/>
      <c r="S1075" s="2" t="s">
        <v>6715</v>
      </c>
    </row>
    <row r="1076" spans="1:19" x14ac:dyDescent="0.25">
      <c r="A1076" s="3" t="s">
        <v>385</v>
      </c>
      <c r="B1076" s="6" t="s">
        <v>1928</v>
      </c>
      <c r="C1076" s="2">
        <v>220604</v>
      </c>
      <c r="D1076" s="4">
        <v>45904</v>
      </c>
      <c r="E1076" s="4">
        <v>45904</v>
      </c>
      <c r="F1076" s="2" t="s">
        <v>4917</v>
      </c>
      <c r="G1076" s="3" t="s">
        <v>4918</v>
      </c>
      <c r="H1076" s="2" t="s">
        <v>6302</v>
      </c>
      <c r="I1076" s="3" t="s">
        <v>97</v>
      </c>
      <c r="J1076" s="6">
        <v>0</v>
      </c>
      <c r="K1076" s="3" t="s">
        <v>2664</v>
      </c>
      <c r="L1076" s="3" t="s">
        <v>4841</v>
      </c>
      <c r="M1076" s="3" t="s">
        <v>435</v>
      </c>
      <c r="N1076" s="3" t="s">
        <v>1615</v>
      </c>
      <c r="O1076" s="5" t="s">
        <v>5382</v>
      </c>
      <c r="P1076" s="2">
        <f>VLOOKUP(M1076&amp;N1076,Distancia!$C$2:$D$3438,2,0)</f>
        <v>83.64</v>
      </c>
      <c r="Q1076" s="2" t="str">
        <f t="shared" si="16"/>
        <v>Aplica</v>
      </c>
      <c r="R1076" s="36"/>
      <c r="S1076" s="2"/>
    </row>
    <row r="1077" spans="1:19" x14ac:dyDescent="0.25">
      <c r="A1077" s="3" t="s">
        <v>385</v>
      </c>
      <c r="B1077" s="6" t="s">
        <v>1928</v>
      </c>
      <c r="C1077" s="2">
        <v>220608</v>
      </c>
      <c r="D1077" s="4">
        <v>45904</v>
      </c>
      <c r="E1077" s="4">
        <v>45904</v>
      </c>
      <c r="F1077" s="2" t="s">
        <v>2735</v>
      </c>
      <c r="G1077" s="3" t="s">
        <v>2734</v>
      </c>
      <c r="H1077" s="2" t="s">
        <v>5644</v>
      </c>
      <c r="I1077" s="3" t="s">
        <v>97</v>
      </c>
      <c r="J1077" s="6">
        <v>25815</v>
      </c>
      <c r="K1077" s="3" t="s">
        <v>2996</v>
      </c>
      <c r="L1077" s="3" t="s">
        <v>4841</v>
      </c>
      <c r="M1077" s="3" t="s">
        <v>435</v>
      </c>
      <c r="N1077" s="3" t="s">
        <v>1615</v>
      </c>
      <c r="O1077" s="5" t="s">
        <v>5382</v>
      </c>
      <c r="P1077" s="2">
        <f>VLOOKUP(M1077&amp;N1077,Distancia!$C$2:$D$3438,2,0)</f>
        <v>83.64</v>
      </c>
      <c r="Q1077" s="2" t="str">
        <f t="shared" si="16"/>
        <v>Aplica</v>
      </c>
      <c r="R1077" s="36"/>
      <c r="S1077" s="2"/>
    </row>
    <row r="1078" spans="1:19" x14ac:dyDescent="0.25">
      <c r="A1078" s="3" t="s">
        <v>385</v>
      </c>
      <c r="B1078" s="6" t="s">
        <v>1928</v>
      </c>
      <c r="C1078" s="2">
        <v>220611</v>
      </c>
      <c r="D1078" s="4">
        <v>45904</v>
      </c>
      <c r="E1078" s="4">
        <v>45904</v>
      </c>
      <c r="F1078" s="2" t="s">
        <v>1577</v>
      </c>
      <c r="G1078" s="3" t="s">
        <v>1578</v>
      </c>
      <c r="H1078" s="2" t="s">
        <v>5464</v>
      </c>
      <c r="I1078" s="3" t="s">
        <v>351</v>
      </c>
      <c r="J1078" s="6">
        <v>31809</v>
      </c>
      <c r="K1078" s="3" t="s">
        <v>2093</v>
      </c>
      <c r="L1078" s="3" t="s">
        <v>4841</v>
      </c>
      <c r="M1078" s="3" t="s">
        <v>638</v>
      </c>
      <c r="N1078" s="3" t="s">
        <v>435</v>
      </c>
      <c r="O1078" s="5" t="s">
        <v>5394</v>
      </c>
      <c r="P1078" s="2">
        <f>VLOOKUP(M1078&amp;N1078,Distancia!$C$2:$D$3438,2,0)</f>
        <v>97.05</v>
      </c>
      <c r="Q1078" s="2" t="str">
        <f t="shared" si="16"/>
        <v>Aplica</v>
      </c>
      <c r="R1078" s="36"/>
      <c r="S1078" s="2"/>
    </row>
    <row r="1079" spans="1:19" x14ac:dyDescent="0.25">
      <c r="A1079" s="3" t="s">
        <v>385</v>
      </c>
      <c r="B1079" s="6" t="s">
        <v>1928</v>
      </c>
      <c r="C1079" s="2">
        <v>220616</v>
      </c>
      <c r="D1079" s="4">
        <v>45901</v>
      </c>
      <c r="E1079" s="4">
        <v>45901</v>
      </c>
      <c r="F1079" s="2" t="s">
        <v>611</v>
      </c>
      <c r="G1079" s="3" t="s">
        <v>612</v>
      </c>
      <c r="H1079" s="2" t="s">
        <v>5452</v>
      </c>
      <c r="I1079" s="3" t="s">
        <v>97</v>
      </c>
      <c r="J1079" s="6">
        <v>0</v>
      </c>
      <c r="K1079" s="3" t="s">
        <v>2114</v>
      </c>
      <c r="L1079" s="3" t="s">
        <v>4841</v>
      </c>
      <c r="M1079" s="3" t="s">
        <v>437</v>
      </c>
      <c r="N1079" s="3" t="s">
        <v>408</v>
      </c>
      <c r="O1079" s="5" t="s">
        <v>5394</v>
      </c>
      <c r="P1079" s="2">
        <f>VLOOKUP(M1079&amp;N1079,Distancia!$C$2:$D$3438,2,0)</f>
        <v>13.81</v>
      </c>
      <c r="Q1079" s="2" t="str">
        <f t="shared" si="16"/>
        <v>No Aplica</v>
      </c>
      <c r="R1079" s="36"/>
      <c r="S1079" s="2"/>
    </row>
    <row r="1080" spans="1:19" x14ac:dyDescent="0.25">
      <c r="A1080" s="3" t="s">
        <v>385</v>
      </c>
      <c r="B1080" s="6" t="s">
        <v>1928</v>
      </c>
      <c r="C1080" s="2">
        <v>220636</v>
      </c>
      <c r="D1080" s="4">
        <v>45905</v>
      </c>
      <c r="E1080" s="4">
        <v>45905</v>
      </c>
      <c r="F1080" s="2" t="s">
        <v>61</v>
      </c>
      <c r="G1080" s="3" t="s">
        <v>1574</v>
      </c>
      <c r="H1080" s="2" t="s">
        <v>5501</v>
      </c>
      <c r="I1080" s="3" t="s">
        <v>97</v>
      </c>
      <c r="J1080" s="6">
        <v>25815</v>
      </c>
      <c r="K1080" s="3" t="s">
        <v>2124</v>
      </c>
      <c r="L1080" s="3" t="s">
        <v>4841</v>
      </c>
      <c r="M1080" s="3" t="s">
        <v>638</v>
      </c>
      <c r="N1080" s="3" t="s">
        <v>410</v>
      </c>
      <c r="O1080" s="5" t="s">
        <v>5394</v>
      </c>
      <c r="P1080" s="2">
        <f>VLOOKUP(M1080&amp;N1080,Distancia!$C$2:$D$3438,2,0)</f>
        <v>88.21</v>
      </c>
      <c r="Q1080" s="2" t="str">
        <f t="shared" si="16"/>
        <v>Aplica</v>
      </c>
      <c r="R1080" s="36"/>
      <c r="S1080" s="2"/>
    </row>
    <row r="1081" spans="1:19" x14ac:dyDescent="0.25">
      <c r="A1081" s="3" t="s">
        <v>385</v>
      </c>
      <c r="B1081" s="6" t="s">
        <v>1928</v>
      </c>
      <c r="C1081" s="2">
        <v>220640</v>
      </c>
      <c r="D1081" s="4">
        <v>45905</v>
      </c>
      <c r="E1081" s="4">
        <v>45905</v>
      </c>
      <c r="F1081" s="2" t="s">
        <v>1559</v>
      </c>
      <c r="G1081" s="3" t="s">
        <v>1560</v>
      </c>
      <c r="H1081" s="2" t="s">
        <v>5411</v>
      </c>
      <c r="I1081" s="3" t="s">
        <v>3170</v>
      </c>
      <c r="J1081" s="6">
        <v>0</v>
      </c>
      <c r="K1081" s="3" t="s">
        <v>2732</v>
      </c>
      <c r="L1081" s="3" t="s">
        <v>4841</v>
      </c>
      <c r="M1081" s="3" t="s">
        <v>1467</v>
      </c>
      <c r="N1081" s="3" t="s">
        <v>1422</v>
      </c>
      <c r="O1081" s="5" t="s">
        <v>5394</v>
      </c>
      <c r="P1081" s="2">
        <f>VLOOKUP(M1081&amp;N1081,Distancia!$C$2:$D$3438,2,0)</f>
        <v>17.850000000000001</v>
      </c>
      <c r="Q1081" s="2" t="str">
        <f t="shared" si="16"/>
        <v>No Aplica</v>
      </c>
      <c r="R1081" s="36"/>
      <c r="S1081" s="2"/>
    </row>
    <row r="1082" spans="1:19" x14ac:dyDescent="0.25">
      <c r="A1082" s="3" t="s">
        <v>385</v>
      </c>
      <c r="B1082" s="6" t="s">
        <v>1928</v>
      </c>
      <c r="C1082" s="2">
        <v>220654</v>
      </c>
      <c r="D1082" s="4">
        <v>45903</v>
      </c>
      <c r="E1082" s="4">
        <v>45903</v>
      </c>
      <c r="F1082" s="2" t="s">
        <v>584</v>
      </c>
      <c r="G1082" s="3" t="s">
        <v>2755</v>
      </c>
      <c r="H1082" s="2" t="s">
        <v>5435</v>
      </c>
      <c r="I1082" s="3" t="s">
        <v>3170</v>
      </c>
      <c r="J1082" s="6">
        <v>0</v>
      </c>
      <c r="K1082" s="3" t="s">
        <v>2733</v>
      </c>
      <c r="L1082" s="3" t="s">
        <v>4841</v>
      </c>
      <c r="M1082" s="3" t="s">
        <v>437</v>
      </c>
      <c r="N1082" s="3" t="s">
        <v>408</v>
      </c>
      <c r="O1082" s="5" t="s">
        <v>5402</v>
      </c>
      <c r="P1082" s="2">
        <f>VLOOKUP(M1082&amp;N1082,Distancia!$C$2:$D$3438,2,0)</f>
        <v>13.81</v>
      </c>
      <c r="Q1082" s="2" t="str">
        <f t="shared" si="16"/>
        <v>No Aplica</v>
      </c>
      <c r="R1082" s="36"/>
      <c r="S1082" s="2"/>
    </row>
    <row r="1083" spans="1:19" x14ac:dyDescent="0.25">
      <c r="A1083" s="3" t="s">
        <v>385</v>
      </c>
      <c r="B1083" s="6" t="s">
        <v>1928</v>
      </c>
      <c r="C1083" s="2">
        <v>220656</v>
      </c>
      <c r="D1083" s="4">
        <v>45907</v>
      </c>
      <c r="E1083" s="4">
        <v>45910</v>
      </c>
      <c r="F1083" s="2" t="s">
        <v>1556</v>
      </c>
      <c r="G1083" s="3" t="s">
        <v>3090</v>
      </c>
      <c r="H1083" s="2" t="s">
        <v>6177</v>
      </c>
      <c r="I1083" s="3" t="s">
        <v>351</v>
      </c>
      <c r="J1083" s="6">
        <v>0</v>
      </c>
      <c r="K1083" s="3" t="s">
        <v>2023</v>
      </c>
      <c r="L1083" s="3" t="s">
        <v>4841</v>
      </c>
      <c r="M1083" s="3" t="s">
        <v>1422</v>
      </c>
      <c r="N1083" s="3" t="s">
        <v>270</v>
      </c>
      <c r="O1083" s="5" t="s">
        <v>5389</v>
      </c>
      <c r="P1083" s="2">
        <f>VLOOKUP(M1083&amp;N1083,Distancia!$C$2:$D$3438,2,0)</f>
        <v>76.83</v>
      </c>
      <c r="Q1083" s="2" t="str">
        <f t="shared" si="16"/>
        <v>No Aplica</v>
      </c>
      <c r="R1083" s="36"/>
      <c r="S1083" s="2"/>
    </row>
    <row r="1084" spans="1:19" x14ac:dyDescent="0.25">
      <c r="A1084" s="3" t="s">
        <v>385</v>
      </c>
      <c r="B1084" s="6" t="s">
        <v>1928</v>
      </c>
      <c r="C1084" s="2">
        <v>220670</v>
      </c>
      <c r="D1084" s="4">
        <v>45908</v>
      </c>
      <c r="E1084" s="4">
        <v>45911</v>
      </c>
      <c r="F1084" s="2" t="s">
        <v>3322</v>
      </c>
      <c r="G1084" s="3" t="s">
        <v>3323</v>
      </c>
      <c r="H1084" s="2" t="s">
        <v>6317</v>
      </c>
      <c r="I1084" s="3" t="s">
        <v>351</v>
      </c>
      <c r="J1084" s="6">
        <v>270378</v>
      </c>
      <c r="K1084" s="3" t="s">
        <v>2116</v>
      </c>
      <c r="L1084" s="3" t="s">
        <v>4841</v>
      </c>
      <c r="M1084" s="3" t="s">
        <v>435</v>
      </c>
      <c r="N1084" s="3" t="s">
        <v>3431</v>
      </c>
      <c r="O1084" s="5" t="s">
        <v>5402</v>
      </c>
      <c r="P1084" s="2">
        <f>VLOOKUP(M1084&amp;N1084,Distancia!$C$2:$D$3438,2,0)</f>
        <v>125</v>
      </c>
      <c r="Q1084" s="2" t="str">
        <f t="shared" si="16"/>
        <v>Aplica</v>
      </c>
      <c r="R1084" s="36"/>
      <c r="S1084" s="2"/>
    </row>
    <row r="1085" spans="1:19" x14ac:dyDescent="0.25">
      <c r="A1085" s="3" t="s">
        <v>385</v>
      </c>
      <c r="B1085" s="6" t="s">
        <v>1928</v>
      </c>
      <c r="C1085" s="2">
        <v>220675</v>
      </c>
      <c r="D1085" s="4">
        <v>45908</v>
      </c>
      <c r="E1085" s="4">
        <v>45912</v>
      </c>
      <c r="F1085" s="2" t="s">
        <v>2539</v>
      </c>
      <c r="G1085" s="3" t="s">
        <v>2538</v>
      </c>
      <c r="H1085" s="2" t="s">
        <v>6049</v>
      </c>
      <c r="I1085" s="3" t="s">
        <v>97</v>
      </c>
      <c r="J1085" s="6">
        <v>159046</v>
      </c>
      <c r="K1085" s="3" t="s">
        <v>2115</v>
      </c>
      <c r="L1085" s="3" t="s">
        <v>4841</v>
      </c>
      <c r="M1085" s="3" t="s">
        <v>417</v>
      </c>
      <c r="N1085" s="3" t="s">
        <v>265</v>
      </c>
      <c r="O1085" s="5" t="s">
        <v>5382</v>
      </c>
      <c r="P1085" s="2">
        <f>VLOOKUP(M1085&amp;N1085,Distancia!$C$2:$D$3438,2,0)</f>
        <v>121</v>
      </c>
      <c r="Q1085" s="2" t="str">
        <f t="shared" si="16"/>
        <v>Aplica</v>
      </c>
      <c r="R1085" s="36"/>
      <c r="S1085" s="2"/>
    </row>
    <row r="1086" spans="1:19" x14ac:dyDescent="0.25">
      <c r="A1086" s="3" t="s">
        <v>385</v>
      </c>
      <c r="B1086" s="6" t="s">
        <v>1928</v>
      </c>
      <c r="C1086" s="2">
        <v>220680</v>
      </c>
      <c r="D1086" s="4">
        <v>45903</v>
      </c>
      <c r="E1086" s="4">
        <v>45903</v>
      </c>
      <c r="F1086" s="2" t="s">
        <v>1998</v>
      </c>
      <c r="G1086" s="3" t="s">
        <v>1997</v>
      </c>
      <c r="H1086" s="2" t="s">
        <v>5393</v>
      </c>
      <c r="I1086" s="3" t="s">
        <v>351</v>
      </c>
      <c r="J1086" s="6">
        <v>25815</v>
      </c>
      <c r="K1086" s="3" t="s">
        <v>2176</v>
      </c>
      <c r="L1086" s="3" t="s">
        <v>4841</v>
      </c>
      <c r="M1086" s="3" t="s">
        <v>410</v>
      </c>
      <c r="N1086" s="3" t="s">
        <v>270</v>
      </c>
      <c r="O1086" s="5" t="s">
        <v>5382</v>
      </c>
      <c r="P1086" s="2">
        <f>VLOOKUP(M1086&amp;N1086,Distancia!$C$2:$D$3438,2,0)</f>
        <v>115.95</v>
      </c>
      <c r="Q1086" s="2" t="str">
        <f t="shared" si="16"/>
        <v>Aplica</v>
      </c>
      <c r="R1086" s="36"/>
      <c r="S1086" s="2"/>
    </row>
    <row r="1087" spans="1:19" x14ac:dyDescent="0.25">
      <c r="A1087" s="3" t="s">
        <v>385</v>
      </c>
      <c r="B1087" s="6" t="s">
        <v>1928</v>
      </c>
      <c r="C1087" s="2">
        <v>220687</v>
      </c>
      <c r="D1087" s="4">
        <v>45908</v>
      </c>
      <c r="E1087" s="4">
        <v>45908</v>
      </c>
      <c r="F1087" s="2" t="s">
        <v>1636</v>
      </c>
      <c r="G1087" s="3" t="s">
        <v>1637</v>
      </c>
      <c r="H1087" s="2" t="s">
        <v>5496</v>
      </c>
      <c r="I1087" s="3" t="s">
        <v>3170</v>
      </c>
      <c r="J1087" s="6">
        <v>0</v>
      </c>
      <c r="K1087" s="3" t="s">
        <v>2081</v>
      </c>
      <c r="L1087" s="3" t="s">
        <v>4841</v>
      </c>
      <c r="M1087" s="3" t="s">
        <v>614</v>
      </c>
      <c r="N1087" s="3" t="s">
        <v>408</v>
      </c>
      <c r="O1087" s="5" t="s">
        <v>5402</v>
      </c>
      <c r="P1087" s="2">
        <f>VLOOKUP(M1087&amp;N1087,Distancia!$C$2:$D$3438,2,0)</f>
        <v>54.47</v>
      </c>
      <c r="Q1087" s="2" t="str">
        <f t="shared" si="16"/>
        <v>No Aplica</v>
      </c>
      <c r="R1087" s="36"/>
      <c r="S1087" s="2"/>
    </row>
    <row r="1088" spans="1:19" x14ac:dyDescent="0.25">
      <c r="A1088" s="3" t="s">
        <v>385</v>
      </c>
      <c r="B1088" s="6" t="s">
        <v>1928</v>
      </c>
      <c r="C1088" s="2">
        <v>220688</v>
      </c>
      <c r="D1088" s="4">
        <v>45909</v>
      </c>
      <c r="E1088" s="4">
        <v>45909</v>
      </c>
      <c r="F1088" s="2" t="s">
        <v>1636</v>
      </c>
      <c r="G1088" s="3" t="s">
        <v>1637</v>
      </c>
      <c r="H1088" s="2" t="s">
        <v>5496</v>
      </c>
      <c r="I1088" s="3" t="s">
        <v>3170</v>
      </c>
      <c r="J1088" s="6">
        <v>0</v>
      </c>
      <c r="K1088" s="3" t="s">
        <v>2083</v>
      </c>
      <c r="L1088" s="3" t="s">
        <v>4841</v>
      </c>
      <c r="M1088" s="3" t="s">
        <v>614</v>
      </c>
      <c r="N1088" s="3" t="s">
        <v>408</v>
      </c>
      <c r="O1088" s="5" t="s">
        <v>5394</v>
      </c>
      <c r="P1088" s="2">
        <f>VLOOKUP(M1088&amp;N1088,Distancia!$C$2:$D$3438,2,0)</f>
        <v>54.47</v>
      </c>
      <c r="Q1088" s="2" t="str">
        <f t="shared" si="16"/>
        <v>No Aplica</v>
      </c>
      <c r="R1088" s="36"/>
      <c r="S1088" s="2"/>
    </row>
    <row r="1089" spans="1:19" x14ac:dyDescent="0.25">
      <c r="A1089" s="3" t="s">
        <v>385</v>
      </c>
      <c r="B1089" s="6" t="s">
        <v>1928</v>
      </c>
      <c r="C1089" s="2">
        <v>220694</v>
      </c>
      <c r="D1089" s="4">
        <v>45909</v>
      </c>
      <c r="E1089" s="4">
        <v>45909</v>
      </c>
      <c r="F1089" s="2" t="s">
        <v>1671</v>
      </c>
      <c r="G1089" s="3" t="s">
        <v>1672</v>
      </c>
      <c r="H1089" s="2" t="s">
        <v>5790</v>
      </c>
      <c r="I1089" s="3" t="s">
        <v>97</v>
      </c>
      <c r="J1089" s="6">
        <v>0</v>
      </c>
      <c r="K1089" s="3" t="s">
        <v>2075</v>
      </c>
      <c r="L1089" s="3" t="s">
        <v>4841</v>
      </c>
      <c r="M1089" s="3" t="s">
        <v>417</v>
      </c>
      <c r="N1089" s="3" t="s">
        <v>617</v>
      </c>
      <c r="O1089" s="5" t="s">
        <v>5394</v>
      </c>
      <c r="P1089" s="2">
        <f>VLOOKUP(M1089&amp;N1089,Distancia!$C$2:$D$3438,2,0)</f>
        <v>6.86</v>
      </c>
      <c r="Q1089" s="2" t="str">
        <f t="shared" si="16"/>
        <v>No Aplica</v>
      </c>
      <c r="R1089" s="36"/>
      <c r="S1089" s="2"/>
    </row>
    <row r="1090" spans="1:19" x14ac:dyDescent="0.25">
      <c r="A1090" s="3" t="s">
        <v>385</v>
      </c>
      <c r="B1090" s="6" t="s">
        <v>1928</v>
      </c>
      <c r="C1090" s="2">
        <v>220708</v>
      </c>
      <c r="D1090" s="4">
        <v>45908</v>
      </c>
      <c r="E1090" s="4">
        <v>45908</v>
      </c>
      <c r="F1090" s="2" t="s">
        <v>1644</v>
      </c>
      <c r="G1090" s="3" t="s">
        <v>1645</v>
      </c>
      <c r="H1090" s="2" t="s">
        <v>5515</v>
      </c>
      <c r="I1090" s="3" t="s">
        <v>97</v>
      </c>
      <c r="J1090" s="6">
        <v>0</v>
      </c>
      <c r="K1090" s="3" t="s">
        <v>4977</v>
      </c>
      <c r="L1090" s="3" t="s">
        <v>4841</v>
      </c>
      <c r="M1090" s="3" t="s">
        <v>614</v>
      </c>
      <c r="N1090" s="3" t="s">
        <v>408</v>
      </c>
      <c r="O1090" s="5" t="s">
        <v>5394</v>
      </c>
      <c r="P1090" s="2">
        <f>VLOOKUP(M1090&amp;N1090,Distancia!$C$2:$D$3438,2,0)</f>
        <v>54.47</v>
      </c>
      <c r="Q1090" s="2" t="str">
        <f t="shared" si="16"/>
        <v>No Aplica</v>
      </c>
      <c r="R1090" s="36"/>
      <c r="S1090" s="2"/>
    </row>
    <row r="1091" spans="1:19" x14ac:dyDescent="0.25">
      <c r="A1091" s="3" t="s">
        <v>385</v>
      </c>
      <c r="B1091" s="6" t="s">
        <v>1928</v>
      </c>
      <c r="C1091" s="2">
        <v>220717</v>
      </c>
      <c r="D1091" s="4">
        <v>45908</v>
      </c>
      <c r="E1091" s="4">
        <v>45908</v>
      </c>
      <c r="F1091" s="2" t="s">
        <v>1442</v>
      </c>
      <c r="G1091" s="3" t="s">
        <v>1443</v>
      </c>
      <c r="H1091" s="2" t="s">
        <v>5506</v>
      </c>
      <c r="I1091" s="3" t="s">
        <v>97</v>
      </c>
      <c r="J1091" s="6">
        <v>0</v>
      </c>
      <c r="K1091" s="3" t="s">
        <v>4984</v>
      </c>
      <c r="L1091" s="3" t="s">
        <v>4841</v>
      </c>
      <c r="M1091" s="3" t="s">
        <v>410</v>
      </c>
      <c r="N1091" s="3" t="s">
        <v>435</v>
      </c>
      <c r="O1091" s="5" t="s">
        <v>5389</v>
      </c>
      <c r="P1091" s="2">
        <f>VLOOKUP(M1091&amp;N1091,Distancia!$C$2:$D$3438,2,0)</f>
        <v>8.84</v>
      </c>
      <c r="Q1091" s="2" t="str">
        <f t="shared" ref="Q1091:Q1154" si="17">IF(P1091&gt;=80,"Aplica","No Aplica")</f>
        <v>No Aplica</v>
      </c>
      <c r="R1091" s="36"/>
      <c r="S1091" s="2"/>
    </row>
    <row r="1092" spans="1:19" x14ac:dyDescent="0.25">
      <c r="A1092" s="3" t="s">
        <v>385</v>
      </c>
      <c r="B1092" s="6" t="s">
        <v>1928</v>
      </c>
      <c r="C1092" s="2">
        <v>220718</v>
      </c>
      <c r="D1092" s="4">
        <v>45909</v>
      </c>
      <c r="E1092" s="4">
        <v>45909</v>
      </c>
      <c r="F1092" s="2" t="s">
        <v>1442</v>
      </c>
      <c r="G1092" s="3" t="s">
        <v>1443</v>
      </c>
      <c r="H1092" s="2" t="s">
        <v>5506</v>
      </c>
      <c r="I1092" s="3" t="s">
        <v>97</v>
      </c>
      <c r="J1092" s="6">
        <v>0</v>
      </c>
      <c r="K1092" s="3" t="s">
        <v>2157</v>
      </c>
      <c r="L1092" s="3" t="s">
        <v>4841</v>
      </c>
      <c r="M1092" s="3" t="s">
        <v>410</v>
      </c>
      <c r="N1092" s="3" t="s">
        <v>408</v>
      </c>
      <c r="O1092" s="5" t="s">
        <v>5382</v>
      </c>
      <c r="P1092" s="2">
        <f>VLOOKUP(M1092&amp;N1092,Distancia!$C$2:$D$3438,2,0)</f>
        <v>47.4</v>
      </c>
      <c r="Q1092" s="2" t="str">
        <f t="shared" si="17"/>
        <v>No Aplica</v>
      </c>
      <c r="R1092" s="36"/>
      <c r="S1092" s="2"/>
    </row>
    <row r="1093" spans="1:19" x14ac:dyDescent="0.25">
      <c r="A1093" s="3" t="s">
        <v>385</v>
      </c>
      <c r="B1093" s="6" t="s">
        <v>1928</v>
      </c>
      <c r="C1093" s="2">
        <v>220720</v>
      </c>
      <c r="D1093" s="4">
        <v>45909</v>
      </c>
      <c r="E1093" s="4">
        <v>45909</v>
      </c>
      <c r="F1093" s="2" t="s">
        <v>1559</v>
      </c>
      <c r="G1093" s="3" t="s">
        <v>1560</v>
      </c>
      <c r="H1093" s="2" t="s">
        <v>5411</v>
      </c>
      <c r="I1093" s="3" t="s">
        <v>3170</v>
      </c>
      <c r="J1093" s="6">
        <v>31809</v>
      </c>
      <c r="K1093" s="3" t="s">
        <v>2156</v>
      </c>
      <c r="L1093" s="3" t="s">
        <v>4841</v>
      </c>
      <c r="M1093" s="3" t="s">
        <v>1467</v>
      </c>
      <c r="N1093" s="3" t="s">
        <v>410</v>
      </c>
      <c r="O1093" s="5" t="s">
        <v>5394</v>
      </c>
      <c r="P1093" s="2">
        <f>VLOOKUP(M1093&amp;N1093,Distancia!$C$2:$D$3438,2,0)</f>
        <v>120.94</v>
      </c>
      <c r="Q1093" s="2" t="str">
        <f t="shared" si="17"/>
        <v>Aplica</v>
      </c>
      <c r="R1093" s="36"/>
      <c r="S1093" s="2"/>
    </row>
    <row r="1094" spans="1:19" x14ac:dyDescent="0.25">
      <c r="A1094" s="3" t="s">
        <v>385</v>
      </c>
      <c r="B1094" s="6" t="s">
        <v>1928</v>
      </c>
      <c r="C1094" s="2">
        <v>220729</v>
      </c>
      <c r="D1094" s="4">
        <v>45908</v>
      </c>
      <c r="E1094" s="4">
        <v>45908</v>
      </c>
      <c r="F1094" s="2" t="s">
        <v>1518</v>
      </c>
      <c r="G1094" s="3" t="s">
        <v>1519</v>
      </c>
      <c r="H1094" s="2" t="s">
        <v>5833</v>
      </c>
      <c r="I1094" s="3" t="s">
        <v>97</v>
      </c>
      <c r="J1094" s="6">
        <v>0</v>
      </c>
      <c r="K1094" s="3" t="s">
        <v>2141</v>
      </c>
      <c r="L1094" s="3" t="s">
        <v>4841</v>
      </c>
      <c r="M1094" s="3" t="s">
        <v>435</v>
      </c>
      <c r="N1094" s="3" t="s">
        <v>417</v>
      </c>
      <c r="O1094" s="5" t="s">
        <v>5402</v>
      </c>
      <c r="P1094" s="2">
        <f>VLOOKUP(M1094&amp;N1094,Distancia!$C$2:$D$3438,2,0)</f>
        <v>18.55</v>
      </c>
      <c r="Q1094" s="2" t="str">
        <f t="shared" si="17"/>
        <v>No Aplica</v>
      </c>
      <c r="R1094" s="36"/>
      <c r="S1094" s="2"/>
    </row>
    <row r="1095" spans="1:19" x14ac:dyDescent="0.25">
      <c r="A1095" s="3" t="s">
        <v>385</v>
      </c>
      <c r="B1095" s="6" t="s">
        <v>1928</v>
      </c>
      <c r="C1095" s="2">
        <v>220740</v>
      </c>
      <c r="D1095" s="4">
        <v>45909</v>
      </c>
      <c r="E1095" s="4">
        <v>45909</v>
      </c>
      <c r="F1095" s="2" t="s">
        <v>420</v>
      </c>
      <c r="G1095" s="3" t="s">
        <v>421</v>
      </c>
      <c r="H1095" s="2" t="s">
        <v>5658</v>
      </c>
      <c r="I1095" s="3" t="s">
        <v>3170</v>
      </c>
      <c r="J1095" s="6">
        <v>0</v>
      </c>
      <c r="K1095" s="3" t="s">
        <v>1992</v>
      </c>
      <c r="L1095" s="3" t="s">
        <v>4841</v>
      </c>
      <c r="M1095" s="3" t="s">
        <v>410</v>
      </c>
      <c r="N1095" s="3" t="s">
        <v>408</v>
      </c>
      <c r="O1095" s="5" t="s">
        <v>5382</v>
      </c>
      <c r="P1095" s="2">
        <f>VLOOKUP(M1095&amp;N1095,Distancia!$C$2:$D$3438,2,0)</f>
        <v>47.4</v>
      </c>
      <c r="Q1095" s="2" t="str">
        <f t="shared" si="17"/>
        <v>No Aplica</v>
      </c>
      <c r="R1095" s="36"/>
      <c r="S1095" s="2"/>
    </row>
    <row r="1096" spans="1:19" x14ac:dyDescent="0.25">
      <c r="A1096" s="3" t="s">
        <v>385</v>
      </c>
      <c r="B1096" s="6" t="s">
        <v>1928</v>
      </c>
      <c r="C1096" s="2">
        <v>220762</v>
      </c>
      <c r="D1096" s="4">
        <v>45909</v>
      </c>
      <c r="E1096" s="4">
        <v>45909</v>
      </c>
      <c r="F1096" s="2" t="s">
        <v>1518</v>
      </c>
      <c r="G1096" s="3" t="s">
        <v>1519</v>
      </c>
      <c r="H1096" s="2" t="s">
        <v>5833</v>
      </c>
      <c r="I1096" s="3" t="s">
        <v>97</v>
      </c>
      <c r="J1096" s="6">
        <v>0</v>
      </c>
      <c r="K1096" s="3" t="s">
        <v>2132</v>
      </c>
      <c r="L1096" s="3" t="s">
        <v>4841</v>
      </c>
      <c r="M1096" s="3" t="s">
        <v>435</v>
      </c>
      <c r="N1096" s="3" t="s">
        <v>417</v>
      </c>
      <c r="O1096" s="5" t="s">
        <v>5394</v>
      </c>
      <c r="P1096" s="2">
        <f>VLOOKUP(M1096&amp;N1096,Distancia!$C$2:$D$3438,2,0)</f>
        <v>18.55</v>
      </c>
      <c r="Q1096" s="2" t="str">
        <f t="shared" si="17"/>
        <v>No Aplica</v>
      </c>
      <c r="R1096" s="36"/>
      <c r="S1096" s="2"/>
    </row>
    <row r="1097" spans="1:19" x14ac:dyDescent="0.25">
      <c r="A1097" s="3" t="s">
        <v>385</v>
      </c>
      <c r="B1097" s="6" t="s">
        <v>1928</v>
      </c>
      <c r="C1097" s="2">
        <v>220774</v>
      </c>
      <c r="D1097" s="4">
        <v>45912</v>
      </c>
      <c r="E1097" s="4">
        <v>45912</v>
      </c>
      <c r="F1097" s="2" t="s">
        <v>2645</v>
      </c>
      <c r="G1097" s="3" t="s">
        <v>2644</v>
      </c>
      <c r="H1097" s="2" t="s">
        <v>5470</v>
      </c>
      <c r="I1097" s="3" t="s">
        <v>97</v>
      </c>
      <c r="J1097" s="6">
        <v>25815</v>
      </c>
      <c r="K1097" s="3" t="s">
        <v>2133</v>
      </c>
      <c r="L1097" s="3" t="s">
        <v>4841</v>
      </c>
      <c r="M1097" s="3" t="s">
        <v>638</v>
      </c>
      <c r="N1097" s="3" t="s">
        <v>409</v>
      </c>
      <c r="O1097" s="5" t="s">
        <v>5382</v>
      </c>
      <c r="P1097" s="2">
        <f>VLOOKUP(M1097&amp;N1097,Distancia!$C$2:$D$3438,2,0)</f>
        <v>100</v>
      </c>
      <c r="Q1097" s="2" t="str">
        <f t="shared" si="17"/>
        <v>Aplica</v>
      </c>
      <c r="R1097" s="36"/>
      <c r="S1097" s="2"/>
    </row>
    <row r="1098" spans="1:19" x14ac:dyDescent="0.25">
      <c r="A1098" s="3" t="s">
        <v>385</v>
      </c>
      <c r="B1098" s="6" t="s">
        <v>1928</v>
      </c>
      <c r="C1098" s="2">
        <v>220778</v>
      </c>
      <c r="D1098" s="4">
        <v>45912</v>
      </c>
      <c r="E1098" s="4">
        <v>45912</v>
      </c>
      <c r="F1098" s="2" t="s">
        <v>61</v>
      </c>
      <c r="G1098" s="3" t="s">
        <v>1574</v>
      </c>
      <c r="H1098" s="2" t="s">
        <v>5501</v>
      </c>
      <c r="I1098" s="3" t="s">
        <v>97</v>
      </c>
      <c r="J1098" s="6">
        <v>25815</v>
      </c>
      <c r="K1098" s="3" t="s">
        <v>2610</v>
      </c>
      <c r="L1098" s="3" t="s">
        <v>4841</v>
      </c>
      <c r="M1098" s="3" t="s">
        <v>638</v>
      </c>
      <c r="N1098" s="3" t="s">
        <v>409</v>
      </c>
      <c r="O1098" s="5" t="s">
        <v>5394</v>
      </c>
      <c r="P1098" s="2">
        <f>VLOOKUP(M1098&amp;N1098,Distancia!$C$2:$D$3438,2,0)</f>
        <v>100</v>
      </c>
      <c r="Q1098" s="2" t="str">
        <f t="shared" si="17"/>
        <v>Aplica</v>
      </c>
      <c r="R1098" s="36"/>
      <c r="S1098" s="2"/>
    </row>
    <row r="1099" spans="1:19" x14ac:dyDescent="0.25">
      <c r="A1099" s="3" t="s">
        <v>385</v>
      </c>
      <c r="B1099" s="6" t="s">
        <v>1928</v>
      </c>
      <c r="C1099" s="2">
        <v>220800</v>
      </c>
      <c r="D1099" s="4">
        <v>45911</v>
      </c>
      <c r="E1099" s="4">
        <v>45911</v>
      </c>
      <c r="F1099" s="2" t="s">
        <v>588</v>
      </c>
      <c r="G1099" s="3" t="s">
        <v>589</v>
      </c>
      <c r="H1099" s="2" t="s">
        <v>5521</v>
      </c>
      <c r="I1099" s="3" t="s">
        <v>97</v>
      </c>
      <c r="J1099" s="6">
        <v>0</v>
      </c>
      <c r="K1099" s="3" t="s">
        <v>2593</v>
      </c>
      <c r="L1099" s="3" t="s">
        <v>4841</v>
      </c>
      <c r="M1099" s="3" t="s">
        <v>408</v>
      </c>
      <c r="N1099" s="3" t="s">
        <v>408</v>
      </c>
      <c r="O1099" s="5" t="s">
        <v>5394</v>
      </c>
      <c r="P1099" s="2">
        <f>VLOOKUP(M1099&amp;N1099,Distancia!$C$2:$D$3438,2,0)</f>
        <v>0</v>
      </c>
      <c r="Q1099" s="2" t="str">
        <f t="shared" si="17"/>
        <v>No Aplica</v>
      </c>
      <c r="R1099" s="36"/>
      <c r="S1099" s="2"/>
    </row>
    <row r="1100" spans="1:19" x14ac:dyDescent="0.25">
      <c r="A1100" s="3" t="s">
        <v>385</v>
      </c>
      <c r="B1100" s="6" t="s">
        <v>1928</v>
      </c>
      <c r="C1100" s="2">
        <v>220806</v>
      </c>
      <c r="D1100" s="4">
        <v>45910</v>
      </c>
      <c r="E1100" s="4">
        <v>45910</v>
      </c>
      <c r="F1100" s="2" t="s">
        <v>1529</v>
      </c>
      <c r="G1100" s="3" t="s">
        <v>1530</v>
      </c>
      <c r="H1100" s="2" t="s">
        <v>5546</v>
      </c>
      <c r="I1100" s="3" t="s">
        <v>97</v>
      </c>
      <c r="J1100" s="6">
        <v>0</v>
      </c>
      <c r="K1100" s="3" t="s">
        <v>2643</v>
      </c>
      <c r="L1100" s="3" t="s">
        <v>4841</v>
      </c>
      <c r="M1100" s="3" t="s">
        <v>435</v>
      </c>
      <c r="N1100" s="3" t="s">
        <v>435</v>
      </c>
      <c r="O1100" s="5" t="s">
        <v>5382</v>
      </c>
      <c r="P1100" s="2">
        <f>VLOOKUP(M1100&amp;N1100,Distancia!$C$2:$D$3438,2,0)</f>
        <v>0</v>
      </c>
      <c r="Q1100" s="2" t="str">
        <f t="shared" si="17"/>
        <v>No Aplica</v>
      </c>
      <c r="R1100" s="36"/>
      <c r="S1100" s="2"/>
    </row>
    <row r="1101" spans="1:19" x14ac:dyDescent="0.25">
      <c r="A1101" s="3" t="s">
        <v>385</v>
      </c>
      <c r="B1101" s="6" t="s">
        <v>1928</v>
      </c>
      <c r="C1101" s="2">
        <v>220811</v>
      </c>
      <c r="D1101" s="4">
        <v>45881</v>
      </c>
      <c r="E1101" s="4">
        <v>45881</v>
      </c>
      <c r="F1101" s="2" t="s">
        <v>611</v>
      </c>
      <c r="G1101" s="3" t="s">
        <v>612</v>
      </c>
      <c r="H1101" s="2" t="s">
        <v>5452</v>
      </c>
      <c r="I1101" s="3" t="s">
        <v>97</v>
      </c>
      <c r="J1101" s="6">
        <v>0</v>
      </c>
      <c r="K1101" s="3" t="s">
        <v>2033</v>
      </c>
      <c r="L1101" s="3" t="s">
        <v>4841</v>
      </c>
      <c r="M1101" s="3" t="s">
        <v>437</v>
      </c>
      <c r="N1101" s="3" t="s">
        <v>614</v>
      </c>
      <c r="O1101" s="5" t="s">
        <v>5394</v>
      </c>
      <c r="P1101" s="2">
        <f>VLOOKUP(M1101&amp;N1101,Distancia!$C$2:$D$3438,2,0)</f>
        <v>40.659999999999997</v>
      </c>
      <c r="Q1101" s="2" t="str">
        <f t="shared" si="17"/>
        <v>No Aplica</v>
      </c>
      <c r="R1101" s="36"/>
      <c r="S1101" s="2"/>
    </row>
    <row r="1102" spans="1:19" x14ac:dyDescent="0.25">
      <c r="A1102" s="3" t="s">
        <v>385</v>
      </c>
      <c r="B1102" s="6" t="s">
        <v>1928</v>
      </c>
      <c r="C1102" s="2">
        <v>220835</v>
      </c>
      <c r="D1102" s="4">
        <v>45911</v>
      </c>
      <c r="E1102" s="4">
        <v>45911</v>
      </c>
      <c r="F1102" s="2" t="s">
        <v>1520</v>
      </c>
      <c r="G1102" s="3" t="s">
        <v>1521</v>
      </c>
      <c r="H1102" s="2" t="s">
        <v>5759</v>
      </c>
      <c r="I1102" s="3" t="s">
        <v>97</v>
      </c>
      <c r="J1102" s="6">
        <v>34581</v>
      </c>
      <c r="K1102" s="3" t="s">
        <v>2034</v>
      </c>
      <c r="L1102" s="3" t="s">
        <v>4841</v>
      </c>
      <c r="M1102" s="3" t="s">
        <v>435</v>
      </c>
      <c r="N1102" s="3" t="s">
        <v>270</v>
      </c>
      <c r="O1102" s="5" t="s">
        <v>5402</v>
      </c>
      <c r="P1102" s="2">
        <f>VLOOKUP(M1102&amp;N1102,Distancia!$C$2:$D$3438,2,0)</f>
        <v>124.79</v>
      </c>
      <c r="Q1102" s="2" t="str">
        <f t="shared" si="17"/>
        <v>Aplica</v>
      </c>
      <c r="R1102" s="36"/>
      <c r="S1102" s="2"/>
    </row>
    <row r="1103" spans="1:19" x14ac:dyDescent="0.25">
      <c r="A1103" s="3" t="s">
        <v>385</v>
      </c>
      <c r="B1103" s="6" t="s">
        <v>1928</v>
      </c>
      <c r="C1103" s="2">
        <v>220843</v>
      </c>
      <c r="D1103" s="4">
        <v>45911</v>
      </c>
      <c r="E1103" s="4">
        <v>45911</v>
      </c>
      <c r="F1103" s="2" t="s">
        <v>1522</v>
      </c>
      <c r="G1103" s="3" t="s">
        <v>1523</v>
      </c>
      <c r="H1103" s="2" t="s">
        <v>6176</v>
      </c>
      <c r="I1103" s="3" t="s">
        <v>3170</v>
      </c>
      <c r="J1103" s="6">
        <v>31809</v>
      </c>
      <c r="K1103" s="3" t="s">
        <v>2131</v>
      </c>
      <c r="L1103" s="3" t="s">
        <v>5046</v>
      </c>
      <c r="M1103" s="3" t="s">
        <v>435</v>
      </c>
      <c r="N1103" s="3" t="s">
        <v>270</v>
      </c>
      <c r="O1103" s="5" t="s">
        <v>5450</v>
      </c>
      <c r="P1103" s="2">
        <f>VLOOKUP(M1103&amp;N1103,Distancia!$C$2:$D$3438,2,0)</f>
        <v>124.79</v>
      </c>
      <c r="Q1103" s="2" t="str">
        <f t="shared" si="17"/>
        <v>Aplica</v>
      </c>
      <c r="R1103" s="36"/>
      <c r="S1103" s="2"/>
    </row>
    <row r="1104" spans="1:19" x14ac:dyDescent="0.25">
      <c r="A1104" s="3" t="s">
        <v>385</v>
      </c>
      <c r="B1104" s="6" t="s">
        <v>1928</v>
      </c>
      <c r="C1104" s="2">
        <v>220855</v>
      </c>
      <c r="D1104" s="4">
        <v>45910</v>
      </c>
      <c r="E1104" s="4">
        <v>45910</v>
      </c>
      <c r="F1104" s="2" t="s">
        <v>1636</v>
      </c>
      <c r="G1104" s="3" t="s">
        <v>1637</v>
      </c>
      <c r="H1104" s="2" t="s">
        <v>5496</v>
      </c>
      <c r="I1104" s="3" t="s">
        <v>3170</v>
      </c>
      <c r="J1104" s="6">
        <v>0</v>
      </c>
      <c r="K1104" s="3" t="s">
        <v>2203</v>
      </c>
      <c r="L1104" s="3" t="s">
        <v>5053</v>
      </c>
      <c r="M1104" s="3" t="s">
        <v>614</v>
      </c>
      <c r="N1104" s="3" t="s">
        <v>408</v>
      </c>
      <c r="O1104" s="5" t="s">
        <v>5394</v>
      </c>
      <c r="P1104" s="2">
        <f>VLOOKUP(M1104&amp;N1104,Distancia!$C$2:$D$3438,2,0)</f>
        <v>54.47</v>
      </c>
      <c r="Q1104" s="2" t="str">
        <f t="shared" si="17"/>
        <v>No Aplica</v>
      </c>
      <c r="R1104" s="36"/>
      <c r="S1104" s="2"/>
    </row>
    <row r="1105" spans="1:19" x14ac:dyDescent="0.25">
      <c r="A1105" s="3" t="s">
        <v>385</v>
      </c>
      <c r="B1105" s="6" t="s">
        <v>1928</v>
      </c>
      <c r="C1105" s="2">
        <v>220857</v>
      </c>
      <c r="D1105" s="4">
        <v>45912</v>
      </c>
      <c r="E1105" s="4">
        <v>45912</v>
      </c>
      <c r="F1105" s="2" t="s">
        <v>1636</v>
      </c>
      <c r="G1105" s="3" t="s">
        <v>1637</v>
      </c>
      <c r="H1105" s="2" t="s">
        <v>5496</v>
      </c>
      <c r="I1105" s="3" t="s">
        <v>3170</v>
      </c>
      <c r="J1105" s="6">
        <v>0</v>
      </c>
      <c r="K1105" s="3" t="s">
        <v>2217</v>
      </c>
      <c r="L1105" s="3" t="s">
        <v>5053</v>
      </c>
      <c r="M1105" s="3" t="s">
        <v>614</v>
      </c>
      <c r="N1105" s="3" t="s">
        <v>408</v>
      </c>
      <c r="O1105" s="5" t="s">
        <v>5394</v>
      </c>
      <c r="P1105" s="2">
        <f>VLOOKUP(M1105&amp;N1105,Distancia!$C$2:$D$3438,2,0)</f>
        <v>54.47</v>
      </c>
      <c r="Q1105" s="2" t="str">
        <f t="shared" si="17"/>
        <v>No Aplica</v>
      </c>
      <c r="R1105" s="48">
        <v>2680</v>
      </c>
      <c r="S1105" s="34" t="s">
        <v>6719</v>
      </c>
    </row>
    <row r="1106" spans="1:19" x14ac:dyDescent="0.25">
      <c r="A1106" s="3" t="s">
        <v>385</v>
      </c>
      <c r="B1106" s="6" t="s">
        <v>1928</v>
      </c>
      <c r="C1106" s="2">
        <v>220875</v>
      </c>
      <c r="D1106" s="4">
        <v>45888</v>
      </c>
      <c r="E1106" s="4">
        <v>45888</v>
      </c>
      <c r="F1106" s="2" t="s">
        <v>8</v>
      </c>
      <c r="G1106" s="3" t="s">
        <v>4052</v>
      </c>
      <c r="H1106" s="2" t="s">
        <v>5867</v>
      </c>
      <c r="I1106" s="3" t="s">
        <v>97</v>
      </c>
      <c r="J1106" s="6">
        <v>0</v>
      </c>
      <c r="K1106" s="3" t="s">
        <v>2519</v>
      </c>
      <c r="L1106" s="3" t="s">
        <v>4841</v>
      </c>
      <c r="M1106" s="3" t="s">
        <v>409</v>
      </c>
      <c r="N1106" s="3" t="s">
        <v>435</v>
      </c>
      <c r="O1106" s="5" t="s">
        <v>5590</v>
      </c>
      <c r="P1106" s="2">
        <f>VLOOKUP(M1106&amp;N1106,Distancia!$C$2:$D$3438,2,0)</f>
        <v>36.61</v>
      </c>
      <c r="Q1106" s="2" t="str">
        <f t="shared" si="17"/>
        <v>No Aplica</v>
      </c>
      <c r="R1106" s="36"/>
      <c r="S1106" s="2"/>
    </row>
    <row r="1107" spans="1:19" x14ac:dyDescent="0.25">
      <c r="A1107" s="3" t="s">
        <v>385</v>
      </c>
      <c r="B1107" s="6" t="s">
        <v>1928</v>
      </c>
      <c r="C1107" s="2">
        <v>220900</v>
      </c>
      <c r="D1107" s="4">
        <v>45911</v>
      </c>
      <c r="E1107" s="4">
        <v>45911</v>
      </c>
      <c r="F1107" s="2" t="s">
        <v>1518</v>
      </c>
      <c r="G1107" s="3" t="s">
        <v>1519</v>
      </c>
      <c r="H1107" s="2" t="s">
        <v>5833</v>
      </c>
      <c r="I1107" s="3" t="s">
        <v>97</v>
      </c>
      <c r="J1107" s="6">
        <v>0</v>
      </c>
      <c r="K1107" s="3" t="s">
        <v>5087</v>
      </c>
      <c r="L1107" s="3" t="s">
        <v>5046</v>
      </c>
      <c r="M1107" s="3" t="s">
        <v>435</v>
      </c>
      <c r="N1107" s="3" t="s">
        <v>417</v>
      </c>
      <c r="O1107" s="5" t="s">
        <v>5394</v>
      </c>
      <c r="P1107" s="2">
        <f>VLOOKUP(M1107&amp;N1107,Distancia!$C$2:$D$3438,2,0)</f>
        <v>18.55</v>
      </c>
      <c r="Q1107" s="2" t="str">
        <f t="shared" si="17"/>
        <v>No Aplica</v>
      </c>
      <c r="R1107" s="36"/>
      <c r="S1107" s="2"/>
    </row>
    <row r="1108" spans="1:19" x14ac:dyDescent="0.25">
      <c r="A1108" s="3" t="s">
        <v>385</v>
      </c>
      <c r="B1108" s="6" t="s">
        <v>1928</v>
      </c>
      <c r="C1108" s="2">
        <v>220901</v>
      </c>
      <c r="D1108" s="4">
        <v>45912</v>
      </c>
      <c r="E1108" s="4">
        <v>45912</v>
      </c>
      <c r="F1108" s="2" t="s">
        <v>1518</v>
      </c>
      <c r="G1108" s="3" t="s">
        <v>1519</v>
      </c>
      <c r="H1108" s="2" t="s">
        <v>5833</v>
      </c>
      <c r="I1108" s="3" t="s">
        <v>97</v>
      </c>
      <c r="J1108" s="6">
        <v>0</v>
      </c>
      <c r="K1108" s="3" t="s">
        <v>5088</v>
      </c>
      <c r="L1108" s="3" t="s">
        <v>5046</v>
      </c>
      <c r="M1108" s="3" t="s">
        <v>435</v>
      </c>
      <c r="N1108" s="3" t="s">
        <v>417</v>
      </c>
      <c r="O1108" s="5" t="s">
        <v>5394</v>
      </c>
      <c r="P1108" s="2">
        <f>VLOOKUP(M1108&amp;N1108,Distancia!$C$2:$D$3438,2,0)</f>
        <v>18.55</v>
      </c>
      <c r="Q1108" s="2" t="str">
        <f t="shared" si="17"/>
        <v>No Aplica</v>
      </c>
      <c r="R1108" s="36"/>
      <c r="S1108" s="2" t="s">
        <v>6715</v>
      </c>
    </row>
    <row r="1109" spans="1:19" x14ac:dyDescent="0.25">
      <c r="A1109" s="3" t="s">
        <v>385</v>
      </c>
      <c r="B1109" s="6" t="s">
        <v>1928</v>
      </c>
      <c r="C1109" s="2">
        <v>220903</v>
      </c>
      <c r="D1109" s="4">
        <v>45910</v>
      </c>
      <c r="E1109" s="4">
        <v>45910</v>
      </c>
      <c r="F1109" s="2" t="s">
        <v>47</v>
      </c>
      <c r="G1109" s="3" t="s">
        <v>1435</v>
      </c>
      <c r="H1109" s="2" t="s">
        <v>6348</v>
      </c>
      <c r="I1109" s="3" t="s">
        <v>3170</v>
      </c>
      <c r="J1109" s="6">
        <v>0</v>
      </c>
      <c r="K1109" s="3" t="s">
        <v>5090</v>
      </c>
      <c r="L1109" s="3" t="s">
        <v>5046</v>
      </c>
      <c r="M1109" s="3" t="s">
        <v>410</v>
      </c>
      <c r="N1109" s="3" t="s">
        <v>638</v>
      </c>
      <c r="O1109" s="5" t="s">
        <v>5394</v>
      </c>
      <c r="P1109" s="2">
        <f>VLOOKUP(M1109&amp;N1109,Distancia!$C$2:$D$3438,2,0)</f>
        <v>88.21</v>
      </c>
      <c r="Q1109" s="2" t="str">
        <f t="shared" si="17"/>
        <v>Aplica</v>
      </c>
      <c r="R1109" s="36"/>
      <c r="S1109" s="2"/>
    </row>
    <row r="1110" spans="1:19" x14ac:dyDescent="0.25">
      <c r="A1110" s="3" t="s">
        <v>385</v>
      </c>
      <c r="B1110" s="6" t="s">
        <v>1928</v>
      </c>
      <c r="C1110" s="2">
        <v>220908</v>
      </c>
      <c r="D1110" s="4">
        <v>45912</v>
      </c>
      <c r="E1110" s="4">
        <v>45912</v>
      </c>
      <c r="F1110" s="2" t="s">
        <v>1542</v>
      </c>
      <c r="G1110" s="3" t="s">
        <v>1543</v>
      </c>
      <c r="H1110" s="2" t="s">
        <v>5636</v>
      </c>
      <c r="I1110" s="3" t="s">
        <v>97</v>
      </c>
      <c r="J1110" s="6">
        <v>0</v>
      </c>
      <c r="K1110" s="3" t="s">
        <v>2201</v>
      </c>
      <c r="L1110" s="3" t="s">
        <v>5046</v>
      </c>
      <c r="M1110" s="3" t="s">
        <v>1467</v>
      </c>
      <c r="N1110" s="3" t="s">
        <v>1422</v>
      </c>
      <c r="O1110" s="5" t="s">
        <v>5394</v>
      </c>
      <c r="P1110" s="2">
        <f>VLOOKUP(M1110&amp;N1110,Distancia!$C$2:$D$3438,2,0)</f>
        <v>17.850000000000001</v>
      </c>
      <c r="Q1110" s="2" t="str">
        <f t="shared" si="17"/>
        <v>No Aplica</v>
      </c>
      <c r="R1110" s="36"/>
      <c r="S1110" s="2"/>
    </row>
    <row r="1111" spans="1:19" x14ac:dyDescent="0.25">
      <c r="A1111" s="3" t="s">
        <v>385</v>
      </c>
      <c r="B1111" s="6" t="s">
        <v>1928</v>
      </c>
      <c r="C1111" s="2">
        <v>220912</v>
      </c>
      <c r="D1111" s="4">
        <v>45915</v>
      </c>
      <c r="E1111" s="4">
        <v>45915</v>
      </c>
      <c r="F1111" s="2" t="s">
        <v>586</v>
      </c>
      <c r="G1111" s="3" t="s">
        <v>1369</v>
      </c>
      <c r="H1111" s="2" t="s">
        <v>5910</v>
      </c>
      <c r="I1111" s="3" t="s">
        <v>97</v>
      </c>
      <c r="J1111" s="6">
        <v>34581</v>
      </c>
      <c r="K1111" s="3" t="s">
        <v>2885</v>
      </c>
      <c r="L1111" s="3" t="s">
        <v>5046</v>
      </c>
      <c r="M1111" s="3" t="s">
        <v>410</v>
      </c>
      <c r="N1111" s="3" t="s">
        <v>638</v>
      </c>
      <c r="O1111" s="5" t="s">
        <v>5394</v>
      </c>
      <c r="P1111" s="2">
        <f>VLOOKUP(M1111&amp;N1111,Distancia!$C$2:$D$3438,2,0)</f>
        <v>88.21</v>
      </c>
      <c r="Q1111" s="2" t="str">
        <f t="shared" si="17"/>
        <v>Aplica</v>
      </c>
      <c r="R1111" s="36"/>
      <c r="S1111" s="2"/>
    </row>
    <row r="1112" spans="1:19" x14ac:dyDescent="0.25">
      <c r="A1112" s="3" t="s">
        <v>385</v>
      </c>
      <c r="B1112" s="6" t="s">
        <v>1928</v>
      </c>
      <c r="C1112" s="2">
        <v>220913</v>
      </c>
      <c r="D1112" s="4">
        <v>45909</v>
      </c>
      <c r="E1112" s="4">
        <v>45911</v>
      </c>
      <c r="F1112" s="2" t="s">
        <v>5093</v>
      </c>
      <c r="G1112" s="3" t="s">
        <v>5094</v>
      </c>
      <c r="H1112" s="2" t="s">
        <v>6349</v>
      </c>
      <c r="I1112" s="3" t="s">
        <v>3170</v>
      </c>
      <c r="J1112" s="6">
        <v>0</v>
      </c>
      <c r="K1112" s="3" t="s">
        <v>5095</v>
      </c>
      <c r="L1112" s="3" t="s">
        <v>5046</v>
      </c>
      <c r="M1112" s="3" t="s">
        <v>410</v>
      </c>
      <c r="N1112" s="3" t="s">
        <v>408</v>
      </c>
      <c r="O1112" s="5" t="s">
        <v>5402</v>
      </c>
      <c r="P1112" s="2">
        <f>VLOOKUP(M1112&amp;N1112,Distancia!$C$2:$D$3438,2,0)</f>
        <v>47.4</v>
      </c>
      <c r="Q1112" s="2" t="str">
        <f t="shared" si="17"/>
        <v>No Aplica</v>
      </c>
      <c r="R1112" s="36"/>
      <c r="S1112" s="2"/>
    </row>
    <row r="1113" spans="1:19" x14ac:dyDescent="0.25">
      <c r="A1113" s="3" t="s">
        <v>385</v>
      </c>
      <c r="B1113" s="6" t="s">
        <v>1928</v>
      </c>
      <c r="C1113" s="2">
        <v>220924</v>
      </c>
      <c r="D1113" s="4">
        <v>45922</v>
      </c>
      <c r="E1113" s="4">
        <v>45922</v>
      </c>
      <c r="F1113" s="2" t="s">
        <v>588</v>
      </c>
      <c r="G1113" s="3" t="s">
        <v>589</v>
      </c>
      <c r="H1113" s="2" t="s">
        <v>5521</v>
      </c>
      <c r="I1113" s="3" t="s">
        <v>97</v>
      </c>
      <c r="J1113" s="6">
        <v>0</v>
      </c>
      <c r="K1113" s="3" t="s">
        <v>2069</v>
      </c>
      <c r="L1113" s="3" t="s">
        <v>5046</v>
      </c>
      <c r="M1113" s="3" t="s">
        <v>437</v>
      </c>
      <c r="N1113" s="3" t="s">
        <v>408</v>
      </c>
      <c r="O1113" s="5" t="s">
        <v>5402</v>
      </c>
      <c r="P1113" s="2">
        <f>VLOOKUP(M1113&amp;N1113,Distancia!$C$2:$D$3438,2,0)</f>
        <v>13.81</v>
      </c>
      <c r="Q1113" s="2" t="str">
        <f t="shared" si="17"/>
        <v>No Aplica</v>
      </c>
      <c r="R1113" s="36"/>
      <c r="S1113" s="2"/>
    </row>
    <row r="1114" spans="1:19" x14ac:dyDescent="0.25">
      <c r="A1114" s="3" t="s">
        <v>385</v>
      </c>
      <c r="B1114" s="6" t="s">
        <v>1928</v>
      </c>
      <c r="C1114" s="2">
        <v>220947</v>
      </c>
      <c r="D1114" s="4">
        <v>45916</v>
      </c>
      <c r="E1114" s="4">
        <v>45916</v>
      </c>
      <c r="F1114" s="2" t="s">
        <v>1529</v>
      </c>
      <c r="G1114" s="3" t="s">
        <v>1530</v>
      </c>
      <c r="H1114" s="2" t="s">
        <v>5546</v>
      </c>
      <c r="I1114" s="3" t="s">
        <v>3170</v>
      </c>
      <c r="J1114" s="6">
        <v>0</v>
      </c>
      <c r="K1114" s="3" t="s">
        <v>2049</v>
      </c>
      <c r="L1114" s="3" t="s">
        <v>5046</v>
      </c>
      <c r="M1114" s="3" t="s">
        <v>435</v>
      </c>
      <c r="N1114" s="3" t="s">
        <v>1395</v>
      </c>
      <c r="O1114" s="5" t="s">
        <v>5402</v>
      </c>
      <c r="P1114" s="2">
        <f>VLOOKUP(M1114&amp;N1114,Distancia!$C$2:$D$3438,2,0)</f>
        <v>35.159999999999997</v>
      </c>
      <c r="Q1114" s="2" t="str">
        <f t="shared" si="17"/>
        <v>No Aplica</v>
      </c>
      <c r="R1114" s="36"/>
      <c r="S1114" s="2" t="s">
        <v>6715</v>
      </c>
    </row>
    <row r="1115" spans="1:19" x14ac:dyDescent="0.25">
      <c r="A1115" s="3" t="s">
        <v>385</v>
      </c>
      <c r="B1115" s="6" t="s">
        <v>1928</v>
      </c>
      <c r="C1115" s="2">
        <v>220960</v>
      </c>
      <c r="D1115" s="4">
        <v>45916</v>
      </c>
      <c r="E1115" s="4">
        <v>45916</v>
      </c>
      <c r="F1115" s="2" t="s">
        <v>1385</v>
      </c>
      <c r="G1115" s="3" t="s">
        <v>1425</v>
      </c>
      <c r="H1115" s="2" t="s">
        <v>5780</v>
      </c>
      <c r="I1115" s="3" t="s">
        <v>3170</v>
      </c>
      <c r="J1115" s="6">
        <v>0</v>
      </c>
      <c r="K1115" s="3" t="s">
        <v>2669</v>
      </c>
      <c r="L1115" s="3" t="s">
        <v>5046</v>
      </c>
      <c r="M1115" s="3" t="s">
        <v>410</v>
      </c>
      <c r="N1115" s="3" t="s">
        <v>638</v>
      </c>
      <c r="O1115" s="5" t="s">
        <v>5394</v>
      </c>
      <c r="P1115" s="2">
        <f>VLOOKUP(M1115&amp;N1115,Distancia!$C$2:$D$3438,2,0)</f>
        <v>88.21</v>
      </c>
      <c r="Q1115" s="2" t="str">
        <f t="shared" si="17"/>
        <v>Aplica</v>
      </c>
      <c r="R1115" s="36"/>
      <c r="S1115" s="2"/>
    </row>
    <row r="1116" spans="1:19" x14ac:dyDescent="0.25">
      <c r="A1116" s="3" t="s">
        <v>385</v>
      </c>
      <c r="B1116" s="6" t="s">
        <v>1928</v>
      </c>
      <c r="C1116" s="2">
        <v>220969</v>
      </c>
      <c r="D1116" s="4">
        <v>45916</v>
      </c>
      <c r="E1116" s="4">
        <v>45916</v>
      </c>
      <c r="F1116" s="2" t="s">
        <v>611</v>
      </c>
      <c r="G1116" s="3" t="s">
        <v>612</v>
      </c>
      <c r="H1116" s="2" t="s">
        <v>5452</v>
      </c>
      <c r="I1116" s="3" t="s">
        <v>97</v>
      </c>
      <c r="J1116" s="6">
        <v>0</v>
      </c>
      <c r="K1116" s="3" t="s">
        <v>2762</v>
      </c>
      <c r="L1116" s="3" t="s">
        <v>5046</v>
      </c>
      <c r="M1116" s="3" t="s">
        <v>437</v>
      </c>
      <c r="N1116" s="3" t="s">
        <v>614</v>
      </c>
      <c r="O1116" s="5" t="s">
        <v>5394</v>
      </c>
      <c r="P1116" s="2">
        <f>VLOOKUP(M1116&amp;N1116,Distancia!$C$2:$D$3438,2,0)</f>
        <v>40.659999999999997</v>
      </c>
      <c r="Q1116" s="2" t="str">
        <f t="shared" si="17"/>
        <v>No Aplica</v>
      </c>
      <c r="R1116" s="36"/>
      <c r="S1116" s="2"/>
    </row>
    <row r="1117" spans="1:19" x14ac:dyDescent="0.25">
      <c r="A1117" s="3" t="s">
        <v>385</v>
      </c>
      <c r="B1117" s="6" t="s">
        <v>1928</v>
      </c>
      <c r="C1117" s="2">
        <v>220977</v>
      </c>
      <c r="D1117" s="4">
        <v>45916</v>
      </c>
      <c r="E1117" s="4">
        <v>45916</v>
      </c>
      <c r="F1117" s="2" t="s">
        <v>1518</v>
      </c>
      <c r="G1117" s="3" t="s">
        <v>1519</v>
      </c>
      <c r="H1117" s="2" t="s">
        <v>5833</v>
      </c>
      <c r="I1117" s="3" t="s">
        <v>97</v>
      </c>
      <c r="J1117" s="6">
        <v>0</v>
      </c>
      <c r="K1117" s="3" t="s">
        <v>2668</v>
      </c>
      <c r="L1117" s="3" t="s">
        <v>5046</v>
      </c>
      <c r="M1117" s="3" t="s">
        <v>435</v>
      </c>
      <c r="N1117" s="3" t="s">
        <v>417</v>
      </c>
      <c r="O1117" s="5" t="s">
        <v>5394</v>
      </c>
      <c r="P1117" s="2">
        <f>VLOOKUP(M1117&amp;N1117,Distancia!$C$2:$D$3438,2,0)</f>
        <v>18.55</v>
      </c>
      <c r="Q1117" s="2" t="str">
        <f t="shared" si="17"/>
        <v>No Aplica</v>
      </c>
      <c r="R1117" s="36"/>
      <c r="S1117" s="2"/>
    </row>
    <row r="1118" spans="1:19" x14ac:dyDescent="0.25">
      <c r="A1118" s="3" t="s">
        <v>385</v>
      </c>
      <c r="B1118" s="6" t="s">
        <v>1928</v>
      </c>
      <c r="C1118" s="2">
        <v>220980</v>
      </c>
      <c r="D1118" s="4">
        <v>45917</v>
      </c>
      <c r="E1118" s="4">
        <v>45917</v>
      </c>
      <c r="F1118" s="2" t="s">
        <v>1518</v>
      </c>
      <c r="G1118" s="3" t="s">
        <v>1519</v>
      </c>
      <c r="H1118" s="2" t="s">
        <v>5833</v>
      </c>
      <c r="I1118" s="3" t="s">
        <v>97</v>
      </c>
      <c r="J1118" s="6">
        <v>0</v>
      </c>
      <c r="K1118" s="3" t="s">
        <v>2130</v>
      </c>
      <c r="L1118" s="3" t="s">
        <v>5046</v>
      </c>
      <c r="M1118" s="3" t="s">
        <v>435</v>
      </c>
      <c r="N1118" s="3" t="s">
        <v>417</v>
      </c>
      <c r="O1118" s="5" t="s">
        <v>5394</v>
      </c>
      <c r="P1118" s="2">
        <f>VLOOKUP(M1118&amp;N1118,Distancia!$C$2:$D$3438,2,0)</f>
        <v>18.55</v>
      </c>
      <c r="Q1118" s="2" t="str">
        <f t="shared" si="17"/>
        <v>No Aplica</v>
      </c>
      <c r="R1118" s="36"/>
      <c r="S1118" s="2"/>
    </row>
    <row r="1119" spans="1:19" x14ac:dyDescent="0.25">
      <c r="A1119" s="3" t="s">
        <v>385</v>
      </c>
      <c r="B1119" s="6" t="s">
        <v>1928</v>
      </c>
      <c r="C1119" s="2">
        <v>220983</v>
      </c>
      <c r="D1119" s="4">
        <v>45917</v>
      </c>
      <c r="E1119" s="4">
        <v>45917</v>
      </c>
      <c r="F1119" s="2" t="s">
        <v>1644</v>
      </c>
      <c r="G1119" s="3" t="s">
        <v>1645</v>
      </c>
      <c r="H1119" s="2" t="s">
        <v>5515</v>
      </c>
      <c r="I1119" s="3" t="s">
        <v>97</v>
      </c>
      <c r="J1119" s="6">
        <v>0</v>
      </c>
      <c r="K1119" s="3" t="s">
        <v>2199</v>
      </c>
      <c r="L1119" s="3" t="s">
        <v>5046</v>
      </c>
      <c r="M1119" s="3" t="s">
        <v>614</v>
      </c>
      <c r="N1119" s="3" t="s">
        <v>408</v>
      </c>
      <c r="O1119" s="5" t="s">
        <v>5394</v>
      </c>
      <c r="P1119" s="2">
        <f>VLOOKUP(M1119&amp;N1119,Distancia!$C$2:$D$3438,2,0)</f>
        <v>54.47</v>
      </c>
      <c r="Q1119" s="2" t="str">
        <f t="shared" si="17"/>
        <v>No Aplica</v>
      </c>
      <c r="R1119" s="36"/>
      <c r="S1119" s="2"/>
    </row>
    <row r="1120" spans="1:19" x14ac:dyDescent="0.25">
      <c r="A1120" s="3" t="s">
        <v>385</v>
      </c>
      <c r="B1120" s="6" t="s">
        <v>1928</v>
      </c>
      <c r="C1120" s="2">
        <v>220985</v>
      </c>
      <c r="D1120" s="4">
        <v>45922</v>
      </c>
      <c r="E1120" s="4">
        <v>45922</v>
      </c>
      <c r="F1120" s="2" t="s">
        <v>1636</v>
      </c>
      <c r="G1120" s="3" t="s">
        <v>1637</v>
      </c>
      <c r="H1120" s="2" t="s">
        <v>5496</v>
      </c>
      <c r="I1120" s="3" t="s">
        <v>3170</v>
      </c>
      <c r="J1120" s="6">
        <v>0</v>
      </c>
      <c r="K1120" s="3" t="s">
        <v>2890</v>
      </c>
      <c r="L1120" s="3" t="s">
        <v>5053</v>
      </c>
      <c r="M1120" s="3" t="s">
        <v>614</v>
      </c>
      <c r="N1120" s="3" t="s">
        <v>408</v>
      </c>
      <c r="O1120" s="5" t="s">
        <v>5394</v>
      </c>
      <c r="P1120" s="2">
        <f>VLOOKUP(M1120&amp;N1120,Distancia!$C$2:$D$3438,2,0)</f>
        <v>54.47</v>
      </c>
      <c r="Q1120" s="2" t="str">
        <f t="shared" si="17"/>
        <v>No Aplica</v>
      </c>
      <c r="R1120" s="36"/>
      <c r="S1120" s="2"/>
    </row>
    <row r="1121" spans="1:19" x14ac:dyDescent="0.25">
      <c r="A1121" s="3" t="s">
        <v>385</v>
      </c>
      <c r="B1121" s="6" t="s">
        <v>1928</v>
      </c>
      <c r="C1121" s="2">
        <v>220986</v>
      </c>
      <c r="D1121" s="4">
        <v>45924</v>
      </c>
      <c r="E1121" s="4">
        <v>45924</v>
      </c>
      <c r="F1121" s="2" t="s">
        <v>1636</v>
      </c>
      <c r="G1121" s="3" t="s">
        <v>1637</v>
      </c>
      <c r="H1121" s="2" t="s">
        <v>5496</v>
      </c>
      <c r="I1121" s="3" t="s">
        <v>3170</v>
      </c>
      <c r="J1121" s="6">
        <v>0</v>
      </c>
      <c r="K1121" s="3" t="s">
        <v>2211</v>
      </c>
      <c r="L1121" s="3" t="s">
        <v>5053</v>
      </c>
      <c r="M1121" s="3" t="s">
        <v>614</v>
      </c>
      <c r="N1121" s="3" t="s">
        <v>408</v>
      </c>
      <c r="O1121" s="5" t="s">
        <v>5394</v>
      </c>
      <c r="P1121" s="2">
        <f>VLOOKUP(M1121&amp;N1121,Distancia!$C$2:$D$3438,2,0)</f>
        <v>54.47</v>
      </c>
      <c r="Q1121" s="2" t="str">
        <f t="shared" si="17"/>
        <v>No Aplica</v>
      </c>
      <c r="R1121" s="36"/>
      <c r="S1121" s="2"/>
    </row>
    <row r="1122" spans="1:19" x14ac:dyDescent="0.25">
      <c r="A1122" s="3" t="s">
        <v>385</v>
      </c>
      <c r="B1122" s="6" t="s">
        <v>1928</v>
      </c>
      <c r="C1122" s="2">
        <v>221002</v>
      </c>
      <c r="D1122" s="4">
        <v>45922</v>
      </c>
      <c r="E1122" s="4">
        <v>45923</v>
      </c>
      <c r="F1122" s="2" t="s">
        <v>2539</v>
      </c>
      <c r="G1122" s="3" t="s">
        <v>2538</v>
      </c>
      <c r="H1122" s="2" t="s">
        <v>6049</v>
      </c>
      <c r="I1122" s="3" t="s">
        <v>97</v>
      </c>
      <c r="J1122" s="6">
        <v>0</v>
      </c>
      <c r="K1122" s="3">
        <v>0</v>
      </c>
      <c r="L1122" s="3">
        <v>0</v>
      </c>
      <c r="M1122" s="3" t="s">
        <v>417</v>
      </c>
      <c r="N1122" s="3" t="s">
        <v>265</v>
      </c>
      <c r="O1122" s="5" t="s">
        <v>5382</v>
      </c>
      <c r="P1122" s="2">
        <f>VLOOKUP(M1122&amp;N1122,Distancia!$C$2:$D$3438,2,0)</f>
        <v>121</v>
      </c>
      <c r="Q1122" s="2" t="str">
        <f t="shared" si="17"/>
        <v>Aplica</v>
      </c>
      <c r="R1122" s="36"/>
      <c r="S1122" s="2"/>
    </row>
    <row r="1123" spans="1:19" x14ac:dyDescent="0.25">
      <c r="A1123" s="3" t="s">
        <v>385</v>
      </c>
      <c r="B1123" s="6" t="s">
        <v>1928</v>
      </c>
      <c r="C1123" s="2">
        <v>221007</v>
      </c>
      <c r="D1123" s="4">
        <v>45922</v>
      </c>
      <c r="E1123" s="4">
        <v>45922</v>
      </c>
      <c r="F1123" s="2" t="s">
        <v>1542</v>
      </c>
      <c r="G1123" s="3" t="s">
        <v>1543</v>
      </c>
      <c r="H1123" s="2" t="s">
        <v>5636</v>
      </c>
      <c r="I1123" s="3" t="s">
        <v>97</v>
      </c>
      <c r="J1123" s="6">
        <v>0</v>
      </c>
      <c r="K1123" s="3" t="s">
        <v>2070</v>
      </c>
      <c r="L1123" s="3" t="s">
        <v>5046</v>
      </c>
      <c r="M1123" s="3" t="s">
        <v>1467</v>
      </c>
      <c r="N1123" s="3" t="s">
        <v>1422</v>
      </c>
      <c r="O1123" s="5" t="s">
        <v>5394</v>
      </c>
      <c r="P1123" s="2">
        <f>VLOOKUP(M1123&amp;N1123,Distancia!$C$2:$D$3438,2,0)</f>
        <v>17.850000000000001</v>
      </c>
      <c r="Q1123" s="2" t="str">
        <f t="shared" si="17"/>
        <v>No Aplica</v>
      </c>
      <c r="R1123" s="36"/>
      <c r="S1123" s="2"/>
    </row>
    <row r="1124" spans="1:19" x14ac:dyDescent="0.25">
      <c r="A1124" s="3" t="s">
        <v>385</v>
      </c>
      <c r="B1124" s="6" t="s">
        <v>1928</v>
      </c>
      <c r="C1124" s="2">
        <v>221041</v>
      </c>
      <c r="D1124" s="4">
        <v>45923</v>
      </c>
      <c r="E1124" s="4">
        <v>45923</v>
      </c>
      <c r="F1124" s="2" t="s">
        <v>1529</v>
      </c>
      <c r="G1124" s="3" t="s">
        <v>1530</v>
      </c>
      <c r="H1124" s="2" t="s">
        <v>5546</v>
      </c>
      <c r="I1124" s="3" t="s">
        <v>3170</v>
      </c>
      <c r="J1124" s="6">
        <v>0</v>
      </c>
      <c r="K1124" s="3" t="s">
        <v>2531</v>
      </c>
      <c r="L1124" s="3" t="s">
        <v>5046</v>
      </c>
      <c r="M1124" s="3" t="s">
        <v>435</v>
      </c>
      <c r="N1124" s="3" t="s">
        <v>1395</v>
      </c>
      <c r="O1124" s="5" t="s">
        <v>5402</v>
      </c>
      <c r="P1124" s="2">
        <f>VLOOKUP(M1124&amp;N1124,Distancia!$C$2:$D$3438,2,0)</f>
        <v>35.159999999999997</v>
      </c>
      <c r="Q1124" s="2" t="str">
        <f t="shared" si="17"/>
        <v>No Aplica</v>
      </c>
      <c r="R1124" s="36"/>
      <c r="S1124" s="2"/>
    </row>
    <row r="1125" spans="1:19" x14ac:dyDescent="0.25">
      <c r="A1125" s="3" t="s">
        <v>385</v>
      </c>
      <c r="B1125" s="6" t="s">
        <v>1928</v>
      </c>
      <c r="C1125" s="2">
        <v>221047</v>
      </c>
      <c r="D1125" s="4">
        <v>45922</v>
      </c>
      <c r="E1125" s="4">
        <v>45922</v>
      </c>
      <c r="F1125" s="2" t="s">
        <v>1529</v>
      </c>
      <c r="G1125" s="3" t="s">
        <v>1530</v>
      </c>
      <c r="H1125" s="2" t="s">
        <v>5546</v>
      </c>
      <c r="I1125" s="3" t="s">
        <v>3170</v>
      </c>
      <c r="J1125" s="6">
        <v>0</v>
      </c>
      <c r="K1125" s="3" t="s">
        <v>2099</v>
      </c>
      <c r="L1125" s="3" t="s">
        <v>5046</v>
      </c>
      <c r="M1125" s="3" t="s">
        <v>435</v>
      </c>
      <c r="N1125" s="3" t="s">
        <v>410</v>
      </c>
      <c r="O1125" s="5" t="s">
        <v>5394</v>
      </c>
      <c r="P1125" s="2">
        <f>VLOOKUP(M1125&amp;N1125,Distancia!$C$2:$D$3438,2,0)</f>
        <v>8.84</v>
      </c>
      <c r="Q1125" s="2" t="str">
        <f t="shared" si="17"/>
        <v>No Aplica</v>
      </c>
      <c r="R1125" s="36"/>
      <c r="S1125" s="2"/>
    </row>
    <row r="1126" spans="1:19" x14ac:dyDescent="0.25">
      <c r="A1126" s="3" t="s">
        <v>385</v>
      </c>
      <c r="B1126" s="6" t="s">
        <v>1928</v>
      </c>
      <c r="C1126" s="2">
        <v>221050</v>
      </c>
      <c r="D1126" s="4">
        <v>45922</v>
      </c>
      <c r="E1126" s="4">
        <v>45924</v>
      </c>
      <c r="F1126" s="2" t="s">
        <v>2065</v>
      </c>
      <c r="G1126" s="3" t="s">
        <v>2064</v>
      </c>
      <c r="H1126" s="2" t="s">
        <v>6365</v>
      </c>
      <c r="I1126" s="3" t="s">
        <v>97</v>
      </c>
      <c r="J1126" s="6">
        <v>190855</v>
      </c>
      <c r="K1126" s="3" t="s">
        <v>2640</v>
      </c>
      <c r="L1126" s="3" t="s">
        <v>5046</v>
      </c>
      <c r="M1126" s="3" t="s">
        <v>410</v>
      </c>
      <c r="N1126" s="3" t="s">
        <v>270</v>
      </c>
      <c r="O1126" s="5" t="s">
        <v>5402</v>
      </c>
      <c r="P1126" s="2">
        <f>VLOOKUP(M1126&amp;N1126,Distancia!$C$2:$D$3438,2,0)</f>
        <v>115.95</v>
      </c>
      <c r="Q1126" s="2" t="str">
        <f t="shared" si="17"/>
        <v>Aplica</v>
      </c>
      <c r="R1126" s="36"/>
      <c r="S1126" s="2"/>
    </row>
    <row r="1127" spans="1:19" x14ac:dyDescent="0.25">
      <c r="A1127" s="3" t="s">
        <v>385</v>
      </c>
      <c r="B1127" s="6" t="s">
        <v>1928</v>
      </c>
      <c r="C1127" s="2">
        <v>221052</v>
      </c>
      <c r="D1127" s="4">
        <v>45923</v>
      </c>
      <c r="E1127" s="4">
        <v>45923</v>
      </c>
      <c r="F1127" s="2" t="s">
        <v>1378</v>
      </c>
      <c r="G1127" s="3" t="s">
        <v>1379</v>
      </c>
      <c r="H1127" s="2" t="s">
        <v>5449</v>
      </c>
      <c r="I1127" s="3" t="s">
        <v>3170</v>
      </c>
      <c r="J1127" s="6">
        <v>0</v>
      </c>
      <c r="K1127" s="3" t="s">
        <v>2186</v>
      </c>
      <c r="L1127" s="3" t="s">
        <v>5053</v>
      </c>
      <c r="M1127" s="3" t="s">
        <v>410</v>
      </c>
      <c r="N1127" s="3" t="s">
        <v>435</v>
      </c>
      <c r="O1127" s="5" t="s">
        <v>5389</v>
      </c>
      <c r="P1127" s="2">
        <f>VLOOKUP(M1127&amp;N1127,Distancia!$C$2:$D$3438,2,0)</f>
        <v>8.84</v>
      </c>
      <c r="Q1127" s="2" t="str">
        <f t="shared" si="17"/>
        <v>No Aplica</v>
      </c>
      <c r="R1127" s="36"/>
      <c r="S1127" s="2"/>
    </row>
    <row r="1128" spans="1:19" x14ac:dyDescent="0.25">
      <c r="A1128" s="3" t="s">
        <v>385</v>
      </c>
      <c r="B1128" s="6" t="s">
        <v>1928</v>
      </c>
      <c r="C1128" s="2">
        <v>221081</v>
      </c>
      <c r="D1128" s="4">
        <v>45924</v>
      </c>
      <c r="E1128" s="4">
        <v>45924</v>
      </c>
      <c r="F1128" s="2" t="s">
        <v>1419</v>
      </c>
      <c r="G1128" s="3" t="s">
        <v>1420</v>
      </c>
      <c r="H1128" s="2" t="s">
        <v>6377</v>
      </c>
      <c r="I1128" s="3" t="s">
        <v>3170</v>
      </c>
      <c r="J1128" s="6">
        <v>0</v>
      </c>
      <c r="K1128" s="3" t="s">
        <v>2631</v>
      </c>
      <c r="L1128" s="3" t="s">
        <v>5046</v>
      </c>
      <c r="M1128" s="3" t="s">
        <v>410</v>
      </c>
      <c r="N1128" s="3" t="s">
        <v>409</v>
      </c>
      <c r="O1128" s="5" t="s">
        <v>5394</v>
      </c>
      <c r="P1128" s="2">
        <f>VLOOKUP(M1128&amp;N1128,Distancia!$C$2:$D$3438,2,0)</f>
        <v>38.159999999999997</v>
      </c>
      <c r="Q1128" s="2" t="str">
        <f t="shared" si="17"/>
        <v>No Aplica</v>
      </c>
      <c r="R1128" s="36"/>
      <c r="S1128" s="2"/>
    </row>
    <row r="1129" spans="1:19" x14ac:dyDescent="0.25">
      <c r="A1129" s="3" t="s">
        <v>385</v>
      </c>
      <c r="B1129" s="6" t="s">
        <v>1928</v>
      </c>
      <c r="C1129" s="2">
        <v>221087</v>
      </c>
      <c r="D1129" s="4">
        <v>45922</v>
      </c>
      <c r="E1129" s="4">
        <v>45923</v>
      </c>
      <c r="F1129" s="2" t="s">
        <v>1442</v>
      </c>
      <c r="G1129" s="3" t="s">
        <v>1443</v>
      </c>
      <c r="H1129" s="2" t="s">
        <v>5506</v>
      </c>
      <c r="I1129" s="3" t="s">
        <v>97</v>
      </c>
      <c r="J1129" s="6">
        <v>0</v>
      </c>
      <c r="K1129" s="3" t="s">
        <v>2630</v>
      </c>
      <c r="L1129" s="3" t="s">
        <v>5046</v>
      </c>
      <c r="M1129" s="3" t="s">
        <v>410</v>
      </c>
      <c r="N1129" s="3" t="s">
        <v>435</v>
      </c>
      <c r="O1129" s="5" t="s">
        <v>5389</v>
      </c>
      <c r="P1129" s="2">
        <f>VLOOKUP(M1129&amp;N1129,Distancia!$C$2:$D$3438,2,0)</f>
        <v>8.84</v>
      </c>
      <c r="Q1129" s="2" t="str">
        <f t="shared" si="17"/>
        <v>No Aplica</v>
      </c>
      <c r="R1129" s="36"/>
      <c r="S1129" s="2"/>
    </row>
    <row r="1130" spans="1:19" x14ac:dyDescent="0.25">
      <c r="A1130" s="3" t="s">
        <v>385</v>
      </c>
      <c r="B1130" s="6" t="s">
        <v>1928</v>
      </c>
      <c r="C1130" s="2">
        <v>221103</v>
      </c>
      <c r="D1130" s="4">
        <v>45923</v>
      </c>
      <c r="E1130" s="4">
        <v>45923</v>
      </c>
      <c r="F1130" s="2" t="s">
        <v>1542</v>
      </c>
      <c r="G1130" s="3" t="s">
        <v>1543</v>
      </c>
      <c r="H1130" s="2" t="s">
        <v>5636</v>
      </c>
      <c r="I1130" s="3" t="s">
        <v>97</v>
      </c>
      <c r="J1130" s="6">
        <v>0</v>
      </c>
      <c r="K1130" s="3" t="s">
        <v>2629</v>
      </c>
      <c r="L1130" s="3" t="s">
        <v>5046</v>
      </c>
      <c r="M1130" s="3" t="s">
        <v>1467</v>
      </c>
      <c r="N1130" s="3" t="s">
        <v>1422</v>
      </c>
      <c r="O1130" s="5" t="s">
        <v>5394</v>
      </c>
      <c r="P1130" s="2">
        <f>VLOOKUP(M1130&amp;N1130,Distancia!$C$2:$D$3438,2,0)</f>
        <v>17.850000000000001</v>
      </c>
      <c r="Q1130" s="2" t="str">
        <f t="shared" si="17"/>
        <v>No Aplica</v>
      </c>
      <c r="R1130" s="36"/>
      <c r="S1130" s="2"/>
    </row>
    <row r="1131" spans="1:19" x14ac:dyDescent="0.25">
      <c r="A1131" s="3" t="s">
        <v>385</v>
      </c>
      <c r="B1131" s="6" t="s">
        <v>1928</v>
      </c>
      <c r="C1131" s="2">
        <v>221115</v>
      </c>
      <c r="D1131" s="4">
        <v>45925</v>
      </c>
      <c r="E1131" s="4">
        <v>45925</v>
      </c>
      <c r="F1131" s="2" t="s">
        <v>1671</v>
      </c>
      <c r="G1131" s="3" t="s">
        <v>1672</v>
      </c>
      <c r="H1131" s="2" t="s">
        <v>5790</v>
      </c>
      <c r="I1131" s="3" t="s">
        <v>97</v>
      </c>
      <c r="J1131" s="6">
        <v>0</v>
      </c>
      <c r="K1131" s="3" t="s">
        <v>2628</v>
      </c>
      <c r="L1131" s="3" t="s">
        <v>5046</v>
      </c>
      <c r="M1131" s="3" t="s">
        <v>417</v>
      </c>
      <c r="N1131" s="3" t="s">
        <v>617</v>
      </c>
      <c r="O1131" s="5" t="s">
        <v>5394</v>
      </c>
      <c r="P1131" s="2">
        <f>VLOOKUP(M1131&amp;N1131,Distancia!$C$2:$D$3438,2,0)</f>
        <v>6.86</v>
      </c>
      <c r="Q1131" s="2" t="str">
        <f t="shared" si="17"/>
        <v>No Aplica</v>
      </c>
      <c r="R1131" s="36"/>
      <c r="S1131" s="2"/>
    </row>
    <row r="1132" spans="1:19" x14ac:dyDescent="0.25">
      <c r="A1132" s="3" t="s">
        <v>385</v>
      </c>
      <c r="B1132" s="6" t="s">
        <v>1928</v>
      </c>
      <c r="C1132" s="2">
        <v>221123</v>
      </c>
      <c r="D1132" s="4">
        <v>45929</v>
      </c>
      <c r="E1132" s="4">
        <v>45932</v>
      </c>
      <c r="F1132" s="2" t="s">
        <v>3137</v>
      </c>
      <c r="G1132" s="3" t="s">
        <v>3138</v>
      </c>
      <c r="H1132" s="2" t="s">
        <v>6393</v>
      </c>
      <c r="I1132" s="3" t="s">
        <v>351</v>
      </c>
      <c r="J1132" s="6">
        <v>293940</v>
      </c>
      <c r="K1132" s="3" t="s">
        <v>2046</v>
      </c>
      <c r="L1132" s="3" t="s">
        <v>5053</v>
      </c>
      <c r="M1132" s="3" t="s">
        <v>410</v>
      </c>
      <c r="N1132" s="3" t="s">
        <v>270</v>
      </c>
      <c r="O1132" s="5" t="s">
        <v>5389</v>
      </c>
      <c r="P1132" s="2">
        <f>VLOOKUP(M1132&amp;N1132,Distancia!$C$2:$D$3438,2,0)</f>
        <v>115.95</v>
      </c>
      <c r="Q1132" s="2" t="str">
        <f t="shared" si="17"/>
        <v>Aplica</v>
      </c>
      <c r="R1132" s="36"/>
      <c r="S1132" s="2"/>
    </row>
    <row r="1133" spans="1:19" x14ac:dyDescent="0.25">
      <c r="A1133" s="3" t="s">
        <v>385</v>
      </c>
      <c r="B1133" s="6" t="s">
        <v>1928</v>
      </c>
      <c r="C1133" s="2">
        <v>221129</v>
      </c>
      <c r="D1133" s="4">
        <v>45924</v>
      </c>
      <c r="E1133" s="4">
        <v>45924</v>
      </c>
      <c r="F1133" s="2" t="s">
        <v>1387</v>
      </c>
      <c r="G1133" s="3" t="s">
        <v>1388</v>
      </c>
      <c r="H1133" s="2" t="s">
        <v>5720</v>
      </c>
      <c r="I1133" s="3" t="s">
        <v>97</v>
      </c>
      <c r="J1133" s="6">
        <v>0</v>
      </c>
      <c r="K1133" s="3" t="s">
        <v>2699</v>
      </c>
      <c r="L1133" s="3" t="s">
        <v>5046</v>
      </c>
      <c r="M1133" s="3" t="s">
        <v>410</v>
      </c>
      <c r="N1133" s="3" t="s">
        <v>435</v>
      </c>
      <c r="O1133" s="5" t="s">
        <v>5394</v>
      </c>
      <c r="P1133" s="2">
        <f>VLOOKUP(M1133&amp;N1133,Distancia!$C$2:$D$3438,2,0)</f>
        <v>8.84</v>
      </c>
      <c r="Q1133" s="2" t="str">
        <f t="shared" si="17"/>
        <v>No Aplica</v>
      </c>
      <c r="R1133" s="36"/>
      <c r="S1133" s="2"/>
    </row>
    <row r="1134" spans="1:19" x14ac:dyDescent="0.25">
      <c r="A1134" s="3" t="s">
        <v>385</v>
      </c>
      <c r="B1134" s="6" t="s">
        <v>1928</v>
      </c>
      <c r="C1134" s="2">
        <v>221130</v>
      </c>
      <c r="D1134" s="4">
        <v>45925</v>
      </c>
      <c r="E1134" s="4">
        <v>45925</v>
      </c>
      <c r="F1134" s="2" t="s">
        <v>1387</v>
      </c>
      <c r="G1134" s="3" t="s">
        <v>1388</v>
      </c>
      <c r="H1134" s="2" t="s">
        <v>5720</v>
      </c>
      <c r="I1134" s="3" t="s">
        <v>97</v>
      </c>
      <c r="J1134" s="6">
        <v>0</v>
      </c>
      <c r="K1134" s="3" t="s">
        <v>2698</v>
      </c>
      <c r="L1134" s="3" t="s">
        <v>5046</v>
      </c>
      <c r="M1134" s="3" t="s">
        <v>410</v>
      </c>
      <c r="N1134" s="3" t="s">
        <v>617</v>
      </c>
      <c r="O1134" s="5" t="s">
        <v>5394</v>
      </c>
      <c r="P1134" s="2">
        <f>VLOOKUP(M1134&amp;N1134,Distancia!$C$2:$D$3438,2,0)</f>
        <v>26.96</v>
      </c>
      <c r="Q1134" s="2" t="str">
        <f t="shared" si="17"/>
        <v>No Aplica</v>
      </c>
      <c r="R1134" s="36"/>
      <c r="S1134" s="2"/>
    </row>
    <row r="1135" spans="1:19" x14ac:dyDescent="0.25">
      <c r="A1135" s="3" t="s">
        <v>385</v>
      </c>
      <c r="B1135" s="6" t="s">
        <v>1928</v>
      </c>
      <c r="C1135" s="2">
        <v>221132</v>
      </c>
      <c r="D1135" s="4">
        <v>45924</v>
      </c>
      <c r="E1135" s="4">
        <v>45924</v>
      </c>
      <c r="F1135" s="2" t="s">
        <v>1370</v>
      </c>
      <c r="G1135" s="3" t="s">
        <v>2040</v>
      </c>
      <c r="H1135" s="2" t="s">
        <v>6394</v>
      </c>
      <c r="I1135" s="3" t="s">
        <v>3170</v>
      </c>
      <c r="J1135" s="6">
        <v>0</v>
      </c>
      <c r="K1135" s="3" t="s">
        <v>2759</v>
      </c>
      <c r="L1135" s="3" t="s">
        <v>5046</v>
      </c>
      <c r="M1135" s="3" t="s">
        <v>410</v>
      </c>
      <c r="N1135" s="3" t="s">
        <v>1395</v>
      </c>
      <c r="O1135" s="5" t="s">
        <v>5394</v>
      </c>
      <c r="P1135" s="2">
        <f>VLOOKUP(M1135&amp;N1135,Distancia!$C$2:$D$3438,2,0)</f>
        <v>44</v>
      </c>
      <c r="Q1135" s="2" t="str">
        <f t="shared" si="17"/>
        <v>No Aplica</v>
      </c>
      <c r="R1135" s="36"/>
      <c r="S1135" s="2"/>
    </row>
    <row r="1136" spans="1:19" x14ac:dyDescent="0.25">
      <c r="A1136" s="3" t="s">
        <v>385</v>
      </c>
      <c r="B1136" s="6" t="s">
        <v>1928</v>
      </c>
      <c r="C1136" s="2">
        <v>221134</v>
      </c>
      <c r="D1136" s="4">
        <v>45923</v>
      </c>
      <c r="E1136" s="4">
        <v>45923</v>
      </c>
      <c r="F1136" s="2" t="s">
        <v>1559</v>
      </c>
      <c r="G1136" s="3" t="s">
        <v>1560</v>
      </c>
      <c r="H1136" s="2" t="s">
        <v>5411</v>
      </c>
      <c r="I1136" s="3" t="s">
        <v>3170</v>
      </c>
      <c r="J1136" s="6">
        <v>0</v>
      </c>
      <c r="K1136" s="3" t="s">
        <v>2031</v>
      </c>
      <c r="L1136" s="3" t="s">
        <v>5053</v>
      </c>
      <c r="M1136" s="3" t="s">
        <v>1467</v>
      </c>
      <c r="N1136" s="3" t="s">
        <v>1467</v>
      </c>
      <c r="O1136" s="5" t="s">
        <v>5394</v>
      </c>
      <c r="P1136" s="2">
        <f>VLOOKUP(M1136&amp;N1136,Distancia!$C$2:$D$3438,2,0)</f>
        <v>0</v>
      </c>
      <c r="Q1136" s="2" t="str">
        <f t="shared" si="17"/>
        <v>No Aplica</v>
      </c>
      <c r="R1136" s="36"/>
      <c r="S1136" s="2"/>
    </row>
    <row r="1137" spans="1:19" x14ac:dyDescent="0.25">
      <c r="A1137" s="3" t="s">
        <v>385</v>
      </c>
      <c r="B1137" s="6" t="s">
        <v>1928</v>
      </c>
      <c r="C1137" s="2">
        <v>221135</v>
      </c>
      <c r="D1137" s="4">
        <v>45924</v>
      </c>
      <c r="E1137" s="4">
        <v>45940</v>
      </c>
      <c r="F1137" s="2" t="s">
        <v>1412</v>
      </c>
      <c r="G1137" s="3" t="s">
        <v>1413</v>
      </c>
      <c r="H1137" s="2" t="s">
        <v>5892</v>
      </c>
      <c r="I1137" s="3" t="s">
        <v>3170</v>
      </c>
      <c r="J1137" s="6">
        <v>0</v>
      </c>
      <c r="K1137" s="3">
        <v>0</v>
      </c>
      <c r="L1137" s="3">
        <v>0</v>
      </c>
      <c r="M1137" s="3" t="s">
        <v>410</v>
      </c>
      <c r="N1137" s="3" t="s">
        <v>1395</v>
      </c>
      <c r="O1137" s="5" t="s">
        <v>5450</v>
      </c>
      <c r="P1137" s="2">
        <f>VLOOKUP(M1137&amp;N1137,Distancia!$C$2:$D$3438,2,0)</f>
        <v>44</v>
      </c>
      <c r="Q1137" s="2" t="str">
        <f t="shared" si="17"/>
        <v>No Aplica</v>
      </c>
      <c r="R1137" s="36"/>
      <c r="S1137" s="2"/>
    </row>
    <row r="1138" spans="1:19" x14ac:dyDescent="0.25">
      <c r="A1138" s="3" t="s">
        <v>385</v>
      </c>
      <c r="B1138" s="6" t="s">
        <v>1928</v>
      </c>
      <c r="C1138" s="2">
        <v>221144</v>
      </c>
      <c r="D1138" s="4">
        <v>45924</v>
      </c>
      <c r="E1138" s="4">
        <v>45924</v>
      </c>
      <c r="F1138" s="2" t="s">
        <v>1393</v>
      </c>
      <c r="G1138" s="3" t="s">
        <v>1394</v>
      </c>
      <c r="H1138" s="2" t="s">
        <v>5566</v>
      </c>
      <c r="I1138" s="3" t="s">
        <v>3170</v>
      </c>
      <c r="J1138" s="6">
        <v>0</v>
      </c>
      <c r="K1138" s="3" t="s">
        <v>2050</v>
      </c>
      <c r="L1138" s="3" t="s">
        <v>5053</v>
      </c>
      <c r="M1138" s="3" t="s">
        <v>410</v>
      </c>
      <c r="N1138" s="3" t="s">
        <v>409</v>
      </c>
      <c r="O1138" s="5" t="s">
        <v>5382</v>
      </c>
      <c r="P1138" s="2">
        <f>VLOOKUP(M1138&amp;N1138,Distancia!$C$2:$D$3438,2,0)</f>
        <v>38.159999999999997</v>
      </c>
      <c r="Q1138" s="2" t="str">
        <f t="shared" si="17"/>
        <v>No Aplica</v>
      </c>
      <c r="R1138" s="36"/>
      <c r="S1138" s="2"/>
    </row>
    <row r="1139" spans="1:19" x14ac:dyDescent="0.25">
      <c r="A1139" s="3" t="s">
        <v>385</v>
      </c>
      <c r="B1139" s="6" t="s">
        <v>1928</v>
      </c>
      <c r="C1139" s="2">
        <v>221155</v>
      </c>
      <c r="D1139" s="4">
        <v>45925</v>
      </c>
      <c r="E1139" s="4">
        <v>45925</v>
      </c>
      <c r="F1139" s="2" t="s">
        <v>28</v>
      </c>
      <c r="G1139" s="3" t="s">
        <v>434</v>
      </c>
      <c r="H1139" s="2" t="s">
        <v>5814</v>
      </c>
      <c r="I1139" s="3" t="s">
        <v>97</v>
      </c>
      <c r="J1139" s="6">
        <v>0</v>
      </c>
      <c r="K1139" s="3" t="s">
        <v>2594</v>
      </c>
      <c r="L1139" s="3" t="s">
        <v>5053</v>
      </c>
      <c r="M1139" s="3" t="s">
        <v>417</v>
      </c>
      <c r="N1139" s="3" t="s">
        <v>617</v>
      </c>
      <c r="O1139" s="5" t="s">
        <v>5541</v>
      </c>
      <c r="P1139" s="2">
        <f>VLOOKUP(M1139&amp;N1139,Distancia!$C$2:$D$3438,2,0)</f>
        <v>6.86</v>
      </c>
      <c r="Q1139" s="2" t="str">
        <f t="shared" si="17"/>
        <v>No Aplica</v>
      </c>
      <c r="R1139" s="36"/>
      <c r="S1139" s="2"/>
    </row>
    <row r="1140" spans="1:19" x14ac:dyDescent="0.25">
      <c r="A1140" s="3" t="s">
        <v>385</v>
      </c>
      <c r="B1140" s="6" t="s">
        <v>1928</v>
      </c>
      <c r="C1140" s="2">
        <v>221165</v>
      </c>
      <c r="D1140" s="4">
        <v>45925</v>
      </c>
      <c r="E1140" s="4">
        <v>45925</v>
      </c>
      <c r="F1140" s="2" t="s">
        <v>1529</v>
      </c>
      <c r="G1140" s="3" t="s">
        <v>1530</v>
      </c>
      <c r="H1140" s="2" t="s">
        <v>5546</v>
      </c>
      <c r="I1140" s="3" t="s">
        <v>97</v>
      </c>
      <c r="J1140" s="6">
        <v>0</v>
      </c>
      <c r="K1140" s="3" t="s">
        <v>2602</v>
      </c>
      <c r="L1140" s="3" t="s">
        <v>5053</v>
      </c>
      <c r="M1140" s="3" t="s">
        <v>435</v>
      </c>
      <c r="N1140" s="3" t="s">
        <v>617</v>
      </c>
      <c r="O1140" s="5" t="s">
        <v>5402</v>
      </c>
      <c r="P1140" s="2">
        <f>VLOOKUP(M1140&amp;N1140,Distancia!$C$2:$D$3438,2,0)</f>
        <v>25.41</v>
      </c>
      <c r="Q1140" s="2" t="str">
        <f t="shared" si="17"/>
        <v>No Aplica</v>
      </c>
      <c r="R1140" s="36"/>
      <c r="S1140" s="2"/>
    </row>
    <row r="1141" spans="1:19" x14ac:dyDescent="0.25">
      <c r="A1141" s="3" t="s">
        <v>385</v>
      </c>
      <c r="B1141" s="6" t="s">
        <v>1928</v>
      </c>
      <c r="C1141" s="2">
        <v>221173</v>
      </c>
      <c r="D1141" s="4">
        <v>45929</v>
      </c>
      <c r="E1141" s="4">
        <v>45932</v>
      </c>
      <c r="F1141" s="2" t="s">
        <v>2539</v>
      </c>
      <c r="G1141" s="3" t="s">
        <v>2538</v>
      </c>
      <c r="H1141" s="2" t="s">
        <v>6049</v>
      </c>
      <c r="I1141" s="3" t="s">
        <v>97</v>
      </c>
      <c r="J1141" s="6">
        <v>0</v>
      </c>
      <c r="K1141" s="3">
        <v>0</v>
      </c>
      <c r="L1141" s="3">
        <v>0</v>
      </c>
      <c r="M1141" s="3" t="s">
        <v>417</v>
      </c>
      <c r="N1141" s="3" t="s">
        <v>265</v>
      </c>
      <c r="O1141" s="5" t="s">
        <v>5382</v>
      </c>
      <c r="P1141" s="2">
        <f>VLOOKUP(M1141&amp;N1141,Distancia!$C$2:$D$3438,2,0)</f>
        <v>121</v>
      </c>
      <c r="Q1141" s="2" t="str">
        <f t="shared" si="17"/>
        <v>Aplica</v>
      </c>
      <c r="R1141" s="36"/>
      <c r="S1141" s="2"/>
    </row>
    <row r="1142" spans="1:19" x14ac:dyDescent="0.25">
      <c r="A1142" s="3" t="s">
        <v>385</v>
      </c>
      <c r="B1142" s="6" t="s">
        <v>1928</v>
      </c>
      <c r="C1142" s="2">
        <v>221175</v>
      </c>
      <c r="D1142" s="4">
        <v>45925</v>
      </c>
      <c r="E1142" s="4">
        <v>45925</v>
      </c>
      <c r="F1142" s="2" t="s">
        <v>1428</v>
      </c>
      <c r="G1142" s="3" t="s">
        <v>1429</v>
      </c>
      <c r="H1142" s="2" t="s">
        <v>5859</v>
      </c>
      <c r="I1142" s="3" t="s">
        <v>97</v>
      </c>
      <c r="J1142" s="6">
        <v>0</v>
      </c>
      <c r="K1142" s="3" t="s">
        <v>2072</v>
      </c>
      <c r="L1142" s="3" t="s">
        <v>5053</v>
      </c>
      <c r="M1142" s="3" t="s">
        <v>410</v>
      </c>
      <c r="N1142" s="3" t="s">
        <v>617</v>
      </c>
      <c r="O1142" s="5" t="s">
        <v>5394</v>
      </c>
      <c r="P1142" s="2">
        <f>VLOOKUP(M1142&amp;N1142,Distancia!$C$2:$D$3438,2,0)</f>
        <v>26.96</v>
      </c>
      <c r="Q1142" s="2" t="str">
        <f t="shared" si="17"/>
        <v>No Aplica</v>
      </c>
      <c r="R1142" s="36"/>
      <c r="S1142" s="2"/>
    </row>
    <row r="1143" spans="1:19" x14ac:dyDescent="0.25">
      <c r="A1143" s="3" t="s">
        <v>385</v>
      </c>
      <c r="B1143" s="6" t="s">
        <v>1928</v>
      </c>
      <c r="C1143" s="2">
        <v>221179</v>
      </c>
      <c r="D1143" s="4">
        <v>45925</v>
      </c>
      <c r="E1143" s="4">
        <v>45925</v>
      </c>
      <c r="F1143" s="2" t="s">
        <v>588</v>
      </c>
      <c r="G1143" s="3" t="s">
        <v>589</v>
      </c>
      <c r="H1143" s="2" t="s">
        <v>5521</v>
      </c>
      <c r="I1143" s="3" t="s">
        <v>97</v>
      </c>
      <c r="J1143" s="6">
        <v>0</v>
      </c>
      <c r="K1143" s="3" t="s">
        <v>2068</v>
      </c>
      <c r="L1143" s="3" t="s">
        <v>5053</v>
      </c>
      <c r="M1143" s="3" t="s">
        <v>408</v>
      </c>
      <c r="N1143" s="3" t="s">
        <v>617</v>
      </c>
      <c r="O1143" s="5" t="s">
        <v>5394</v>
      </c>
      <c r="P1143" s="2">
        <f>VLOOKUP(M1143&amp;N1143,Distancia!$C$2:$D$3438,2,0)</f>
        <v>10</v>
      </c>
      <c r="Q1143" s="2" t="str">
        <f t="shared" si="17"/>
        <v>No Aplica</v>
      </c>
      <c r="R1143" s="36"/>
      <c r="S1143" s="2"/>
    </row>
    <row r="1144" spans="1:19" x14ac:dyDescent="0.25">
      <c r="A1144" s="3" t="s">
        <v>385</v>
      </c>
      <c r="B1144" s="6" t="s">
        <v>1928</v>
      </c>
      <c r="C1144" s="2">
        <v>221180</v>
      </c>
      <c r="D1144" s="4">
        <v>45926</v>
      </c>
      <c r="E1144" s="4">
        <v>45926</v>
      </c>
      <c r="F1144" s="2" t="s">
        <v>588</v>
      </c>
      <c r="G1144" s="3" t="s">
        <v>589</v>
      </c>
      <c r="H1144" s="2" t="s">
        <v>5521</v>
      </c>
      <c r="I1144" s="3" t="s">
        <v>97</v>
      </c>
      <c r="J1144" s="6">
        <v>0</v>
      </c>
      <c r="K1144" s="3" t="s">
        <v>2213</v>
      </c>
      <c r="L1144" s="3" t="s">
        <v>5053</v>
      </c>
      <c r="M1144" s="3" t="s">
        <v>408</v>
      </c>
      <c r="N1144" s="3" t="s">
        <v>408</v>
      </c>
      <c r="O1144" s="5" t="s">
        <v>5394</v>
      </c>
      <c r="P1144" s="2">
        <f>VLOOKUP(M1144&amp;N1144,Distancia!$C$2:$D$3438,2,0)</f>
        <v>0</v>
      </c>
      <c r="Q1144" s="2" t="str">
        <f t="shared" si="17"/>
        <v>No Aplica</v>
      </c>
      <c r="R1144" s="36"/>
      <c r="S1144" s="2"/>
    </row>
    <row r="1145" spans="1:19" x14ac:dyDescent="0.25">
      <c r="A1145" s="3" t="s">
        <v>385</v>
      </c>
      <c r="B1145" s="6" t="s">
        <v>1928</v>
      </c>
      <c r="C1145" s="2">
        <v>221196</v>
      </c>
      <c r="D1145" s="4">
        <v>45924</v>
      </c>
      <c r="E1145" s="4">
        <v>45924</v>
      </c>
      <c r="F1145" s="2" t="s">
        <v>1633</v>
      </c>
      <c r="G1145" s="3" t="s">
        <v>1634</v>
      </c>
      <c r="H1145" s="2" t="s">
        <v>5628</v>
      </c>
      <c r="I1145" s="3" t="s">
        <v>3170</v>
      </c>
      <c r="J1145" s="6">
        <v>25815</v>
      </c>
      <c r="K1145" s="3" t="s">
        <v>2219</v>
      </c>
      <c r="L1145" s="3" t="s">
        <v>5046</v>
      </c>
      <c r="M1145" s="3" t="s">
        <v>1422</v>
      </c>
      <c r="N1145" s="3" t="s">
        <v>410</v>
      </c>
      <c r="O1145" s="5" t="s">
        <v>5382</v>
      </c>
      <c r="P1145" s="2">
        <f>VLOOKUP(M1145&amp;N1145,Distancia!$C$2:$D$3438,2,0)</f>
        <v>129.28</v>
      </c>
      <c r="Q1145" s="2" t="str">
        <f t="shared" si="17"/>
        <v>Aplica</v>
      </c>
      <c r="R1145" s="36"/>
      <c r="S1145" s="2"/>
    </row>
    <row r="1146" spans="1:19" x14ac:dyDescent="0.25">
      <c r="A1146" s="3" t="s">
        <v>385</v>
      </c>
      <c r="B1146" s="6" t="s">
        <v>1928</v>
      </c>
      <c r="C1146" s="2">
        <v>221199</v>
      </c>
      <c r="D1146" s="4">
        <v>45925</v>
      </c>
      <c r="E1146" s="4">
        <v>45925</v>
      </c>
      <c r="F1146" s="2" t="s">
        <v>1378</v>
      </c>
      <c r="G1146" s="3" t="s">
        <v>1379</v>
      </c>
      <c r="H1146" s="2" t="s">
        <v>5449</v>
      </c>
      <c r="I1146" s="3" t="s">
        <v>3170</v>
      </c>
      <c r="J1146" s="6">
        <v>0</v>
      </c>
      <c r="K1146" s="3" t="s">
        <v>2214</v>
      </c>
      <c r="L1146" s="3" t="s">
        <v>5053</v>
      </c>
      <c r="M1146" s="3" t="s">
        <v>410</v>
      </c>
      <c r="N1146" s="3" t="s">
        <v>435</v>
      </c>
      <c r="O1146" s="5" t="s">
        <v>5389</v>
      </c>
      <c r="P1146" s="2">
        <f>VLOOKUP(M1146&amp;N1146,Distancia!$C$2:$D$3438,2,0)</f>
        <v>8.84</v>
      </c>
      <c r="Q1146" s="2" t="str">
        <f t="shared" si="17"/>
        <v>No Aplica</v>
      </c>
      <c r="R1146" s="36"/>
      <c r="S1146" s="2"/>
    </row>
    <row r="1147" spans="1:19" x14ac:dyDescent="0.25">
      <c r="A1147" s="3" t="s">
        <v>385</v>
      </c>
      <c r="B1147" s="6" t="s">
        <v>1928</v>
      </c>
      <c r="C1147" s="2">
        <v>221212</v>
      </c>
      <c r="D1147" s="4">
        <v>45925</v>
      </c>
      <c r="E1147" s="4">
        <v>45925</v>
      </c>
      <c r="F1147" s="2" t="s">
        <v>30</v>
      </c>
      <c r="G1147" s="3" t="s">
        <v>1531</v>
      </c>
      <c r="H1147" s="2" t="s">
        <v>5855</v>
      </c>
      <c r="I1147" s="3" t="s">
        <v>3170</v>
      </c>
      <c r="J1147" s="6">
        <v>0</v>
      </c>
      <c r="K1147" s="3" t="s">
        <v>2215</v>
      </c>
      <c r="L1147" s="3" t="s">
        <v>5053</v>
      </c>
      <c r="M1147" s="3" t="s">
        <v>435</v>
      </c>
      <c r="N1147" s="3" t="s">
        <v>617</v>
      </c>
      <c r="O1147" s="5" t="s">
        <v>5394</v>
      </c>
      <c r="P1147" s="2">
        <f>VLOOKUP(M1147&amp;N1147,Distancia!$C$2:$D$3438,2,0)</f>
        <v>25.41</v>
      </c>
      <c r="Q1147" s="2" t="str">
        <f t="shared" si="17"/>
        <v>No Aplica</v>
      </c>
      <c r="R1147" s="36"/>
      <c r="S1147" s="2"/>
    </row>
    <row r="1148" spans="1:19" x14ac:dyDescent="0.25">
      <c r="A1148" s="3" t="s">
        <v>385</v>
      </c>
      <c r="B1148" s="6" t="s">
        <v>1928</v>
      </c>
      <c r="C1148" s="2">
        <v>221213</v>
      </c>
      <c r="D1148" s="4">
        <v>45925</v>
      </c>
      <c r="E1148" s="4">
        <v>45925</v>
      </c>
      <c r="F1148" s="2" t="s">
        <v>611</v>
      </c>
      <c r="G1148" s="3" t="s">
        <v>612</v>
      </c>
      <c r="H1148" s="2" t="s">
        <v>5452</v>
      </c>
      <c r="I1148" s="3" t="s">
        <v>97</v>
      </c>
      <c r="J1148" s="6">
        <v>0</v>
      </c>
      <c r="K1148" s="3" t="s">
        <v>2216</v>
      </c>
      <c r="L1148" s="3" t="s">
        <v>5053</v>
      </c>
      <c r="M1148" s="3" t="s">
        <v>437</v>
      </c>
      <c r="N1148" s="3" t="s">
        <v>617</v>
      </c>
      <c r="O1148" s="5" t="s">
        <v>5394</v>
      </c>
      <c r="P1148" s="2">
        <f>VLOOKUP(M1148&amp;N1148,Distancia!$C$2:$D$3438,2,0)</f>
        <v>42.93</v>
      </c>
      <c r="Q1148" s="2" t="str">
        <f t="shared" si="17"/>
        <v>No Aplica</v>
      </c>
      <c r="R1148" s="36"/>
      <c r="S1148" s="2"/>
    </row>
    <row r="1149" spans="1:19" x14ac:dyDescent="0.25">
      <c r="A1149" s="3" t="s">
        <v>385</v>
      </c>
      <c r="B1149" s="6" t="s">
        <v>1928</v>
      </c>
      <c r="C1149" s="2">
        <v>221214</v>
      </c>
      <c r="D1149" s="4">
        <v>45926</v>
      </c>
      <c r="E1149" s="4">
        <v>45926</v>
      </c>
      <c r="F1149" s="2" t="s">
        <v>611</v>
      </c>
      <c r="G1149" s="3" t="s">
        <v>612</v>
      </c>
      <c r="H1149" s="2" t="s">
        <v>5452</v>
      </c>
      <c r="I1149" s="3" t="s">
        <v>97</v>
      </c>
      <c r="J1149" s="6">
        <v>0</v>
      </c>
      <c r="K1149" s="3" t="s">
        <v>2886</v>
      </c>
      <c r="L1149" s="3" t="s">
        <v>5053</v>
      </c>
      <c r="M1149" s="3" t="s">
        <v>437</v>
      </c>
      <c r="N1149" s="3" t="s">
        <v>408</v>
      </c>
      <c r="O1149" s="5" t="s">
        <v>5394</v>
      </c>
      <c r="P1149" s="2">
        <f>VLOOKUP(M1149&amp;N1149,Distancia!$C$2:$D$3438,2,0)</f>
        <v>13.81</v>
      </c>
      <c r="Q1149" s="2" t="str">
        <f t="shared" si="17"/>
        <v>No Aplica</v>
      </c>
      <c r="R1149" s="36"/>
      <c r="S1149" s="2"/>
    </row>
    <row r="1150" spans="1:19" x14ac:dyDescent="0.25">
      <c r="A1150" s="3" t="s">
        <v>385</v>
      </c>
      <c r="B1150" s="6" t="s">
        <v>1928</v>
      </c>
      <c r="C1150" s="2">
        <v>221223</v>
      </c>
      <c r="D1150" s="4">
        <v>45913</v>
      </c>
      <c r="E1150" s="4">
        <v>45913</v>
      </c>
      <c r="F1150" s="2" t="s">
        <v>61</v>
      </c>
      <c r="G1150" s="3" t="s">
        <v>1574</v>
      </c>
      <c r="H1150" s="2" t="s">
        <v>5501</v>
      </c>
      <c r="I1150" s="3" t="s">
        <v>97</v>
      </c>
      <c r="J1150" s="6">
        <v>25815</v>
      </c>
      <c r="K1150" s="3" t="s">
        <v>2218</v>
      </c>
      <c r="L1150" s="3" t="s">
        <v>5053</v>
      </c>
      <c r="M1150" s="3" t="s">
        <v>638</v>
      </c>
      <c r="N1150" s="3" t="s">
        <v>270</v>
      </c>
      <c r="O1150" s="5" t="s">
        <v>5394</v>
      </c>
      <c r="P1150" s="2">
        <f>VLOOKUP(M1150&amp;N1150,Distancia!$C$2:$D$3438,2,0)</f>
        <v>117.87</v>
      </c>
      <c r="Q1150" s="2" t="str">
        <f t="shared" si="17"/>
        <v>Aplica</v>
      </c>
      <c r="R1150" s="36"/>
      <c r="S1150" s="2"/>
    </row>
    <row r="1151" spans="1:19" x14ac:dyDescent="0.25">
      <c r="A1151" s="3" t="s">
        <v>385</v>
      </c>
      <c r="B1151" s="6" t="s">
        <v>1928</v>
      </c>
      <c r="C1151" s="2">
        <v>221224</v>
      </c>
      <c r="D1151" s="4">
        <v>45925</v>
      </c>
      <c r="E1151" s="4">
        <v>45925</v>
      </c>
      <c r="F1151" s="2" t="s">
        <v>61</v>
      </c>
      <c r="G1151" s="3" t="s">
        <v>1574</v>
      </c>
      <c r="H1151" s="2" t="s">
        <v>5501</v>
      </c>
      <c r="I1151" s="3" t="s">
        <v>97</v>
      </c>
      <c r="J1151" s="6">
        <v>25815</v>
      </c>
      <c r="K1151" s="3" t="s">
        <v>2051</v>
      </c>
      <c r="L1151" s="3" t="s">
        <v>5053</v>
      </c>
      <c r="M1151" s="3" t="s">
        <v>638</v>
      </c>
      <c r="N1151" s="3" t="s">
        <v>617</v>
      </c>
      <c r="O1151" s="5" t="s">
        <v>5394</v>
      </c>
      <c r="P1151" s="2">
        <f>VLOOKUP(M1151&amp;N1151,Distancia!$C$2:$D$3438,2,0)</f>
        <v>87.39</v>
      </c>
      <c r="Q1151" s="2" t="str">
        <f t="shared" si="17"/>
        <v>Aplica</v>
      </c>
      <c r="R1151" s="36"/>
      <c r="S1151" s="2"/>
    </row>
    <row r="1152" spans="1:19" x14ac:dyDescent="0.25">
      <c r="A1152" s="3" t="s">
        <v>385</v>
      </c>
      <c r="B1152" s="6" t="s">
        <v>1928</v>
      </c>
      <c r="C1152" s="2">
        <v>221225</v>
      </c>
      <c r="D1152" s="4">
        <v>45925</v>
      </c>
      <c r="E1152" s="4">
        <v>45925</v>
      </c>
      <c r="F1152" s="2" t="s">
        <v>793</v>
      </c>
      <c r="G1152" s="3" t="s">
        <v>794</v>
      </c>
      <c r="H1152" s="2" t="s">
        <v>6051</v>
      </c>
      <c r="I1152" s="3" t="s">
        <v>97</v>
      </c>
      <c r="J1152" s="6">
        <v>0</v>
      </c>
      <c r="K1152" s="3" t="s">
        <v>2032</v>
      </c>
      <c r="L1152" s="3" t="s">
        <v>5053</v>
      </c>
      <c r="M1152" s="3" t="s">
        <v>410</v>
      </c>
      <c r="N1152" s="3" t="s">
        <v>617</v>
      </c>
      <c r="O1152" s="5" t="s">
        <v>5590</v>
      </c>
      <c r="P1152" s="2">
        <f>VLOOKUP(M1152&amp;N1152,Distancia!$C$2:$D$3438,2,0)</f>
        <v>26.96</v>
      </c>
      <c r="Q1152" s="2" t="str">
        <f t="shared" si="17"/>
        <v>No Aplica</v>
      </c>
      <c r="R1152" s="36"/>
      <c r="S1152" s="2"/>
    </row>
    <row r="1153" spans="1:19" x14ac:dyDescent="0.25">
      <c r="A1153" s="3" t="s">
        <v>385</v>
      </c>
      <c r="B1153" s="6" t="s">
        <v>1928</v>
      </c>
      <c r="C1153" s="2">
        <v>221226</v>
      </c>
      <c r="D1153" s="4">
        <v>45926</v>
      </c>
      <c r="E1153" s="4">
        <v>45926</v>
      </c>
      <c r="F1153" s="2" t="s">
        <v>793</v>
      </c>
      <c r="G1153" s="3" t="s">
        <v>794</v>
      </c>
      <c r="H1153" s="2" t="s">
        <v>6051</v>
      </c>
      <c r="I1153" s="3" t="s">
        <v>97</v>
      </c>
      <c r="J1153" s="6">
        <v>0</v>
      </c>
      <c r="K1153" s="3" t="s">
        <v>2047</v>
      </c>
      <c r="L1153" s="3" t="s">
        <v>5053</v>
      </c>
      <c r="M1153" s="3" t="s">
        <v>410</v>
      </c>
      <c r="N1153" s="3" t="s">
        <v>617</v>
      </c>
      <c r="O1153" s="5" t="s">
        <v>5590</v>
      </c>
      <c r="P1153" s="2">
        <f>VLOOKUP(M1153&amp;N1153,Distancia!$C$2:$D$3438,2,0)</f>
        <v>26.96</v>
      </c>
      <c r="Q1153" s="2" t="str">
        <f t="shared" si="17"/>
        <v>No Aplica</v>
      </c>
      <c r="R1153" s="36"/>
      <c r="S1153" s="2"/>
    </row>
    <row r="1154" spans="1:19" x14ac:dyDescent="0.25">
      <c r="A1154" s="3" t="s">
        <v>385</v>
      </c>
      <c r="B1154" s="6" t="s">
        <v>1928</v>
      </c>
      <c r="C1154" s="2">
        <v>221227</v>
      </c>
      <c r="D1154" s="4">
        <v>45925</v>
      </c>
      <c r="E1154" s="4">
        <v>45925</v>
      </c>
      <c r="F1154" s="2" t="s">
        <v>26</v>
      </c>
      <c r="G1154" s="3" t="s">
        <v>1432</v>
      </c>
      <c r="H1154" s="2" t="s">
        <v>5900</v>
      </c>
      <c r="I1154" s="3" t="s">
        <v>97</v>
      </c>
      <c r="J1154" s="6">
        <v>0</v>
      </c>
      <c r="K1154" s="3" t="s">
        <v>2017</v>
      </c>
      <c r="L1154" s="3" t="s">
        <v>5053</v>
      </c>
      <c r="M1154" s="3" t="s">
        <v>410</v>
      </c>
      <c r="N1154" s="3" t="s">
        <v>617</v>
      </c>
      <c r="O1154" s="5" t="s">
        <v>5394</v>
      </c>
      <c r="P1154" s="2">
        <f>VLOOKUP(M1154&amp;N1154,Distancia!$C$2:$D$3438,2,0)</f>
        <v>26.96</v>
      </c>
      <c r="Q1154" s="2" t="str">
        <f t="shared" si="17"/>
        <v>No Aplica</v>
      </c>
      <c r="R1154" s="36"/>
      <c r="S1154" s="2"/>
    </row>
    <row r="1155" spans="1:19" x14ac:dyDescent="0.25">
      <c r="A1155" s="3" t="s">
        <v>385</v>
      </c>
      <c r="B1155" s="6" t="s">
        <v>1928</v>
      </c>
      <c r="C1155" s="2">
        <v>221235</v>
      </c>
      <c r="D1155" s="4">
        <v>45925</v>
      </c>
      <c r="E1155" s="4">
        <v>45925</v>
      </c>
      <c r="F1155" s="2" t="s">
        <v>1436</v>
      </c>
      <c r="G1155" s="3" t="s">
        <v>1437</v>
      </c>
      <c r="H1155" s="2" t="s">
        <v>5404</v>
      </c>
      <c r="I1155" s="3" t="s">
        <v>97</v>
      </c>
      <c r="J1155" s="6">
        <v>0</v>
      </c>
      <c r="K1155" s="3" t="s">
        <v>2096</v>
      </c>
      <c r="L1155" s="3" t="s">
        <v>5053</v>
      </c>
      <c r="M1155" s="3" t="s">
        <v>410</v>
      </c>
      <c r="N1155" s="3" t="s">
        <v>617</v>
      </c>
      <c r="O1155" s="5" t="s">
        <v>5394</v>
      </c>
      <c r="P1155" s="2">
        <f>VLOOKUP(M1155&amp;N1155,Distancia!$C$2:$D$3438,2,0)</f>
        <v>26.96</v>
      </c>
      <c r="Q1155" s="2" t="str">
        <f t="shared" ref="Q1155:Q1218" si="18">IF(P1155&gt;=80,"Aplica","No Aplica")</f>
        <v>No Aplica</v>
      </c>
      <c r="R1155" s="36"/>
      <c r="S1155" s="2"/>
    </row>
    <row r="1156" spans="1:19" x14ac:dyDescent="0.25">
      <c r="A1156" s="3" t="s">
        <v>385</v>
      </c>
      <c r="B1156" s="6" t="s">
        <v>1928</v>
      </c>
      <c r="C1156" s="2">
        <v>221242</v>
      </c>
      <c r="D1156" s="4">
        <v>45915</v>
      </c>
      <c r="E1156" s="4">
        <v>45915</v>
      </c>
      <c r="F1156" s="2" t="s">
        <v>622</v>
      </c>
      <c r="G1156" s="3" t="s">
        <v>623</v>
      </c>
      <c r="H1156" s="2" t="s">
        <v>6259</v>
      </c>
      <c r="I1156" s="3" t="s">
        <v>97</v>
      </c>
      <c r="J1156" s="6">
        <v>0</v>
      </c>
      <c r="K1156" s="3">
        <v>0</v>
      </c>
      <c r="L1156" s="3">
        <v>0</v>
      </c>
      <c r="M1156" s="3" t="s">
        <v>437</v>
      </c>
      <c r="N1156" s="3" t="s">
        <v>408</v>
      </c>
      <c r="O1156" s="5" t="s">
        <v>5394</v>
      </c>
      <c r="P1156" s="2">
        <f>VLOOKUP(M1156&amp;N1156,Distancia!$C$2:$D$3438,2,0)</f>
        <v>13.81</v>
      </c>
      <c r="Q1156" s="2" t="str">
        <f t="shared" si="18"/>
        <v>No Aplica</v>
      </c>
      <c r="R1156" s="36"/>
      <c r="S1156" s="2"/>
    </row>
    <row r="1157" spans="1:19" x14ac:dyDescent="0.25">
      <c r="A1157" s="3" t="s">
        <v>385</v>
      </c>
      <c r="B1157" s="6" t="s">
        <v>1928</v>
      </c>
      <c r="C1157" s="2">
        <v>221245</v>
      </c>
      <c r="D1157" s="4">
        <v>45916</v>
      </c>
      <c r="E1157" s="4">
        <v>45916</v>
      </c>
      <c r="F1157" s="2" t="s">
        <v>622</v>
      </c>
      <c r="G1157" s="3" t="s">
        <v>623</v>
      </c>
      <c r="H1157" s="2" t="s">
        <v>6259</v>
      </c>
      <c r="I1157" s="3" t="s">
        <v>97</v>
      </c>
      <c r="J1157" s="6">
        <v>0</v>
      </c>
      <c r="K1157" s="3">
        <v>0</v>
      </c>
      <c r="L1157" s="3">
        <v>0</v>
      </c>
      <c r="M1157" s="3" t="s">
        <v>437</v>
      </c>
      <c r="N1157" s="3" t="s">
        <v>408</v>
      </c>
      <c r="O1157" s="5" t="s">
        <v>5394</v>
      </c>
      <c r="P1157" s="2">
        <f>VLOOKUP(M1157&amp;N1157,Distancia!$C$2:$D$3438,2,0)</f>
        <v>13.81</v>
      </c>
      <c r="Q1157" s="2" t="str">
        <f t="shared" si="18"/>
        <v>No Aplica</v>
      </c>
      <c r="R1157" s="36"/>
      <c r="S1157" s="2"/>
    </row>
    <row r="1158" spans="1:19" x14ac:dyDescent="0.25">
      <c r="A1158" s="3" t="s">
        <v>385</v>
      </c>
      <c r="B1158" s="6" t="s">
        <v>1928</v>
      </c>
      <c r="C1158" s="2">
        <v>221249</v>
      </c>
      <c r="D1158" s="4">
        <v>45925</v>
      </c>
      <c r="E1158" s="4">
        <v>45925</v>
      </c>
      <c r="F1158" s="2" t="s">
        <v>1518</v>
      </c>
      <c r="G1158" s="3" t="s">
        <v>1519</v>
      </c>
      <c r="H1158" s="2" t="s">
        <v>5833</v>
      </c>
      <c r="I1158" s="3" t="s">
        <v>97</v>
      </c>
      <c r="J1158" s="6">
        <v>0</v>
      </c>
      <c r="K1158" s="3" t="s">
        <v>2071</v>
      </c>
      <c r="L1158" s="3" t="s">
        <v>5053</v>
      </c>
      <c r="M1158" s="3" t="s">
        <v>435</v>
      </c>
      <c r="N1158" s="3" t="s">
        <v>417</v>
      </c>
      <c r="O1158" s="5" t="s">
        <v>5394</v>
      </c>
      <c r="P1158" s="2">
        <f>VLOOKUP(M1158&amp;N1158,Distancia!$C$2:$D$3438,2,0)</f>
        <v>18.55</v>
      </c>
      <c r="Q1158" s="2" t="str">
        <f t="shared" si="18"/>
        <v>No Aplica</v>
      </c>
      <c r="R1158" s="36"/>
      <c r="S1158" s="2"/>
    </row>
    <row r="1159" spans="1:19" x14ac:dyDescent="0.25">
      <c r="A1159" s="3" t="s">
        <v>385</v>
      </c>
      <c r="B1159" s="6" t="s">
        <v>1928</v>
      </c>
      <c r="C1159" s="2">
        <v>221262</v>
      </c>
      <c r="D1159" s="4">
        <v>45926</v>
      </c>
      <c r="E1159" s="4">
        <v>45926</v>
      </c>
      <c r="F1159" s="2" t="s">
        <v>1644</v>
      </c>
      <c r="G1159" s="3" t="s">
        <v>1645</v>
      </c>
      <c r="H1159" s="2" t="s">
        <v>5515</v>
      </c>
      <c r="I1159" s="3" t="s">
        <v>97</v>
      </c>
      <c r="J1159" s="6">
        <v>0</v>
      </c>
      <c r="K1159" s="3" t="s">
        <v>5308</v>
      </c>
      <c r="L1159" s="3" t="s">
        <v>5053</v>
      </c>
      <c r="M1159" s="3" t="s">
        <v>614</v>
      </c>
      <c r="N1159" s="3" t="s">
        <v>408</v>
      </c>
      <c r="O1159" s="5" t="s">
        <v>5394</v>
      </c>
      <c r="P1159" s="2">
        <f>VLOOKUP(M1159&amp;N1159,Distancia!$C$2:$D$3438,2,0)</f>
        <v>54.47</v>
      </c>
      <c r="Q1159" s="2" t="str">
        <f t="shared" si="18"/>
        <v>No Aplica</v>
      </c>
      <c r="R1159" s="36"/>
      <c r="S1159" s="2"/>
    </row>
    <row r="1160" spans="1:19" x14ac:dyDescent="0.25">
      <c r="A1160" s="3" t="s">
        <v>385</v>
      </c>
      <c r="B1160" s="6" t="s">
        <v>1928</v>
      </c>
      <c r="C1160" s="2">
        <v>221282</v>
      </c>
      <c r="D1160" s="4">
        <v>45925</v>
      </c>
      <c r="E1160" s="4">
        <v>45925</v>
      </c>
      <c r="F1160" s="2" t="s">
        <v>1439</v>
      </c>
      <c r="G1160" s="3" t="s">
        <v>1440</v>
      </c>
      <c r="H1160" s="2" t="s">
        <v>5638</v>
      </c>
      <c r="I1160" s="3" t="s">
        <v>3170</v>
      </c>
      <c r="J1160" s="6">
        <v>25815</v>
      </c>
      <c r="K1160" s="3" t="s">
        <v>2891</v>
      </c>
      <c r="L1160" s="3" t="s">
        <v>5053</v>
      </c>
      <c r="M1160" s="3" t="s">
        <v>410</v>
      </c>
      <c r="N1160" s="3" t="s">
        <v>270</v>
      </c>
      <c r="O1160" s="5" t="s">
        <v>5382</v>
      </c>
      <c r="P1160" s="2">
        <f>VLOOKUP(M1160&amp;N1160,Distancia!$C$2:$D$3438,2,0)</f>
        <v>115.95</v>
      </c>
      <c r="Q1160" s="2" t="str">
        <f t="shared" si="18"/>
        <v>Aplica</v>
      </c>
      <c r="R1160" s="36"/>
      <c r="S1160" s="2"/>
    </row>
    <row r="1161" spans="1:19" x14ac:dyDescent="0.25">
      <c r="A1161" s="3" t="s">
        <v>385</v>
      </c>
      <c r="B1161" s="6" t="s">
        <v>1928</v>
      </c>
      <c r="C1161" s="2">
        <v>221283</v>
      </c>
      <c r="D1161" s="4">
        <v>45926</v>
      </c>
      <c r="E1161" s="4">
        <v>45926</v>
      </c>
      <c r="F1161" s="2" t="s">
        <v>1439</v>
      </c>
      <c r="G1161" s="3" t="s">
        <v>1440</v>
      </c>
      <c r="H1161" s="2" t="s">
        <v>5638</v>
      </c>
      <c r="I1161" s="3" t="s">
        <v>3170</v>
      </c>
      <c r="J1161" s="6">
        <v>25815</v>
      </c>
      <c r="K1161" s="3" t="s">
        <v>2067</v>
      </c>
      <c r="L1161" s="3" t="s">
        <v>5053</v>
      </c>
      <c r="M1161" s="3" t="s">
        <v>410</v>
      </c>
      <c r="N1161" s="3" t="s">
        <v>270</v>
      </c>
      <c r="O1161" s="5" t="s">
        <v>5382</v>
      </c>
      <c r="P1161" s="2">
        <f>VLOOKUP(M1161&amp;N1161,Distancia!$C$2:$D$3438,2,0)</f>
        <v>115.95</v>
      </c>
      <c r="Q1161" s="2" t="str">
        <f t="shared" si="18"/>
        <v>Aplica</v>
      </c>
      <c r="R1161" s="36"/>
      <c r="S1161" s="2"/>
    </row>
    <row r="1162" spans="1:19" x14ac:dyDescent="0.25">
      <c r="A1162" s="3" t="s">
        <v>385</v>
      </c>
      <c r="B1162" s="6" t="s">
        <v>1928</v>
      </c>
      <c r="C1162" s="2">
        <v>221288</v>
      </c>
      <c r="D1162" s="4">
        <v>45926</v>
      </c>
      <c r="E1162" s="4">
        <v>45926</v>
      </c>
      <c r="F1162" s="2" t="s">
        <v>3351</v>
      </c>
      <c r="G1162" s="3" t="s">
        <v>3352</v>
      </c>
      <c r="H1162" s="2" t="s">
        <v>5943</v>
      </c>
      <c r="I1162" s="3" t="s">
        <v>97</v>
      </c>
      <c r="J1162" s="6">
        <v>0</v>
      </c>
      <c r="K1162" s="3" t="s">
        <v>2220</v>
      </c>
      <c r="L1162" s="3" t="s">
        <v>5053</v>
      </c>
      <c r="M1162" s="3" t="s">
        <v>1395</v>
      </c>
      <c r="N1162" s="3" t="s">
        <v>410</v>
      </c>
      <c r="O1162" s="5" t="s">
        <v>5382</v>
      </c>
      <c r="P1162" s="2">
        <f>VLOOKUP(M1162&amp;N1162,Distancia!$C$2:$D$3438,2,0)</f>
        <v>44</v>
      </c>
      <c r="Q1162" s="2" t="str">
        <f t="shared" si="18"/>
        <v>No Aplica</v>
      </c>
      <c r="R1162" s="36"/>
      <c r="S1162" s="2"/>
    </row>
    <row r="1163" spans="1:19" x14ac:dyDescent="0.25">
      <c r="A1163" s="3" t="s">
        <v>385</v>
      </c>
      <c r="B1163" s="6" t="s">
        <v>1928</v>
      </c>
      <c r="C1163" s="2">
        <v>221295</v>
      </c>
      <c r="D1163" s="4">
        <v>45923</v>
      </c>
      <c r="E1163" s="4">
        <v>45923</v>
      </c>
      <c r="F1163" s="2" t="s">
        <v>1399</v>
      </c>
      <c r="G1163" s="3" t="s">
        <v>1400</v>
      </c>
      <c r="H1163" s="2" t="s">
        <v>5433</v>
      </c>
      <c r="I1163" s="3" t="s">
        <v>3170</v>
      </c>
      <c r="J1163" s="6">
        <v>0</v>
      </c>
      <c r="K1163" s="3" t="s">
        <v>2589</v>
      </c>
      <c r="L1163" s="3" t="s">
        <v>5053</v>
      </c>
      <c r="M1163" s="3" t="s">
        <v>410</v>
      </c>
      <c r="N1163" s="3" t="s">
        <v>437</v>
      </c>
      <c r="O1163" s="5" t="s">
        <v>5382</v>
      </c>
      <c r="P1163" s="2">
        <f>VLOOKUP(M1163&amp;N1163,Distancia!$C$2:$D$3438,2,0)</f>
        <v>61.21</v>
      </c>
      <c r="Q1163" s="2" t="str">
        <f t="shared" si="18"/>
        <v>No Aplica</v>
      </c>
      <c r="R1163" s="36"/>
      <c r="S1163" s="2"/>
    </row>
    <row r="1164" spans="1:19" x14ac:dyDescent="0.25">
      <c r="A1164" s="3" t="s">
        <v>385</v>
      </c>
      <c r="B1164" s="6" t="s">
        <v>1928</v>
      </c>
      <c r="C1164" s="2">
        <v>221296</v>
      </c>
      <c r="D1164" s="4">
        <v>45922</v>
      </c>
      <c r="E1164" s="4">
        <v>45922</v>
      </c>
      <c r="F1164" s="2" t="s">
        <v>1399</v>
      </c>
      <c r="G1164" s="3" t="s">
        <v>1400</v>
      </c>
      <c r="H1164" s="2" t="s">
        <v>5433</v>
      </c>
      <c r="I1164" s="3" t="s">
        <v>3170</v>
      </c>
      <c r="J1164" s="6">
        <v>0</v>
      </c>
      <c r="K1164" s="3" t="s">
        <v>2551</v>
      </c>
      <c r="L1164" s="3" t="s">
        <v>5053</v>
      </c>
      <c r="M1164" s="3" t="s">
        <v>410</v>
      </c>
      <c r="N1164" s="3" t="s">
        <v>417</v>
      </c>
      <c r="O1164" s="5" t="s">
        <v>5389</v>
      </c>
      <c r="P1164" s="2">
        <f>VLOOKUP(M1164&amp;N1164,Distancia!$C$2:$D$3438,2,0)</f>
        <v>20.100000000000001</v>
      </c>
      <c r="Q1164" s="2" t="str">
        <f t="shared" si="18"/>
        <v>No Aplica</v>
      </c>
      <c r="R1164" s="36"/>
      <c r="S1164" s="2"/>
    </row>
    <row r="1165" spans="1:19" x14ac:dyDescent="0.25">
      <c r="A1165" s="3" t="s">
        <v>385</v>
      </c>
      <c r="B1165" s="6" t="s">
        <v>1928</v>
      </c>
      <c r="C1165" s="2">
        <v>221308</v>
      </c>
      <c r="D1165" s="4">
        <v>45925</v>
      </c>
      <c r="E1165" s="4">
        <v>45926</v>
      </c>
      <c r="F1165" s="2" t="s">
        <v>413</v>
      </c>
      <c r="G1165" s="3" t="s">
        <v>1386</v>
      </c>
      <c r="H1165" s="2" t="s">
        <v>5692</v>
      </c>
      <c r="I1165" s="3" t="s">
        <v>97</v>
      </c>
      <c r="J1165" s="6">
        <v>121034</v>
      </c>
      <c r="K1165" s="3" t="s">
        <v>2550</v>
      </c>
      <c r="L1165" s="3" t="s">
        <v>5053</v>
      </c>
      <c r="M1165" s="3" t="s">
        <v>410</v>
      </c>
      <c r="N1165" s="3" t="s">
        <v>270</v>
      </c>
      <c r="O1165" s="5" t="s">
        <v>5382</v>
      </c>
      <c r="P1165" s="2">
        <f>VLOOKUP(M1165&amp;N1165,Distancia!$C$2:$D$3438,2,0)</f>
        <v>115.95</v>
      </c>
      <c r="Q1165" s="2" t="str">
        <f t="shared" si="18"/>
        <v>Aplica</v>
      </c>
      <c r="R1165" s="36"/>
      <c r="S1165" s="2"/>
    </row>
    <row r="1166" spans="1:19" x14ac:dyDescent="0.25">
      <c r="A1166" s="3" t="s">
        <v>385</v>
      </c>
      <c r="B1166" s="6" t="s">
        <v>1928</v>
      </c>
      <c r="C1166" s="2">
        <v>221309</v>
      </c>
      <c r="D1166" s="4">
        <v>45926</v>
      </c>
      <c r="E1166" s="4">
        <v>45926</v>
      </c>
      <c r="F1166" s="2" t="s">
        <v>1518</v>
      </c>
      <c r="G1166" s="3" t="s">
        <v>1519</v>
      </c>
      <c r="H1166" s="2" t="s">
        <v>5833</v>
      </c>
      <c r="I1166" s="3" t="s">
        <v>97</v>
      </c>
      <c r="J1166" s="6">
        <v>0</v>
      </c>
      <c r="K1166" s="3" t="s">
        <v>2048</v>
      </c>
      <c r="L1166" s="3" t="s">
        <v>5053</v>
      </c>
      <c r="M1166" s="3" t="s">
        <v>435</v>
      </c>
      <c r="N1166" s="3" t="s">
        <v>417</v>
      </c>
      <c r="O1166" s="5" t="s">
        <v>5394</v>
      </c>
      <c r="P1166" s="2">
        <f>VLOOKUP(M1166&amp;N1166,Distancia!$C$2:$D$3438,2,0)</f>
        <v>18.55</v>
      </c>
      <c r="Q1166" s="2" t="str">
        <f t="shared" si="18"/>
        <v>No Aplica</v>
      </c>
      <c r="R1166" s="36"/>
      <c r="S1166" s="2"/>
    </row>
    <row r="1167" spans="1:19" x14ac:dyDescent="0.25">
      <c r="A1167" s="3" t="s">
        <v>385</v>
      </c>
      <c r="B1167" s="6" t="s">
        <v>1928</v>
      </c>
      <c r="C1167" s="2">
        <v>221315</v>
      </c>
      <c r="D1167" s="4">
        <v>45929</v>
      </c>
      <c r="E1167" s="4">
        <v>45929</v>
      </c>
      <c r="F1167" s="2" t="s">
        <v>1644</v>
      </c>
      <c r="G1167" s="3" t="s">
        <v>1645</v>
      </c>
      <c r="H1167" s="2" t="s">
        <v>5515</v>
      </c>
      <c r="I1167" s="3" t="s">
        <v>97</v>
      </c>
      <c r="J1167" s="6">
        <v>0</v>
      </c>
      <c r="K1167" s="3">
        <v>0</v>
      </c>
      <c r="L1167" s="3">
        <v>0</v>
      </c>
      <c r="M1167" s="3" t="s">
        <v>614</v>
      </c>
      <c r="N1167" s="3" t="s">
        <v>408</v>
      </c>
      <c r="O1167" s="5" t="s">
        <v>5394</v>
      </c>
      <c r="P1167" s="2">
        <f>VLOOKUP(M1167&amp;N1167,Distancia!$C$2:$D$3438,2,0)</f>
        <v>54.47</v>
      </c>
      <c r="Q1167" s="2" t="str">
        <f t="shared" si="18"/>
        <v>No Aplica</v>
      </c>
      <c r="R1167" s="36"/>
      <c r="S1167" s="2"/>
    </row>
    <row r="1168" spans="1:19" x14ac:dyDescent="0.25">
      <c r="A1168" s="3" t="s">
        <v>385</v>
      </c>
      <c r="B1168" s="6" t="s">
        <v>1928</v>
      </c>
      <c r="C1168" s="2">
        <v>221316</v>
      </c>
      <c r="D1168" s="4">
        <v>45929</v>
      </c>
      <c r="E1168" s="4">
        <v>45929</v>
      </c>
      <c r="F1168" s="2" t="s">
        <v>586</v>
      </c>
      <c r="G1168" s="3" t="s">
        <v>1369</v>
      </c>
      <c r="H1168" s="2" t="s">
        <v>5910</v>
      </c>
      <c r="I1168" s="3" t="s">
        <v>97</v>
      </c>
      <c r="J1168" s="6">
        <v>34581</v>
      </c>
      <c r="K1168" s="3" t="s">
        <v>2221</v>
      </c>
      <c r="L1168" s="3" t="s">
        <v>5053</v>
      </c>
      <c r="M1168" s="3" t="s">
        <v>410</v>
      </c>
      <c r="N1168" s="3" t="s">
        <v>270</v>
      </c>
      <c r="O1168" s="5" t="s">
        <v>5394</v>
      </c>
      <c r="P1168" s="2">
        <f>VLOOKUP(M1168&amp;N1168,Distancia!$C$2:$D$3438,2,0)</f>
        <v>115.95</v>
      </c>
      <c r="Q1168" s="2" t="str">
        <f t="shared" si="18"/>
        <v>Aplica</v>
      </c>
      <c r="R1168" s="36"/>
      <c r="S1168" s="2"/>
    </row>
    <row r="1169" spans="1:19" x14ac:dyDescent="0.25">
      <c r="A1169" s="3" t="s">
        <v>385</v>
      </c>
      <c r="B1169" s="6" t="s">
        <v>1928</v>
      </c>
      <c r="C1169" s="2">
        <v>221359</v>
      </c>
      <c r="D1169" s="4">
        <v>45930</v>
      </c>
      <c r="E1169" s="4">
        <v>45930</v>
      </c>
      <c r="F1169" s="2" t="s">
        <v>420</v>
      </c>
      <c r="G1169" s="3" t="s">
        <v>421</v>
      </c>
      <c r="H1169" s="2" t="s">
        <v>5658</v>
      </c>
      <c r="I1169" s="3" t="s">
        <v>3170</v>
      </c>
      <c r="J1169" s="6">
        <v>0</v>
      </c>
      <c r="K1169" s="3">
        <v>0</v>
      </c>
      <c r="L1169" s="3">
        <v>0</v>
      </c>
      <c r="M1169" s="3" t="s">
        <v>410</v>
      </c>
      <c r="N1169" s="3" t="s">
        <v>408</v>
      </c>
      <c r="O1169" s="5" t="s">
        <v>5382</v>
      </c>
      <c r="P1169" s="2">
        <f>VLOOKUP(M1169&amp;N1169,Distancia!$C$2:$D$3438,2,0)</f>
        <v>47.4</v>
      </c>
      <c r="Q1169" s="2" t="str">
        <f t="shared" si="18"/>
        <v>No Aplica</v>
      </c>
      <c r="R1169" s="36"/>
      <c r="S1169" s="2"/>
    </row>
    <row r="1170" spans="1:19" x14ac:dyDescent="0.25">
      <c r="A1170" s="3" t="s">
        <v>385</v>
      </c>
      <c r="B1170" s="6" t="s">
        <v>1928</v>
      </c>
      <c r="C1170" s="2">
        <v>221371</v>
      </c>
      <c r="D1170" s="4">
        <v>45929</v>
      </c>
      <c r="E1170" s="4">
        <v>45929</v>
      </c>
      <c r="F1170" s="2" t="s">
        <v>3299</v>
      </c>
      <c r="G1170" s="3" t="s">
        <v>3300</v>
      </c>
      <c r="H1170" s="2" t="s">
        <v>6434</v>
      </c>
      <c r="I1170" s="3" t="s">
        <v>97</v>
      </c>
      <c r="J1170" s="6">
        <v>0</v>
      </c>
      <c r="K1170" s="3">
        <v>0</v>
      </c>
      <c r="L1170" s="3">
        <v>0</v>
      </c>
      <c r="M1170" s="3" t="s">
        <v>410</v>
      </c>
      <c r="N1170" s="3" t="s">
        <v>409</v>
      </c>
      <c r="O1170" s="5" t="s">
        <v>5402</v>
      </c>
      <c r="P1170" s="2">
        <f>VLOOKUP(M1170&amp;N1170,Distancia!$C$2:$D$3438,2,0)</f>
        <v>38.159999999999997</v>
      </c>
      <c r="Q1170" s="2" t="str">
        <f t="shared" si="18"/>
        <v>No Aplica</v>
      </c>
      <c r="R1170" s="36"/>
      <c r="S1170" s="2"/>
    </row>
    <row r="1171" spans="1:19" x14ac:dyDescent="0.25">
      <c r="A1171" s="3" t="s">
        <v>385</v>
      </c>
      <c r="B1171" s="6" t="s">
        <v>1928</v>
      </c>
      <c r="C1171" s="2">
        <v>221389</v>
      </c>
      <c r="D1171" s="4">
        <v>45929</v>
      </c>
      <c r="E1171" s="4">
        <v>45929</v>
      </c>
      <c r="F1171" s="2" t="s">
        <v>61</v>
      </c>
      <c r="G1171" s="3" t="s">
        <v>1574</v>
      </c>
      <c r="H1171" s="2" t="s">
        <v>5501</v>
      </c>
      <c r="I1171" s="3" t="s">
        <v>97</v>
      </c>
      <c r="J1171" s="6">
        <v>0</v>
      </c>
      <c r="K1171" s="3">
        <v>0</v>
      </c>
      <c r="L1171" s="3">
        <v>0</v>
      </c>
      <c r="M1171" s="3" t="s">
        <v>638</v>
      </c>
      <c r="N1171" s="3" t="s">
        <v>638</v>
      </c>
      <c r="O1171" s="5" t="s">
        <v>5394</v>
      </c>
      <c r="P1171" s="2">
        <f>VLOOKUP(M1171&amp;N1171,Distancia!$C$2:$D$3438,2,0)</f>
        <v>0</v>
      </c>
      <c r="Q1171" s="2" t="str">
        <f t="shared" si="18"/>
        <v>No Aplica</v>
      </c>
      <c r="R1171" s="36"/>
      <c r="S1171" s="2"/>
    </row>
    <row r="1172" spans="1:19" x14ac:dyDescent="0.25">
      <c r="A1172" s="3" t="s">
        <v>385</v>
      </c>
      <c r="B1172" s="6" t="s">
        <v>1928</v>
      </c>
      <c r="C1172" s="2">
        <v>221403</v>
      </c>
      <c r="D1172" s="4">
        <v>45930</v>
      </c>
      <c r="E1172" s="4">
        <v>45930</v>
      </c>
      <c r="F1172" s="2" t="s">
        <v>1559</v>
      </c>
      <c r="G1172" s="3" t="s">
        <v>1560</v>
      </c>
      <c r="H1172" s="2" t="s">
        <v>5411</v>
      </c>
      <c r="I1172" s="3" t="s">
        <v>3170</v>
      </c>
      <c r="J1172" s="6">
        <v>0</v>
      </c>
      <c r="K1172" s="3">
        <v>0</v>
      </c>
      <c r="L1172" s="3">
        <v>0</v>
      </c>
      <c r="M1172" s="3" t="s">
        <v>1467</v>
      </c>
      <c r="N1172" s="3" t="s">
        <v>1422</v>
      </c>
      <c r="O1172" s="5" t="s">
        <v>5394</v>
      </c>
      <c r="P1172" s="2">
        <f>VLOOKUP(M1172&amp;N1172,Distancia!$C$2:$D$3438,2,0)</f>
        <v>17.850000000000001</v>
      </c>
      <c r="Q1172" s="2" t="str">
        <f t="shared" si="18"/>
        <v>No Aplica</v>
      </c>
      <c r="R1172" s="36"/>
      <c r="S1172" s="2"/>
    </row>
    <row r="1173" spans="1:19" x14ac:dyDescent="0.25">
      <c r="A1173" s="3" t="s">
        <v>385</v>
      </c>
      <c r="B1173" s="6" t="s">
        <v>1928</v>
      </c>
      <c r="C1173" s="2">
        <v>221407</v>
      </c>
      <c r="D1173" s="4">
        <v>45930</v>
      </c>
      <c r="E1173" s="4">
        <v>45930</v>
      </c>
      <c r="F1173" s="2" t="s">
        <v>30</v>
      </c>
      <c r="G1173" s="3" t="s">
        <v>1531</v>
      </c>
      <c r="H1173" s="2" t="s">
        <v>5855</v>
      </c>
      <c r="I1173" s="3" t="s">
        <v>3170</v>
      </c>
      <c r="J1173" s="6">
        <v>0</v>
      </c>
      <c r="K1173" s="3">
        <v>0</v>
      </c>
      <c r="L1173" s="3">
        <v>0</v>
      </c>
      <c r="M1173" s="3" t="s">
        <v>435</v>
      </c>
      <c r="N1173" s="3" t="s">
        <v>1395</v>
      </c>
      <c r="O1173" s="5" t="s">
        <v>5394</v>
      </c>
      <c r="P1173" s="2">
        <f>VLOOKUP(M1173&amp;N1173,Distancia!$C$2:$D$3438,2,0)</f>
        <v>35.159999999999997</v>
      </c>
      <c r="Q1173" s="2" t="str">
        <f t="shared" si="18"/>
        <v>No Aplica</v>
      </c>
      <c r="R1173" s="36"/>
      <c r="S1173" s="2"/>
    </row>
    <row r="1174" spans="1:19" x14ac:dyDescent="0.25">
      <c r="A1174" s="3" t="s">
        <v>385</v>
      </c>
      <c r="B1174" s="6" t="s">
        <v>1928</v>
      </c>
      <c r="C1174" s="2">
        <v>221411</v>
      </c>
      <c r="D1174" s="4">
        <v>45930</v>
      </c>
      <c r="E1174" s="4">
        <v>45930</v>
      </c>
      <c r="F1174" s="2" t="s">
        <v>1387</v>
      </c>
      <c r="G1174" s="3" t="s">
        <v>1388</v>
      </c>
      <c r="H1174" s="2" t="s">
        <v>5720</v>
      </c>
      <c r="I1174" s="3" t="s">
        <v>97</v>
      </c>
      <c r="J1174" s="6">
        <v>0</v>
      </c>
      <c r="K1174" s="3">
        <v>0</v>
      </c>
      <c r="L1174" s="3">
        <v>0</v>
      </c>
      <c r="M1174" s="3" t="s">
        <v>410</v>
      </c>
      <c r="N1174" s="3" t="s">
        <v>435</v>
      </c>
      <c r="O1174" s="5" t="s">
        <v>5394</v>
      </c>
      <c r="P1174" s="2">
        <f>VLOOKUP(M1174&amp;N1174,Distancia!$C$2:$D$3438,2,0)</f>
        <v>8.84</v>
      </c>
      <c r="Q1174" s="2" t="str">
        <f t="shared" si="18"/>
        <v>No Aplica</v>
      </c>
      <c r="R1174" s="36"/>
      <c r="S1174" s="2"/>
    </row>
    <row r="1175" spans="1:19" x14ac:dyDescent="0.25">
      <c r="A1175" s="3" t="s">
        <v>385</v>
      </c>
      <c r="B1175" s="6" t="s">
        <v>1928</v>
      </c>
      <c r="C1175" s="2">
        <v>221421</v>
      </c>
      <c r="D1175" s="4">
        <v>45930</v>
      </c>
      <c r="E1175" s="4">
        <v>45930</v>
      </c>
      <c r="F1175" s="2" t="s">
        <v>611</v>
      </c>
      <c r="G1175" s="3" t="s">
        <v>612</v>
      </c>
      <c r="H1175" s="2" t="s">
        <v>5452</v>
      </c>
      <c r="I1175" s="3" t="s">
        <v>97</v>
      </c>
      <c r="J1175" s="6">
        <v>0</v>
      </c>
      <c r="K1175" s="3">
        <v>0</v>
      </c>
      <c r="L1175" s="3">
        <v>0</v>
      </c>
      <c r="M1175" s="3" t="s">
        <v>437</v>
      </c>
      <c r="N1175" s="3" t="s">
        <v>408</v>
      </c>
      <c r="O1175" s="5" t="s">
        <v>5394</v>
      </c>
      <c r="P1175" s="2">
        <f>VLOOKUP(M1175&amp;N1175,Distancia!$C$2:$D$3438,2,0)</f>
        <v>13.81</v>
      </c>
      <c r="Q1175" s="2" t="str">
        <f t="shared" si="18"/>
        <v>No Aplica</v>
      </c>
      <c r="R1175" s="36"/>
      <c r="S1175" s="2"/>
    </row>
    <row r="1176" spans="1:19" x14ac:dyDescent="0.25">
      <c r="A1176" s="3" t="s">
        <v>385</v>
      </c>
      <c r="B1176" s="6" t="s">
        <v>1928</v>
      </c>
      <c r="C1176" s="2">
        <v>221433</v>
      </c>
      <c r="D1176" s="4">
        <v>45929</v>
      </c>
      <c r="E1176" s="4">
        <v>45929</v>
      </c>
      <c r="F1176" s="2" t="s">
        <v>1442</v>
      </c>
      <c r="G1176" s="3" t="s">
        <v>1443</v>
      </c>
      <c r="H1176" s="2" t="s">
        <v>5506</v>
      </c>
      <c r="I1176" s="3" t="s">
        <v>97</v>
      </c>
      <c r="J1176" s="6">
        <v>0</v>
      </c>
      <c r="K1176" s="3" t="s">
        <v>2612</v>
      </c>
      <c r="L1176" s="3" t="s">
        <v>5053</v>
      </c>
      <c r="M1176" s="3" t="s">
        <v>410</v>
      </c>
      <c r="N1176" s="3" t="s">
        <v>435</v>
      </c>
      <c r="O1176" s="5" t="s">
        <v>5389</v>
      </c>
      <c r="P1176" s="2">
        <f>VLOOKUP(M1176&amp;N1176,Distancia!$C$2:$D$3438,2,0)</f>
        <v>8.84</v>
      </c>
      <c r="Q1176" s="2" t="str">
        <f t="shared" si="18"/>
        <v>No Aplica</v>
      </c>
      <c r="R1176" s="36"/>
      <c r="S1176" s="2"/>
    </row>
    <row r="1177" spans="1:19" x14ac:dyDescent="0.25">
      <c r="A1177" s="3" t="s">
        <v>385</v>
      </c>
      <c r="B1177" s="6" t="s">
        <v>1928</v>
      </c>
      <c r="C1177" s="2">
        <v>221434</v>
      </c>
      <c r="D1177" s="4">
        <v>45930</v>
      </c>
      <c r="E1177" s="4">
        <v>45930</v>
      </c>
      <c r="F1177" s="2" t="s">
        <v>1442</v>
      </c>
      <c r="G1177" s="3" t="s">
        <v>1443</v>
      </c>
      <c r="H1177" s="2" t="s">
        <v>5506</v>
      </c>
      <c r="I1177" s="3" t="s">
        <v>97</v>
      </c>
      <c r="J1177" s="6">
        <v>0</v>
      </c>
      <c r="K1177" s="3" t="s">
        <v>2606</v>
      </c>
      <c r="L1177" s="3" t="s">
        <v>5053</v>
      </c>
      <c r="M1177" s="3" t="s">
        <v>410</v>
      </c>
      <c r="N1177" s="3" t="s">
        <v>408</v>
      </c>
      <c r="O1177" s="5" t="s">
        <v>5382</v>
      </c>
      <c r="P1177" s="2">
        <f>VLOOKUP(M1177&amp;N1177,Distancia!$C$2:$D$3438,2,0)</f>
        <v>47.4</v>
      </c>
      <c r="Q1177" s="2" t="str">
        <f t="shared" si="18"/>
        <v>No Aplica</v>
      </c>
      <c r="R1177" s="36"/>
      <c r="S1177" s="2"/>
    </row>
    <row r="1178" spans="1:19" x14ac:dyDescent="0.25">
      <c r="A1178" s="3" t="s">
        <v>385</v>
      </c>
      <c r="B1178" s="6" t="s">
        <v>1928</v>
      </c>
      <c r="C1178" s="2">
        <v>221435</v>
      </c>
      <c r="D1178" s="4">
        <v>45929</v>
      </c>
      <c r="E1178" s="4">
        <v>45931</v>
      </c>
      <c r="F1178" s="2" t="s">
        <v>3264</v>
      </c>
      <c r="G1178" s="3" t="s">
        <v>3265</v>
      </c>
      <c r="H1178" s="2" t="s">
        <v>6444</v>
      </c>
      <c r="I1178" s="3" t="s">
        <v>351</v>
      </c>
      <c r="J1178" s="6">
        <v>0</v>
      </c>
      <c r="K1178" s="3">
        <v>0</v>
      </c>
      <c r="L1178" s="3">
        <v>0</v>
      </c>
      <c r="M1178" s="3" t="s">
        <v>1422</v>
      </c>
      <c r="N1178" s="3" t="s">
        <v>270</v>
      </c>
      <c r="O1178" s="5" t="s">
        <v>5402</v>
      </c>
      <c r="P1178" s="2">
        <f>VLOOKUP(M1178&amp;N1178,Distancia!$C$2:$D$3438,2,0)</f>
        <v>76.83</v>
      </c>
      <c r="Q1178" s="2" t="str">
        <f t="shared" si="18"/>
        <v>No Aplica</v>
      </c>
      <c r="R1178" s="36"/>
      <c r="S1178" s="2"/>
    </row>
    <row r="1179" spans="1:19" x14ac:dyDescent="0.25">
      <c r="A1179" s="3" t="s">
        <v>385</v>
      </c>
      <c r="B1179" s="6" t="s">
        <v>1928</v>
      </c>
      <c r="C1179" s="2">
        <v>221438</v>
      </c>
      <c r="D1179" s="4">
        <v>45930</v>
      </c>
      <c r="E1179" s="4">
        <v>45930</v>
      </c>
      <c r="F1179" s="2" t="s">
        <v>1378</v>
      </c>
      <c r="G1179" s="3" t="s">
        <v>1379</v>
      </c>
      <c r="H1179" s="2" t="s">
        <v>5449</v>
      </c>
      <c r="I1179" s="3" t="s">
        <v>3170</v>
      </c>
      <c r="J1179" s="6">
        <v>0</v>
      </c>
      <c r="K1179" s="3" t="s">
        <v>2139</v>
      </c>
      <c r="L1179" s="3" t="s">
        <v>5053</v>
      </c>
      <c r="M1179" s="3" t="s">
        <v>410</v>
      </c>
      <c r="N1179" s="3" t="s">
        <v>435</v>
      </c>
      <c r="O1179" s="5" t="s">
        <v>5389</v>
      </c>
      <c r="P1179" s="2">
        <f>VLOOKUP(M1179&amp;N1179,Distancia!$C$2:$D$3438,2,0)</f>
        <v>8.84</v>
      </c>
      <c r="Q1179" s="2" t="str">
        <f t="shared" si="18"/>
        <v>No Aplica</v>
      </c>
      <c r="R1179" s="36"/>
      <c r="S1179" s="2"/>
    </row>
    <row r="1180" spans="1:19" x14ac:dyDescent="0.25">
      <c r="A1180" s="3" t="s">
        <v>385</v>
      </c>
      <c r="B1180" s="6" t="s">
        <v>1928</v>
      </c>
      <c r="C1180" s="2">
        <v>221442</v>
      </c>
      <c r="D1180" s="4">
        <v>45930</v>
      </c>
      <c r="E1180" s="4">
        <v>45930</v>
      </c>
      <c r="F1180" s="2" t="s">
        <v>1617</v>
      </c>
      <c r="G1180" s="3" t="s">
        <v>1618</v>
      </c>
      <c r="H1180" s="2" t="s">
        <v>5589</v>
      </c>
      <c r="I1180" s="3" t="s">
        <v>97</v>
      </c>
      <c r="J1180" s="6">
        <v>0</v>
      </c>
      <c r="K1180" s="3" t="s">
        <v>2138</v>
      </c>
      <c r="L1180" s="3" t="s">
        <v>5053</v>
      </c>
      <c r="M1180" s="3" t="s">
        <v>617</v>
      </c>
      <c r="N1180" s="3" t="s">
        <v>417</v>
      </c>
      <c r="O1180" s="5" t="s">
        <v>5402</v>
      </c>
      <c r="P1180" s="2">
        <f>VLOOKUP(M1180&amp;N1180,Distancia!$C$2:$D$3438,2,0)</f>
        <v>6.86</v>
      </c>
      <c r="Q1180" s="2" t="str">
        <f t="shared" si="18"/>
        <v>No Aplica</v>
      </c>
      <c r="R1180" s="36"/>
      <c r="S1180" s="2"/>
    </row>
    <row r="1181" spans="1:19" x14ac:dyDescent="0.25">
      <c r="A1181" s="3" t="s">
        <v>385</v>
      </c>
      <c r="B1181" s="6" t="s">
        <v>1928</v>
      </c>
      <c r="C1181" s="2">
        <v>221453</v>
      </c>
      <c r="D1181" s="4">
        <v>45929</v>
      </c>
      <c r="E1181" s="4">
        <v>45929</v>
      </c>
      <c r="F1181" s="2" t="s">
        <v>1399</v>
      </c>
      <c r="G1181" s="3" t="s">
        <v>1400</v>
      </c>
      <c r="H1181" s="2" t="s">
        <v>5433</v>
      </c>
      <c r="I1181" s="3" t="s">
        <v>3170</v>
      </c>
      <c r="J1181" s="6">
        <v>0</v>
      </c>
      <c r="K1181" s="3" t="s">
        <v>2137</v>
      </c>
      <c r="L1181" s="3" t="s">
        <v>5053</v>
      </c>
      <c r="M1181" s="3" t="s">
        <v>410</v>
      </c>
      <c r="N1181" s="3" t="s">
        <v>437</v>
      </c>
      <c r="O1181" s="5" t="s">
        <v>5382</v>
      </c>
      <c r="P1181" s="2">
        <f>VLOOKUP(M1181&amp;N1181,Distancia!$C$2:$D$3438,2,0)</f>
        <v>61.21</v>
      </c>
      <c r="Q1181" s="2" t="str">
        <f t="shared" si="18"/>
        <v>No Aplica</v>
      </c>
      <c r="R1181" s="36"/>
      <c r="S1181" s="2"/>
    </row>
    <row r="1182" spans="1:19" x14ac:dyDescent="0.25">
      <c r="A1182" s="3" t="s">
        <v>385</v>
      </c>
      <c r="B1182" s="6" t="s">
        <v>1928</v>
      </c>
      <c r="C1182" s="2">
        <v>221472</v>
      </c>
      <c r="D1182" s="4">
        <v>45930</v>
      </c>
      <c r="E1182" s="4">
        <v>45930</v>
      </c>
      <c r="F1182" s="2" t="s">
        <v>1518</v>
      </c>
      <c r="G1182" s="3" t="s">
        <v>1519</v>
      </c>
      <c r="H1182" s="2" t="s">
        <v>5833</v>
      </c>
      <c r="I1182" s="3" t="s">
        <v>97</v>
      </c>
      <c r="J1182" s="6">
        <v>0</v>
      </c>
      <c r="K1182" s="3">
        <v>0</v>
      </c>
      <c r="L1182" s="3">
        <v>0</v>
      </c>
      <c r="M1182" s="3" t="s">
        <v>435</v>
      </c>
      <c r="N1182" s="3" t="s">
        <v>617</v>
      </c>
      <c r="O1182" s="5" t="s">
        <v>5394</v>
      </c>
      <c r="P1182" s="2">
        <f>VLOOKUP(M1182&amp;N1182,Distancia!$C$2:$D$3438,2,0)</f>
        <v>25.41</v>
      </c>
      <c r="Q1182" s="2" t="str">
        <f t="shared" si="18"/>
        <v>No Aplica</v>
      </c>
      <c r="R1182" s="36"/>
      <c r="S1182" s="2"/>
    </row>
    <row r="1183" spans="1:19" x14ac:dyDescent="0.25">
      <c r="A1183" s="3" t="s">
        <v>385</v>
      </c>
      <c r="B1183" s="6" t="s">
        <v>1928</v>
      </c>
      <c r="C1183" s="2">
        <v>221741</v>
      </c>
      <c r="D1183" s="4">
        <v>45905</v>
      </c>
      <c r="E1183" s="4">
        <v>45905</v>
      </c>
      <c r="F1183" s="2" t="s">
        <v>622</v>
      </c>
      <c r="G1183" s="3" t="s">
        <v>623</v>
      </c>
      <c r="H1183" s="2" t="s">
        <v>6259</v>
      </c>
      <c r="I1183" s="3" t="s">
        <v>97</v>
      </c>
      <c r="J1183" s="6">
        <v>0</v>
      </c>
      <c r="K1183" s="3">
        <v>0</v>
      </c>
      <c r="L1183" s="3">
        <v>0</v>
      </c>
      <c r="M1183" s="3" t="s">
        <v>437</v>
      </c>
      <c r="N1183" s="3" t="s">
        <v>408</v>
      </c>
      <c r="O1183" s="5" t="s">
        <v>5394</v>
      </c>
      <c r="P1183" s="2">
        <f>VLOOKUP(M1183&amp;N1183,Distancia!$C$2:$D$3438,2,0)</f>
        <v>13.81</v>
      </c>
      <c r="Q1183" s="2" t="str">
        <f t="shared" si="18"/>
        <v>No Aplica</v>
      </c>
      <c r="R1183" s="36"/>
      <c r="S1183" s="2"/>
    </row>
    <row r="1184" spans="1:19" x14ac:dyDescent="0.25">
      <c r="A1184" s="3" t="s">
        <v>385</v>
      </c>
      <c r="B1184" s="6" t="s">
        <v>1928</v>
      </c>
      <c r="C1184" s="2">
        <v>221749</v>
      </c>
      <c r="D1184" s="4">
        <v>45929</v>
      </c>
      <c r="E1184" s="4">
        <v>45929</v>
      </c>
      <c r="F1184" s="2" t="s">
        <v>622</v>
      </c>
      <c r="G1184" s="3" t="s">
        <v>623</v>
      </c>
      <c r="H1184" s="2" t="s">
        <v>6259</v>
      </c>
      <c r="I1184" s="3" t="s">
        <v>97</v>
      </c>
      <c r="J1184" s="6">
        <v>0</v>
      </c>
      <c r="K1184" s="3">
        <v>0</v>
      </c>
      <c r="L1184" s="3">
        <v>0</v>
      </c>
      <c r="M1184" s="3" t="s">
        <v>437</v>
      </c>
      <c r="N1184" s="3" t="s">
        <v>408</v>
      </c>
      <c r="O1184" s="5" t="s">
        <v>5394</v>
      </c>
      <c r="P1184" s="2">
        <f>VLOOKUP(M1184&amp;N1184,Distancia!$C$2:$D$3438,2,0)</f>
        <v>13.81</v>
      </c>
      <c r="Q1184" s="2" t="str">
        <f t="shared" si="18"/>
        <v>No Aplica</v>
      </c>
      <c r="R1184" s="36"/>
      <c r="S1184" s="2"/>
    </row>
    <row r="1185" spans="1:19" x14ac:dyDescent="0.25">
      <c r="A1185" s="3" t="s">
        <v>385</v>
      </c>
      <c r="B1185" s="6" t="s">
        <v>1928</v>
      </c>
      <c r="C1185" s="2">
        <v>221760</v>
      </c>
      <c r="D1185" s="4">
        <v>45926</v>
      </c>
      <c r="E1185" s="4">
        <v>45926</v>
      </c>
      <c r="F1185" s="2" t="s">
        <v>622</v>
      </c>
      <c r="G1185" s="3" t="s">
        <v>623</v>
      </c>
      <c r="H1185" s="2" t="s">
        <v>6259</v>
      </c>
      <c r="I1185" s="3" t="s">
        <v>97</v>
      </c>
      <c r="J1185" s="6">
        <v>0</v>
      </c>
      <c r="K1185" s="3">
        <v>0</v>
      </c>
      <c r="L1185" s="3">
        <v>0</v>
      </c>
      <c r="M1185" s="3" t="s">
        <v>437</v>
      </c>
      <c r="N1185" s="3" t="s">
        <v>408</v>
      </c>
      <c r="O1185" s="5" t="s">
        <v>5394</v>
      </c>
      <c r="P1185" s="2">
        <f>VLOOKUP(M1185&amp;N1185,Distancia!$C$2:$D$3438,2,0)</f>
        <v>13.81</v>
      </c>
      <c r="Q1185" s="2" t="str">
        <f t="shared" si="18"/>
        <v>No Aplica</v>
      </c>
      <c r="R1185" s="36"/>
      <c r="S1185" s="2"/>
    </row>
    <row r="1186" spans="1:19" x14ac:dyDescent="0.25">
      <c r="A1186" s="3" t="s">
        <v>386</v>
      </c>
      <c r="B1186" s="6" t="s">
        <v>1936</v>
      </c>
      <c r="C1186" s="2">
        <v>217989</v>
      </c>
      <c r="D1186" s="4">
        <v>45873</v>
      </c>
      <c r="E1186" s="4">
        <v>45876</v>
      </c>
      <c r="F1186" s="2" t="s">
        <v>1281</v>
      </c>
      <c r="G1186" s="3" t="s">
        <v>2431</v>
      </c>
      <c r="H1186" s="2" t="s">
        <v>5406</v>
      </c>
      <c r="I1186" s="3" t="s">
        <v>351</v>
      </c>
      <c r="J1186" s="6">
        <v>293940</v>
      </c>
      <c r="K1186" s="3" t="s">
        <v>2486</v>
      </c>
      <c r="L1186" s="3" t="s">
        <v>3458</v>
      </c>
      <c r="M1186" s="3" t="s">
        <v>1294</v>
      </c>
      <c r="N1186" s="3" t="s">
        <v>270</v>
      </c>
      <c r="O1186" s="5" t="s">
        <v>5402</v>
      </c>
      <c r="P1186" s="2">
        <f>VLOOKUP(M1186&amp;N1186,Distancia!$C$2:$D$3438,2,0)</f>
        <v>191.22</v>
      </c>
      <c r="Q1186" s="2" t="str">
        <f t="shared" si="18"/>
        <v>Aplica</v>
      </c>
      <c r="R1186" s="36"/>
      <c r="S1186" s="2"/>
    </row>
    <row r="1187" spans="1:19" x14ac:dyDescent="0.25">
      <c r="A1187" s="3" t="s">
        <v>386</v>
      </c>
      <c r="B1187" s="6" t="s">
        <v>1936</v>
      </c>
      <c r="C1187" s="2">
        <v>218042</v>
      </c>
      <c r="D1187" s="4">
        <v>45845</v>
      </c>
      <c r="E1187" s="4">
        <v>45847</v>
      </c>
      <c r="F1187" s="2" t="s">
        <v>1261</v>
      </c>
      <c r="G1187" s="3" t="s">
        <v>1293</v>
      </c>
      <c r="H1187" s="2" t="s">
        <v>5437</v>
      </c>
      <c r="I1187" s="3" t="s">
        <v>97</v>
      </c>
      <c r="J1187" s="6">
        <v>207487</v>
      </c>
      <c r="K1187" s="3" t="s">
        <v>3519</v>
      </c>
      <c r="L1187" s="3" t="s">
        <v>3458</v>
      </c>
      <c r="M1187" s="3" t="s">
        <v>950</v>
      </c>
      <c r="N1187" s="3" t="s">
        <v>270</v>
      </c>
      <c r="O1187" s="5" t="s">
        <v>5394</v>
      </c>
      <c r="P1187" s="2">
        <f>VLOOKUP(M1187&amp;N1187,Distancia!$C$2:$D$3438,2,0)</f>
        <v>83.73</v>
      </c>
      <c r="Q1187" s="2" t="str">
        <f t="shared" si="18"/>
        <v>Aplica</v>
      </c>
      <c r="R1187" s="36"/>
      <c r="S1187" s="2"/>
    </row>
    <row r="1188" spans="1:19" x14ac:dyDescent="0.25">
      <c r="A1188" s="3" t="s">
        <v>386</v>
      </c>
      <c r="B1188" s="6" t="s">
        <v>1936</v>
      </c>
      <c r="C1188" s="2">
        <v>218043</v>
      </c>
      <c r="D1188" s="4">
        <v>45840</v>
      </c>
      <c r="E1188" s="4">
        <v>45840</v>
      </c>
      <c r="F1188" s="2" t="s">
        <v>1272</v>
      </c>
      <c r="G1188" s="3" t="s">
        <v>1273</v>
      </c>
      <c r="H1188" s="2" t="s">
        <v>5438</v>
      </c>
      <c r="I1188" s="3" t="s">
        <v>3170</v>
      </c>
      <c r="J1188" s="6">
        <v>0</v>
      </c>
      <c r="K1188" s="3" t="s">
        <v>3520</v>
      </c>
      <c r="L1188" s="3" t="s">
        <v>3458</v>
      </c>
      <c r="M1188" s="3" t="s">
        <v>950</v>
      </c>
      <c r="N1188" s="3" t="s">
        <v>1302</v>
      </c>
      <c r="O1188" s="5" t="s">
        <v>5394</v>
      </c>
      <c r="P1188" s="2">
        <f>VLOOKUP(M1188&amp;N1188,Distancia!$C$2:$D$3438,2,0)</f>
        <v>56.26</v>
      </c>
      <c r="Q1188" s="2" t="str">
        <f t="shared" si="18"/>
        <v>No Aplica</v>
      </c>
      <c r="R1188" s="36"/>
      <c r="S1188" s="2"/>
    </row>
    <row r="1189" spans="1:19" x14ac:dyDescent="0.25">
      <c r="A1189" s="3" t="s">
        <v>386</v>
      </c>
      <c r="B1189" s="6" t="s">
        <v>1936</v>
      </c>
      <c r="C1189" s="2">
        <v>218053</v>
      </c>
      <c r="D1189" s="4">
        <v>45841</v>
      </c>
      <c r="E1189" s="4">
        <v>45841</v>
      </c>
      <c r="F1189" s="2" t="s">
        <v>72</v>
      </c>
      <c r="G1189" s="3" t="s">
        <v>1274</v>
      </c>
      <c r="H1189" s="2" t="s">
        <v>5448</v>
      </c>
      <c r="I1189" s="3" t="s">
        <v>3170</v>
      </c>
      <c r="J1189" s="6">
        <v>0</v>
      </c>
      <c r="K1189" s="3" t="s">
        <v>2482</v>
      </c>
      <c r="L1189" s="3" t="s">
        <v>3458</v>
      </c>
      <c r="M1189" s="3" t="s">
        <v>950</v>
      </c>
      <c r="N1189" s="3" t="s">
        <v>1271</v>
      </c>
      <c r="O1189" s="5" t="s">
        <v>5394</v>
      </c>
      <c r="P1189" s="2">
        <f>VLOOKUP(M1189&amp;N1189,Distancia!$C$2:$D$3438,2,0)</f>
        <v>0</v>
      </c>
      <c r="Q1189" s="2" t="str">
        <f t="shared" si="18"/>
        <v>No Aplica</v>
      </c>
      <c r="R1189" s="36"/>
      <c r="S1189" s="2"/>
    </row>
    <row r="1190" spans="1:19" x14ac:dyDescent="0.25">
      <c r="A1190" s="3" t="s">
        <v>386</v>
      </c>
      <c r="B1190" s="6" t="s">
        <v>1936</v>
      </c>
      <c r="C1190" s="2">
        <v>218061</v>
      </c>
      <c r="D1190" s="4">
        <v>45841</v>
      </c>
      <c r="E1190" s="4">
        <v>45841</v>
      </c>
      <c r="F1190" s="2" t="s">
        <v>1269</v>
      </c>
      <c r="G1190" s="3" t="s">
        <v>1270</v>
      </c>
      <c r="H1190" s="2" t="s">
        <v>5454</v>
      </c>
      <c r="I1190" s="3" t="s">
        <v>3170</v>
      </c>
      <c r="J1190" s="6">
        <v>31809</v>
      </c>
      <c r="K1190" s="3" t="s">
        <v>2492</v>
      </c>
      <c r="L1190" s="3" t="s">
        <v>3521</v>
      </c>
      <c r="M1190" s="3" t="s">
        <v>950</v>
      </c>
      <c r="N1190" s="3" t="s">
        <v>1289</v>
      </c>
      <c r="O1190" s="5" t="s">
        <v>5402</v>
      </c>
      <c r="P1190" s="2">
        <f>VLOOKUP(M1190&amp;N1190,Distancia!$C$2:$D$3438,2,0)</f>
        <v>176.26</v>
      </c>
      <c r="Q1190" s="2" t="str">
        <f t="shared" si="18"/>
        <v>Aplica</v>
      </c>
      <c r="R1190" s="36"/>
      <c r="S1190" s="2"/>
    </row>
    <row r="1191" spans="1:19" x14ac:dyDescent="0.25">
      <c r="A1191" s="3" t="s">
        <v>386</v>
      </c>
      <c r="B1191" s="6" t="s">
        <v>1936</v>
      </c>
      <c r="C1191" s="2">
        <v>218091</v>
      </c>
      <c r="D1191" s="4">
        <v>45842</v>
      </c>
      <c r="E1191" s="4">
        <v>45842</v>
      </c>
      <c r="F1191" s="2" t="s">
        <v>38</v>
      </c>
      <c r="G1191" s="3" t="s">
        <v>842</v>
      </c>
      <c r="H1191" s="2" t="s">
        <v>5479</v>
      </c>
      <c r="I1191" s="3" t="s">
        <v>3170</v>
      </c>
      <c r="J1191" s="6">
        <v>34581</v>
      </c>
      <c r="K1191" s="3" t="s">
        <v>2510</v>
      </c>
      <c r="L1191" s="3" t="s">
        <v>3457</v>
      </c>
      <c r="M1191" s="3" t="s">
        <v>950</v>
      </c>
      <c r="N1191" s="3" t="s">
        <v>1289</v>
      </c>
      <c r="O1191" s="5" t="s">
        <v>5402</v>
      </c>
      <c r="P1191" s="2">
        <f>VLOOKUP(M1191&amp;N1191,Distancia!$C$2:$D$3438,2,0)</f>
        <v>176.26</v>
      </c>
      <c r="Q1191" s="2" t="str">
        <f t="shared" si="18"/>
        <v>Aplica</v>
      </c>
      <c r="R1191" s="36"/>
      <c r="S1191" s="2"/>
    </row>
    <row r="1192" spans="1:19" x14ac:dyDescent="0.25">
      <c r="A1192" s="3" t="s">
        <v>386</v>
      </c>
      <c r="B1192" s="6" t="s">
        <v>1936</v>
      </c>
      <c r="C1192" s="2">
        <v>218099</v>
      </c>
      <c r="D1192" s="4">
        <v>45844</v>
      </c>
      <c r="E1192" s="4">
        <v>45847</v>
      </c>
      <c r="F1192" s="2" t="s">
        <v>1683</v>
      </c>
      <c r="G1192" s="3" t="s">
        <v>1684</v>
      </c>
      <c r="H1192" s="2" t="s">
        <v>5483</v>
      </c>
      <c r="I1192" s="3" t="s">
        <v>3170</v>
      </c>
      <c r="J1192" s="6">
        <v>270378</v>
      </c>
      <c r="K1192" s="3" t="s">
        <v>2484</v>
      </c>
      <c r="L1192" s="3" t="s">
        <v>3514</v>
      </c>
      <c r="M1192" s="3" t="s">
        <v>1303</v>
      </c>
      <c r="N1192" s="3" t="s">
        <v>270</v>
      </c>
      <c r="O1192" s="5" t="s">
        <v>5389</v>
      </c>
      <c r="P1192" s="2">
        <f>VLOOKUP(M1192&amp;N1192,Distancia!$C$2:$D$3438,2,0)</f>
        <v>116.64</v>
      </c>
      <c r="Q1192" s="2" t="str">
        <f t="shared" si="18"/>
        <v>Aplica</v>
      </c>
      <c r="R1192" s="36"/>
      <c r="S1192" s="2"/>
    </row>
    <row r="1193" spans="1:19" x14ac:dyDescent="0.25">
      <c r="A1193" s="3" t="s">
        <v>386</v>
      </c>
      <c r="B1193" s="6" t="s">
        <v>1936</v>
      </c>
      <c r="C1193" s="2">
        <v>218103</v>
      </c>
      <c r="D1193" s="4">
        <v>45842</v>
      </c>
      <c r="E1193" s="4">
        <v>45842</v>
      </c>
      <c r="F1193" s="2" t="s">
        <v>1266</v>
      </c>
      <c r="G1193" s="3" t="s">
        <v>1290</v>
      </c>
      <c r="H1193" s="2" t="s">
        <v>5486</v>
      </c>
      <c r="I1193" s="3" t="s">
        <v>3170</v>
      </c>
      <c r="J1193" s="6">
        <v>34581</v>
      </c>
      <c r="K1193" s="3" t="s">
        <v>2477</v>
      </c>
      <c r="L1193" s="3" t="s">
        <v>3514</v>
      </c>
      <c r="M1193" s="3" t="s">
        <v>950</v>
      </c>
      <c r="N1193" s="3" t="s">
        <v>1289</v>
      </c>
      <c r="O1193" s="5" t="s">
        <v>5382</v>
      </c>
      <c r="P1193" s="2">
        <f>VLOOKUP(M1193&amp;N1193,Distancia!$C$2:$D$3438,2,0)</f>
        <v>176.26</v>
      </c>
      <c r="Q1193" s="2" t="str">
        <f t="shared" si="18"/>
        <v>Aplica</v>
      </c>
      <c r="R1193" s="36"/>
      <c r="S1193" s="2"/>
    </row>
    <row r="1194" spans="1:19" x14ac:dyDescent="0.25">
      <c r="A1194" s="3" t="s">
        <v>386</v>
      </c>
      <c r="B1194" s="6" t="s">
        <v>1936</v>
      </c>
      <c r="C1194" s="2">
        <v>218104</v>
      </c>
      <c r="D1194" s="4">
        <v>45846</v>
      </c>
      <c r="E1194" s="4">
        <v>45846</v>
      </c>
      <c r="F1194" s="2" t="s">
        <v>1266</v>
      </c>
      <c r="G1194" s="3" t="s">
        <v>1290</v>
      </c>
      <c r="H1194" s="2" t="s">
        <v>5486</v>
      </c>
      <c r="I1194" s="3" t="s">
        <v>3170</v>
      </c>
      <c r="J1194" s="6">
        <v>34581</v>
      </c>
      <c r="K1194" s="3" t="s">
        <v>2490</v>
      </c>
      <c r="L1194" s="3" t="s">
        <v>3514</v>
      </c>
      <c r="M1194" s="3" t="s">
        <v>950</v>
      </c>
      <c r="N1194" s="3" t="s">
        <v>3545</v>
      </c>
      <c r="O1194" s="5" t="s">
        <v>5382</v>
      </c>
      <c r="P1194" s="2">
        <f>VLOOKUP(M1194&amp;N1194,Distancia!$C$2:$D$3438,2,0)</f>
        <v>98.02</v>
      </c>
      <c r="Q1194" s="2" t="str">
        <f t="shared" si="18"/>
        <v>Aplica</v>
      </c>
      <c r="R1194" s="36"/>
      <c r="S1194" s="2"/>
    </row>
    <row r="1195" spans="1:19" x14ac:dyDescent="0.25">
      <c r="A1195" s="3" t="s">
        <v>386</v>
      </c>
      <c r="B1195" s="6" t="s">
        <v>1936</v>
      </c>
      <c r="C1195" s="2">
        <v>218118</v>
      </c>
      <c r="D1195" s="4">
        <v>45845</v>
      </c>
      <c r="E1195" s="4">
        <v>45847</v>
      </c>
      <c r="F1195" s="2" t="s">
        <v>1692</v>
      </c>
      <c r="G1195" s="3" t="s">
        <v>2437</v>
      </c>
      <c r="H1195" s="2" t="s">
        <v>5495</v>
      </c>
      <c r="I1195" s="3" t="s">
        <v>351</v>
      </c>
      <c r="J1195" s="6">
        <v>95428</v>
      </c>
      <c r="K1195" s="3" t="s">
        <v>2483</v>
      </c>
      <c r="L1195" s="3" t="s">
        <v>3514</v>
      </c>
      <c r="M1195" s="3" t="s">
        <v>1301</v>
      </c>
      <c r="N1195" s="3" t="s">
        <v>270</v>
      </c>
      <c r="O1195" s="5" t="s">
        <v>5389</v>
      </c>
      <c r="P1195" s="2">
        <f>VLOOKUP(M1195&amp;N1195,Distancia!$C$2:$D$3438,2,0)</f>
        <v>139.58000000000001</v>
      </c>
      <c r="Q1195" s="2" t="str">
        <f t="shared" si="18"/>
        <v>Aplica</v>
      </c>
      <c r="R1195" s="36"/>
      <c r="S1195" s="2"/>
    </row>
    <row r="1196" spans="1:19" x14ac:dyDescent="0.25">
      <c r="A1196" s="3" t="s">
        <v>386</v>
      </c>
      <c r="B1196" s="6" t="s">
        <v>1936</v>
      </c>
      <c r="C1196" s="2">
        <v>218134</v>
      </c>
      <c r="D1196" s="4">
        <v>45867</v>
      </c>
      <c r="E1196" s="4">
        <v>45869</v>
      </c>
      <c r="F1196" s="2" t="s">
        <v>1310</v>
      </c>
      <c r="G1196" s="3" t="s">
        <v>1687</v>
      </c>
      <c r="H1196" s="2" t="s">
        <v>5502</v>
      </c>
      <c r="I1196" s="3" t="s">
        <v>97</v>
      </c>
      <c r="J1196" s="6">
        <v>207487</v>
      </c>
      <c r="K1196" s="3" t="s">
        <v>3559</v>
      </c>
      <c r="L1196" s="3" t="s">
        <v>3457</v>
      </c>
      <c r="M1196" s="3" t="s">
        <v>1301</v>
      </c>
      <c r="N1196" s="3" t="s">
        <v>270</v>
      </c>
      <c r="O1196" s="5" t="s">
        <v>5394</v>
      </c>
      <c r="P1196" s="2">
        <f>VLOOKUP(M1196&amp;N1196,Distancia!$C$2:$D$3438,2,0)</f>
        <v>139.58000000000001</v>
      </c>
      <c r="Q1196" s="2" t="str">
        <f t="shared" si="18"/>
        <v>Aplica</v>
      </c>
      <c r="R1196" s="36"/>
      <c r="S1196" s="2"/>
    </row>
    <row r="1197" spans="1:19" x14ac:dyDescent="0.25">
      <c r="A1197" s="3" t="s">
        <v>386</v>
      </c>
      <c r="B1197" s="6" t="s">
        <v>1936</v>
      </c>
      <c r="C1197" s="2">
        <v>218136</v>
      </c>
      <c r="D1197" s="4">
        <v>45846</v>
      </c>
      <c r="E1197" s="4">
        <v>45846</v>
      </c>
      <c r="F1197" s="2" t="s">
        <v>3560</v>
      </c>
      <c r="G1197" s="3" t="s">
        <v>3561</v>
      </c>
      <c r="H1197" s="2" t="s">
        <v>5503</v>
      </c>
      <c r="I1197" s="3" t="s">
        <v>3170</v>
      </c>
      <c r="J1197" s="6">
        <v>0</v>
      </c>
      <c r="K1197" s="3" t="s">
        <v>2512</v>
      </c>
      <c r="L1197" s="3" t="s">
        <v>3457</v>
      </c>
      <c r="M1197" s="3" t="s">
        <v>950</v>
      </c>
      <c r="N1197" s="3" t="s">
        <v>1302</v>
      </c>
      <c r="O1197" s="5" t="s">
        <v>5402</v>
      </c>
      <c r="P1197" s="2">
        <f>VLOOKUP(M1197&amp;N1197,Distancia!$C$2:$D$3438,2,0)</f>
        <v>56.26</v>
      </c>
      <c r="Q1197" s="2" t="str">
        <f t="shared" si="18"/>
        <v>No Aplica</v>
      </c>
      <c r="R1197" s="36"/>
      <c r="S1197" s="2"/>
    </row>
    <row r="1198" spans="1:19" x14ac:dyDescent="0.25">
      <c r="A1198" s="3" t="s">
        <v>386</v>
      </c>
      <c r="B1198" s="6" t="s">
        <v>1936</v>
      </c>
      <c r="C1198" s="2">
        <v>218138</v>
      </c>
      <c r="D1198" s="4">
        <v>45846</v>
      </c>
      <c r="E1198" s="4">
        <v>45846</v>
      </c>
      <c r="F1198" s="2" t="s">
        <v>1264</v>
      </c>
      <c r="G1198" s="3" t="s">
        <v>1265</v>
      </c>
      <c r="H1198" s="2" t="s">
        <v>5505</v>
      </c>
      <c r="I1198" s="3" t="s">
        <v>3170</v>
      </c>
      <c r="J1198" s="6">
        <v>25815</v>
      </c>
      <c r="K1198" s="3" t="s">
        <v>2470</v>
      </c>
      <c r="L1198" s="3" t="s">
        <v>3457</v>
      </c>
      <c r="M1198" s="3" t="s">
        <v>950</v>
      </c>
      <c r="N1198" s="3" t="s">
        <v>1294</v>
      </c>
      <c r="O1198" s="5" t="s">
        <v>5382</v>
      </c>
      <c r="P1198" s="2">
        <f>VLOOKUP(M1198&amp;N1198,Distancia!$C$2:$D$3438,2,0)</f>
        <v>107.38</v>
      </c>
      <c r="Q1198" s="2" t="str">
        <f t="shared" si="18"/>
        <v>Aplica</v>
      </c>
      <c r="R1198" s="36"/>
      <c r="S1198" s="2"/>
    </row>
    <row r="1199" spans="1:19" x14ac:dyDescent="0.25">
      <c r="A1199" s="3" t="s">
        <v>386</v>
      </c>
      <c r="B1199" s="6" t="s">
        <v>1936</v>
      </c>
      <c r="C1199" s="2">
        <v>218141</v>
      </c>
      <c r="D1199" s="4">
        <v>45845</v>
      </c>
      <c r="E1199" s="4">
        <v>45845</v>
      </c>
      <c r="F1199" s="2" t="s">
        <v>1695</v>
      </c>
      <c r="G1199" s="3" t="s">
        <v>1696</v>
      </c>
      <c r="H1199" s="2" t="s">
        <v>5508</v>
      </c>
      <c r="I1199" s="3" t="s">
        <v>97</v>
      </c>
      <c r="J1199" s="6">
        <v>0</v>
      </c>
      <c r="K1199" s="3" t="s">
        <v>2491</v>
      </c>
      <c r="L1199" s="3" t="s">
        <v>3457</v>
      </c>
      <c r="M1199" s="3" t="s">
        <v>1302</v>
      </c>
      <c r="N1199" s="3" t="s">
        <v>950</v>
      </c>
      <c r="O1199" s="5" t="s">
        <v>5382</v>
      </c>
      <c r="P1199" s="2">
        <f>VLOOKUP(M1199&amp;N1199,Distancia!$C$2:$D$3438,2,0)</f>
        <v>56.26</v>
      </c>
      <c r="Q1199" s="2" t="str">
        <f t="shared" si="18"/>
        <v>No Aplica</v>
      </c>
      <c r="R1199" s="36"/>
      <c r="S1199" s="2"/>
    </row>
    <row r="1200" spans="1:19" x14ac:dyDescent="0.25">
      <c r="A1200" s="3" t="s">
        <v>386</v>
      </c>
      <c r="B1200" s="6" t="s">
        <v>1936</v>
      </c>
      <c r="C1200" s="2">
        <v>218157</v>
      </c>
      <c r="D1200" s="4">
        <v>45847</v>
      </c>
      <c r="E1200" s="4">
        <v>45847</v>
      </c>
      <c r="F1200" s="2" t="s">
        <v>2438</v>
      </c>
      <c r="G1200" s="3" t="s">
        <v>2449</v>
      </c>
      <c r="H1200" s="2" t="s">
        <v>5520</v>
      </c>
      <c r="I1200" s="3" t="s">
        <v>3170</v>
      </c>
      <c r="J1200" s="6">
        <v>0</v>
      </c>
      <c r="K1200" s="3" t="s">
        <v>2499</v>
      </c>
      <c r="L1200" s="3" t="s">
        <v>3577</v>
      </c>
      <c r="M1200" s="3" t="s">
        <v>1302</v>
      </c>
      <c r="N1200" s="3" t="s">
        <v>950</v>
      </c>
      <c r="O1200" s="5" t="s">
        <v>5394</v>
      </c>
      <c r="P1200" s="2">
        <f>VLOOKUP(M1200&amp;N1200,Distancia!$C$2:$D$3438,2,0)</f>
        <v>56.26</v>
      </c>
      <c r="Q1200" s="2" t="str">
        <f t="shared" si="18"/>
        <v>No Aplica</v>
      </c>
      <c r="R1200" s="36"/>
      <c r="S1200" s="2"/>
    </row>
    <row r="1201" spans="1:19" x14ac:dyDescent="0.25">
      <c r="A1201" s="3" t="s">
        <v>386</v>
      </c>
      <c r="B1201" s="6" t="s">
        <v>1936</v>
      </c>
      <c r="C1201" s="2">
        <v>218173</v>
      </c>
      <c r="D1201" s="4">
        <v>45846</v>
      </c>
      <c r="E1201" s="4">
        <v>45846</v>
      </c>
      <c r="F1201" s="2" t="s">
        <v>2468</v>
      </c>
      <c r="G1201" s="3" t="s">
        <v>2467</v>
      </c>
      <c r="H1201" s="2" t="s">
        <v>5535</v>
      </c>
      <c r="I1201" s="3" t="s">
        <v>351</v>
      </c>
      <c r="J1201" s="6">
        <v>31809</v>
      </c>
      <c r="K1201" s="3" t="s">
        <v>3591</v>
      </c>
      <c r="L1201" s="3" t="s">
        <v>3457</v>
      </c>
      <c r="M1201" s="3" t="s">
        <v>950</v>
      </c>
      <c r="N1201" s="3" t="s">
        <v>2472</v>
      </c>
      <c r="O1201" s="5" t="s">
        <v>5382</v>
      </c>
      <c r="P1201" s="2">
        <f>VLOOKUP(M1201&amp;N1201,Distancia!$C$2:$D$3438,2,0)</f>
        <v>115.19</v>
      </c>
      <c r="Q1201" s="2" t="str">
        <f t="shared" si="18"/>
        <v>Aplica</v>
      </c>
      <c r="R1201" s="36"/>
      <c r="S1201" s="2"/>
    </row>
    <row r="1202" spans="1:19" x14ac:dyDescent="0.25">
      <c r="A1202" s="3" t="s">
        <v>386</v>
      </c>
      <c r="B1202" s="6" t="s">
        <v>1936</v>
      </c>
      <c r="C1202" s="2">
        <v>218174</v>
      </c>
      <c r="D1202" s="4">
        <v>45845</v>
      </c>
      <c r="E1202" s="4">
        <v>45845</v>
      </c>
      <c r="F1202" s="2" t="s">
        <v>2468</v>
      </c>
      <c r="G1202" s="3" t="s">
        <v>2467</v>
      </c>
      <c r="H1202" s="2" t="s">
        <v>5535</v>
      </c>
      <c r="I1202" s="3" t="s">
        <v>3170</v>
      </c>
      <c r="J1202" s="6">
        <v>0</v>
      </c>
      <c r="K1202" s="3" t="s">
        <v>3592</v>
      </c>
      <c r="L1202" s="3" t="s">
        <v>3457</v>
      </c>
      <c r="M1202" s="3" t="s">
        <v>950</v>
      </c>
      <c r="N1202" s="3" t="s">
        <v>1301</v>
      </c>
      <c r="O1202" s="5" t="s">
        <v>5394</v>
      </c>
      <c r="P1202" s="2">
        <f>VLOOKUP(M1202&amp;N1202,Distancia!$C$2:$D$3438,2,0)</f>
        <v>55.75</v>
      </c>
      <c r="Q1202" s="2" t="str">
        <f t="shared" si="18"/>
        <v>No Aplica</v>
      </c>
      <c r="R1202" s="36"/>
      <c r="S1202" s="2"/>
    </row>
    <row r="1203" spans="1:19" x14ac:dyDescent="0.25">
      <c r="A1203" s="3" t="s">
        <v>386</v>
      </c>
      <c r="B1203" s="6" t="s">
        <v>1936</v>
      </c>
      <c r="C1203" s="2">
        <v>218176</v>
      </c>
      <c r="D1203" s="4">
        <v>45839</v>
      </c>
      <c r="E1203" s="4">
        <v>45853</v>
      </c>
      <c r="F1203" s="2" t="s">
        <v>1299</v>
      </c>
      <c r="G1203" s="3" t="s">
        <v>1300</v>
      </c>
      <c r="H1203" s="2" t="s">
        <v>5536</v>
      </c>
      <c r="I1203" s="3" t="s">
        <v>3170</v>
      </c>
      <c r="J1203" s="6">
        <v>349901</v>
      </c>
      <c r="K1203" s="3" t="s">
        <v>3594</v>
      </c>
      <c r="L1203" s="3" t="s">
        <v>3457</v>
      </c>
      <c r="M1203" s="3" t="s">
        <v>950</v>
      </c>
      <c r="N1203" s="3" t="s">
        <v>1294</v>
      </c>
      <c r="O1203" s="5" t="s">
        <v>5394</v>
      </c>
      <c r="P1203" s="2">
        <f>VLOOKUP(M1203&amp;N1203,Distancia!$C$2:$D$3438,2,0)</f>
        <v>107.38</v>
      </c>
      <c r="Q1203" s="2" t="str">
        <f t="shared" si="18"/>
        <v>Aplica</v>
      </c>
      <c r="R1203" s="36"/>
      <c r="S1203" s="2"/>
    </row>
    <row r="1204" spans="1:19" x14ac:dyDescent="0.25">
      <c r="A1204" s="3" t="s">
        <v>386</v>
      </c>
      <c r="B1204" s="6" t="s">
        <v>1936</v>
      </c>
      <c r="C1204" s="2">
        <v>218180</v>
      </c>
      <c r="D1204" s="4">
        <v>45847</v>
      </c>
      <c r="E1204" s="4">
        <v>45847</v>
      </c>
      <c r="F1204" s="2" t="s">
        <v>1282</v>
      </c>
      <c r="G1204" s="3" t="s">
        <v>1283</v>
      </c>
      <c r="H1204" s="2" t="s">
        <v>5539</v>
      </c>
      <c r="I1204" s="3" t="s">
        <v>3170</v>
      </c>
      <c r="J1204" s="6">
        <v>31809</v>
      </c>
      <c r="K1204" s="3" t="s">
        <v>3596</v>
      </c>
      <c r="L1204" s="3" t="s">
        <v>3457</v>
      </c>
      <c r="M1204" s="3" t="s">
        <v>950</v>
      </c>
      <c r="N1204" s="3" t="s">
        <v>1294</v>
      </c>
      <c r="O1204" s="5" t="s">
        <v>5382</v>
      </c>
      <c r="P1204" s="2">
        <f>VLOOKUP(M1204&amp;N1204,Distancia!$C$2:$D$3438,2,0)</f>
        <v>107.38</v>
      </c>
      <c r="Q1204" s="2" t="str">
        <f t="shared" si="18"/>
        <v>Aplica</v>
      </c>
      <c r="R1204" s="36"/>
      <c r="S1204" s="2"/>
    </row>
    <row r="1205" spans="1:19" x14ac:dyDescent="0.25">
      <c r="A1205" s="3" t="s">
        <v>386</v>
      </c>
      <c r="B1205" s="6" t="s">
        <v>1936</v>
      </c>
      <c r="C1205" s="2">
        <v>218181</v>
      </c>
      <c r="D1205" s="4">
        <v>45846</v>
      </c>
      <c r="E1205" s="4">
        <v>45846</v>
      </c>
      <c r="F1205" s="2" t="s">
        <v>3256</v>
      </c>
      <c r="G1205" s="3" t="s">
        <v>3257</v>
      </c>
      <c r="H1205" s="2" t="s">
        <v>5540</v>
      </c>
      <c r="I1205" s="3" t="s">
        <v>3170</v>
      </c>
      <c r="J1205" s="6">
        <v>0</v>
      </c>
      <c r="K1205" s="3" t="s">
        <v>2464</v>
      </c>
      <c r="L1205" s="3" t="s">
        <v>3457</v>
      </c>
      <c r="M1205" s="3" t="s">
        <v>1301</v>
      </c>
      <c r="N1205" s="3" t="s">
        <v>2472</v>
      </c>
      <c r="O1205" s="5" t="s">
        <v>5541</v>
      </c>
      <c r="P1205" s="2">
        <f>VLOOKUP(M1205&amp;N1205,Distancia!$C$2:$D$3438,2,0)</f>
        <v>60</v>
      </c>
      <c r="Q1205" s="2" t="str">
        <f t="shared" si="18"/>
        <v>No Aplica</v>
      </c>
      <c r="R1205" s="36"/>
      <c r="S1205" s="2"/>
    </row>
    <row r="1206" spans="1:19" x14ac:dyDescent="0.25">
      <c r="A1206" s="3" t="s">
        <v>386</v>
      </c>
      <c r="B1206" s="6" t="s">
        <v>1936</v>
      </c>
      <c r="C1206" s="2">
        <v>218216</v>
      </c>
      <c r="D1206" s="4">
        <v>45847</v>
      </c>
      <c r="E1206" s="4">
        <v>45847</v>
      </c>
      <c r="F1206" s="2" t="s">
        <v>1295</v>
      </c>
      <c r="G1206" s="3" t="s">
        <v>1296</v>
      </c>
      <c r="H1206" s="2" t="s">
        <v>5562</v>
      </c>
      <c r="I1206" s="3" t="s">
        <v>3170</v>
      </c>
      <c r="J1206" s="6">
        <v>31809</v>
      </c>
      <c r="K1206" s="3" t="s">
        <v>2488</v>
      </c>
      <c r="L1206" s="3" t="s">
        <v>3477</v>
      </c>
      <c r="M1206" s="3" t="s">
        <v>950</v>
      </c>
      <c r="N1206" s="3" t="s">
        <v>1294</v>
      </c>
      <c r="O1206" s="5" t="s">
        <v>5382</v>
      </c>
      <c r="P1206" s="2">
        <f>VLOOKUP(M1206&amp;N1206,Distancia!$C$2:$D$3438,2,0)</f>
        <v>107.38</v>
      </c>
      <c r="Q1206" s="2" t="str">
        <f t="shared" si="18"/>
        <v>Aplica</v>
      </c>
      <c r="R1206" s="36"/>
      <c r="S1206" s="2"/>
    </row>
    <row r="1207" spans="1:19" x14ac:dyDescent="0.25">
      <c r="A1207" s="3" t="s">
        <v>386</v>
      </c>
      <c r="B1207" s="6" t="s">
        <v>1936</v>
      </c>
      <c r="C1207" s="2">
        <v>218220</v>
      </c>
      <c r="D1207" s="4">
        <v>45848</v>
      </c>
      <c r="E1207" s="4">
        <v>45848</v>
      </c>
      <c r="F1207" s="2" t="s">
        <v>1688</v>
      </c>
      <c r="G1207" s="3" t="s">
        <v>1689</v>
      </c>
      <c r="H1207" s="2" t="s">
        <v>5565</v>
      </c>
      <c r="I1207" s="3" t="s">
        <v>97</v>
      </c>
      <c r="J1207" s="6">
        <v>0</v>
      </c>
      <c r="K1207" s="3" t="s">
        <v>2495</v>
      </c>
      <c r="L1207" s="3" t="s">
        <v>3434</v>
      </c>
      <c r="M1207" s="3" t="s">
        <v>1301</v>
      </c>
      <c r="N1207" s="3" t="s">
        <v>950</v>
      </c>
      <c r="O1207" s="5" t="s">
        <v>5402</v>
      </c>
      <c r="P1207" s="2">
        <f>VLOOKUP(M1207&amp;N1207,Distancia!$C$2:$D$3438,2,0)</f>
        <v>55.75</v>
      </c>
      <c r="Q1207" s="2" t="str">
        <f t="shared" si="18"/>
        <v>No Aplica</v>
      </c>
      <c r="R1207" s="36"/>
      <c r="S1207" s="2"/>
    </row>
    <row r="1208" spans="1:19" x14ac:dyDescent="0.25">
      <c r="A1208" s="3" t="s">
        <v>386</v>
      </c>
      <c r="B1208" s="6" t="s">
        <v>1936</v>
      </c>
      <c r="C1208" s="2">
        <v>218221</v>
      </c>
      <c r="D1208" s="4">
        <v>45860</v>
      </c>
      <c r="E1208" s="4">
        <v>45860</v>
      </c>
      <c r="F1208" s="2" t="s">
        <v>1688</v>
      </c>
      <c r="G1208" s="3" t="s">
        <v>1689</v>
      </c>
      <c r="H1208" s="2" t="s">
        <v>5565</v>
      </c>
      <c r="I1208" s="3" t="s">
        <v>97</v>
      </c>
      <c r="J1208" s="6">
        <v>0</v>
      </c>
      <c r="K1208" s="3" t="s">
        <v>2498</v>
      </c>
      <c r="L1208" s="3" t="s">
        <v>3434</v>
      </c>
      <c r="M1208" s="3" t="s">
        <v>1301</v>
      </c>
      <c r="N1208" s="3" t="s">
        <v>950</v>
      </c>
      <c r="O1208" s="5" t="s">
        <v>5402</v>
      </c>
      <c r="P1208" s="2">
        <f>VLOOKUP(M1208&amp;N1208,Distancia!$C$2:$D$3438,2,0)</f>
        <v>55.75</v>
      </c>
      <c r="Q1208" s="2" t="str">
        <f t="shared" si="18"/>
        <v>No Aplica</v>
      </c>
      <c r="R1208" s="36"/>
      <c r="S1208" s="2"/>
    </row>
    <row r="1209" spans="1:19" x14ac:dyDescent="0.25">
      <c r="A1209" s="3" t="s">
        <v>386</v>
      </c>
      <c r="B1209" s="6" t="s">
        <v>1936</v>
      </c>
      <c r="C1209" s="2">
        <v>218264</v>
      </c>
      <c r="D1209" s="4">
        <v>45847</v>
      </c>
      <c r="E1209" s="4">
        <v>45847</v>
      </c>
      <c r="F1209" s="2" t="s">
        <v>72</v>
      </c>
      <c r="G1209" s="3" t="s">
        <v>1274</v>
      </c>
      <c r="H1209" s="2" t="s">
        <v>5448</v>
      </c>
      <c r="I1209" s="3" t="s">
        <v>3170</v>
      </c>
      <c r="J1209" s="6">
        <v>0</v>
      </c>
      <c r="K1209" s="3" t="s">
        <v>2513</v>
      </c>
      <c r="L1209" s="3" t="s">
        <v>3477</v>
      </c>
      <c r="M1209" s="3" t="s">
        <v>950</v>
      </c>
      <c r="N1209" s="3" t="s">
        <v>1302</v>
      </c>
      <c r="O1209" s="5" t="s">
        <v>5394</v>
      </c>
      <c r="P1209" s="2">
        <f>VLOOKUP(M1209&amp;N1209,Distancia!$C$2:$D$3438,2,0)</f>
        <v>56.26</v>
      </c>
      <c r="Q1209" s="2" t="str">
        <f t="shared" si="18"/>
        <v>No Aplica</v>
      </c>
      <c r="R1209" s="36"/>
      <c r="S1209" s="2"/>
    </row>
    <row r="1210" spans="1:19" x14ac:dyDescent="0.25">
      <c r="A1210" s="3" t="s">
        <v>386</v>
      </c>
      <c r="B1210" s="6" t="s">
        <v>1936</v>
      </c>
      <c r="C1210" s="2">
        <v>218287</v>
      </c>
      <c r="D1210" s="4">
        <v>45848</v>
      </c>
      <c r="E1210" s="4">
        <v>45848</v>
      </c>
      <c r="F1210" s="2" t="s">
        <v>1695</v>
      </c>
      <c r="G1210" s="3" t="s">
        <v>1696</v>
      </c>
      <c r="H1210" s="2" t="s">
        <v>5508</v>
      </c>
      <c r="I1210" s="3" t="s">
        <v>97</v>
      </c>
      <c r="J1210" s="6">
        <v>0</v>
      </c>
      <c r="K1210" s="3" t="s">
        <v>2509</v>
      </c>
      <c r="L1210" s="3" t="s">
        <v>3477</v>
      </c>
      <c r="M1210" s="3" t="s">
        <v>1302</v>
      </c>
      <c r="N1210" s="3" t="s">
        <v>950</v>
      </c>
      <c r="O1210" s="5" t="s">
        <v>5382</v>
      </c>
      <c r="P1210" s="2">
        <f>VLOOKUP(M1210&amp;N1210,Distancia!$C$2:$D$3438,2,0)</f>
        <v>56.26</v>
      </c>
      <c r="Q1210" s="2" t="str">
        <f t="shared" si="18"/>
        <v>No Aplica</v>
      </c>
      <c r="R1210" s="36"/>
      <c r="S1210" s="2"/>
    </row>
    <row r="1211" spans="1:19" x14ac:dyDescent="0.25">
      <c r="A1211" s="3" t="s">
        <v>386</v>
      </c>
      <c r="B1211" s="6" t="s">
        <v>1936</v>
      </c>
      <c r="C1211" s="2">
        <v>218315</v>
      </c>
      <c r="D1211" s="4">
        <v>45840</v>
      </c>
      <c r="E1211" s="4">
        <v>45842</v>
      </c>
      <c r="F1211" s="2" t="s">
        <v>2461</v>
      </c>
      <c r="G1211" s="3" t="s">
        <v>2460</v>
      </c>
      <c r="H1211" s="2" t="s">
        <v>5613</v>
      </c>
      <c r="I1211" s="3" t="s">
        <v>97</v>
      </c>
      <c r="J1211" s="6">
        <v>0</v>
      </c>
      <c r="K1211" s="3" t="s">
        <v>3671</v>
      </c>
      <c r="L1211" s="3" t="s">
        <v>3449</v>
      </c>
      <c r="M1211" s="3" t="s">
        <v>1303</v>
      </c>
      <c r="N1211" s="3" t="s">
        <v>950</v>
      </c>
      <c r="O1211" s="5" t="s">
        <v>5402</v>
      </c>
      <c r="P1211" s="2">
        <f>VLOOKUP(M1211&amp;N1211,Distancia!$C$2:$D$3438,2,0)</f>
        <v>32.81</v>
      </c>
      <c r="Q1211" s="2" t="str">
        <f t="shared" si="18"/>
        <v>No Aplica</v>
      </c>
      <c r="R1211" s="36"/>
      <c r="S1211" s="2"/>
    </row>
    <row r="1212" spans="1:19" x14ac:dyDescent="0.25">
      <c r="A1212" s="3" t="s">
        <v>386</v>
      </c>
      <c r="B1212" s="6" t="s">
        <v>1936</v>
      </c>
      <c r="C1212" s="2">
        <v>218316</v>
      </c>
      <c r="D1212" s="4">
        <v>45852</v>
      </c>
      <c r="E1212" s="4">
        <v>45852</v>
      </c>
      <c r="F1212" s="2" t="s">
        <v>1702</v>
      </c>
      <c r="G1212" s="3" t="s">
        <v>1703</v>
      </c>
      <c r="H1212" s="2" t="s">
        <v>5614</v>
      </c>
      <c r="I1212" s="3" t="s">
        <v>97</v>
      </c>
      <c r="J1212" s="6">
        <v>31809</v>
      </c>
      <c r="K1212" s="3" t="s">
        <v>2497</v>
      </c>
      <c r="L1212" s="3" t="s">
        <v>3541</v>
      </c>
      <c r="M1212" s="3" t="s">
        <v>1289</v>
      </c>
      <c r="N1212" s="3" t="s">
        <v>950</v>
      </c>
      <c r="O1212" s="5" t="s">
        <v>5394</v>
      </c>
      <c r="P1212" s="2">
        <f>VLOOKUP(M1212&amp;N1212,Distancia!$C$2:$D$3438,2,0)</f>
        <v>176.26</v>
      </c>
      <c r="Q1212" s="2" t="str">
        <f t="shared" si="18"/>
        <v>Aplica</v>
      </c>
      <c r="R1212" s="36"/>
      <c r="S1212" s="2"/>
    </row>
    <row r="1213" spans="1:19" x14ac:dyDescent="0.25">
      <c r="A1213" s="3" t="s">
        <v>386</v>
      </c>
      <c r="B1213" s="6" t="s">
        <v>1936</v>
      </c>
      <c r="C1213" s="2">
        <v>218317</v>
      </c>
      <c r="D1213" s="4">
        <v>45870</v>
      </c>
      <c r="E1213" s="4">
        <v>45870</v>
      </c>
      <c r="F1213" s="2" t="s">
        <v>1702</v>
      </c>
      <c r="G1213" s="3" t="s">
        <v>1703</v>
      </c>
      <c r="H1213" s="2" t="s">
        <v>5614</v>
      </c>
      <c r="I1213" s="3" t="s">
        <v>97</v>
      </c>
      <c r="J1213" s="6">
        <v>31809</v>
      </c>
      <c r="K1213" s="3" t="s">
        <v>2507</v>
      </c>
      <c r="L1213" s="3" t="s">
        <v>3541</v>
      </c>
      <c r="M1213" s="3" t="s">
        <v>1289</v>
      </c>
      <c r="N1213" s="3" t="s">
        <v>1294</v>
      </c>
      <c r="O1213" s="5" t="s">
        <v>5394</v>
      </c>
      <c r="P1213" s="2">
        <f>VLOOKUP(M1213&amp;N1213,Distancia!$C$2:$D$3438,2,0)</f>
        <v>90.31</v>
      </c>
      <c r="Q1213" s="2" t="str">
        <f t="shared" si="18"/>
        <v>Aplica</v>
      </c>
      <c r="R1213" s="36"/>
      <c r="S1213" s="2"/>
    </row>
    <row r="1214" spans="1:19" x14ac:dyDescent="0.25">
      <c r="A1214" s="3" t="s">
        <v>386</v>
      </c>
      <c r="B1214" s="6" t="s">
        <v>1936</v>
      </c>
      <c r="C1214" s="2">
        <v>218358</v>
      </c>
      <c r="D1214" s="4">
        <v>45849</v>
      </c>
      <c r="E1214" s="4">
        <v>45849</v>
      </c>
      <c r="F1214" s="2" t="s">
        <v>1267</v>
      </c>
      <c r="G1214" s="3" t="s">
        <v>1268</v>
      </c>
      <c r="H1214" s="2" t="s">
        <v>5631</v>
      </c>
      <c r="I1214" s="3" t="s">
        <v>3170</v>
      </c>
      <c r="J1214" s="6">
        <v>0</v>
      </c>
      <c r="K1214" s="3" t="s">
        <v>2429</v>
      </c>
      <c r="L1214" s="3" t="s">
        <v>3541</v>
      </c>
      <c r="M1214" s="3" t="s">
        <v>950</v>
      </c>
      <c r="N1214" s="3" t="s">
        <v>2503</v>
      </c>
      <c r="O1214" s="5" t="s">
        <v>5382</v>
      </c>
      <c r="P1214" s="2">
        <f>VLOOKUP(M1214&amp;N1214,Distancia!$C$2:$D$3438,2,0)</f>
        <v>72.599999999999994</v>
      </c>
      <c r="Q1214" s="2" t="str">
        <f t="shared" si="18"/>
        <v>No Aplica</v>
      </c>
      <c r="R1214" s="36"/>
      <c r="S1214" s="2"/>
    </row>
    <row r="1215" spans="1:19" x14ac:dyDescent="0.25">
      <c r="A1215" s="3" t="s">
        <v>386</v>
      </c>
      <c r="B1215" s="6" t="s">
        <v>1936</v>
      </c>
      <c r="C1215" s="2">
        <v>218376</v>
      </c>
      <c r="D1215" s="4">
        <v>45852</v>
      </c>
      <c r="E1215" s="4">
        <v>45852</v>
      </c>
      <c r="F1215" s="2" t="s">
        <v>1281</v>
      </c>
      <c r="G1215" s="3" t="s">
        <v>2431</v>
      </c>
      <c r="H1215" s="2" t="s">
        <v>5406</v>
      </c>
      <c r="I1215" s="3" t="s">
        <v>97</v>
      </c>
      <c r="J1215" s="6">
        <v>34581</v>
      </c>
      <c r="K1215" s="3" t="s">
        <v>2480</v>
      </c>
      <c r="L1215" s="3" t="s">
        <v>3668</v>
      </c>
      <c r="M1215" s="3" t="s">
        <v>1294</v>
      </c>
      <c r="N1215" s="3" t="s">
        <v>950</v>
      </c>
      <c r="O1215" s="5" t="s">
        <v>5402</v>
      </c>
      <c r="P1215" s="2">
        <f>VLOOKUP(M1215&amp;N1215,Distancia!$C$2:$D$3438,2,0)</f>
        <v>107.38</v>
      </c>
      <c r="Q1215" s="2" t="str">
        <f t="shared" si="18"/>
        <v>Aplica</v>
      </c>
      <c r="R1215" s="36"/>
      <c r="S1215" s="2"/>
    </row>
    <row r="1216" spans="1:19" x14ac:dyDescent="0.25">
      <c r="A1216" s="3" t="s">
        <v>386</v>
      </c>
      <c r="B1216" s="6" t="s">
        <v>1936</v>
      </c>
      <c r="C1216" s="2">
        <v>218393</v>
      </c>
      <c r="D1216" s="4">
        <v>45852</v>
      </c>
      <c r="E1216" s="4">
        <v>45852</v>
      </c>
      <c r="F1216" s="2" t="s">
        <v>2438</v>
      </c>
      <c r="G1216" s="3" t="s">
        <v>2449</v>
      </c>
      <c r="H1216" s="2" t="s">
        <v>5520</v>
      </c>
      <c r="I1216" s="3" t="s">
        <v>3170</v>
      </c>
      <c r="J1216" s="6">
        <v>0</v>
      </c>
      <c r="K1216" s="3" t="s">
        <v>2476</v>
      </c>
      <c r="L1216" s="3" t="s">
        <v>3668</v>
      </c>
      <c r="M1216" s="3" t="s">
        <v>1302</v>
      </c>
      <c r="N1216" s="3" t="s">
        <v>950</v>
      </c>
      <c r="O1216" s="5" t="s">
        <v>5394</v>
      </c>
      <c r="P1216" s="2">
        <f>VLOOKUP(M1216&amp;N1216,Distancia!$C$2:$D$3438,2,0)</f>
        <v>56.26</v>
      </c>
      <c r="Q1216" s="2" t="str">
        <f t="shared" si="18"/>
        <v>No Aplica</v>
      </c>
      <c r="R1216" s="36"/>
      <c r="S1216" s="2"/>
    </row>
    <row r="1217" spans="1:19" x14ac:dyDescent="0.25">
      <c r="A1217" s="3" t="s">
        <v>386</v>
      </c>
      <c r="B1217" s="6" t="s">
        <v>1936</v>
      </c>
      <c r="C1217" s="2">
        <v>218400</v>
      </c>
      <c r="D1217" s="4">
        <v>45852</v>
      </c>
      <c r="E1217" s="4">
        <v>45852</v>
      </c>
      <c r="F1217" s="2" t="s">
        <v>1699</v>
      </c>
      <c r="G1217" s="3" t="s">
        <v>1704</v>
      </c>
      <c r="H1217" s="2" t="s">
        <v>5646</v>
      </c>
      <c r="I1217" s="3" t="s">
        <v>3170</v>
      </c>
      <c r="J1217" s="6">
        <v>31809</v>
      </c>
      <c r="K1217" s="3" t="s">
        <v>2504</v>
      </c>
      <c r="L1217" s="3" t="s">
        <v>3506</v>
      </c>
      <c r="M1217" s="3" t="s">
        <v>1289</v>
      </c>
      <c r="N1217" s="3" t="s">
        <v>950</v>
      </c>
      <c r="O1217" s="5" t="s">
        <v>5450</v>
      </c>
      <c r="P1217" s="2">
        <f>VLOOKUP(M1217&amp;N1217,Distancia!$C$2:$D$3438,2,0)</f>
        <v>176.26</v>
      </c>
      <c r="Q1217" s="2" t="str">
        <f t="shared" si="18"/>
        <v>Aplica</v>
      </c>
      <c r="R1217" s="36"/>
      <c r="S1217" s="2"/>
    </row>
    <row r="1218" spans="1:19" x14ac:dyDescent="0.25">
      <c r="A1218" s="3" t="s">
        <v>386</v>
      </c>
      <c r="B1218" s="6" t="s">
        <v>1936</v>
      </c>
      <c r="C1218" s="2">
        <v>218420</v>
      </c>
      <c r="D1218" s="4">
        <v>45852</v>
      </c>
      <c r="E1218" s="4">
        <v>45852</v>
      </c>
      <c r="F1218" s="2" t="s">
        <v>2458</v>
      </c>
      <c r="G1218" s="3" t="s">
        <v>2459</v>
      </c>
      <c r="H1218" s="2" t="s">
        <v>5651</v>
      </c>
      <c r="I1218" s="3" t="s">
        <v>97</v>
      </c>
      <c r="J1218" s="6">
        <v>0</v>
      </c>
      <c r="K1218" s="3" t="s">
        <v>2500</v>
      </c>
      <c r="L1218" s="3" t="s">
        <v>3668</v>
      </c>
      <c r="M1218" s="3" t="s">
        <v>1303</v>
      </c>
      <c r="N1218" s="3" t="s">
        <v>950</v>
      </c>
      <c r="O1218" s="5" t="s">
        <v>5394</v>
      </c>
      <c r="P1218" s="2">
        <f>VLOOKUP(M1218&amp;N1218,Distancia!$C$2:$D$3438,2,0)</f>
        <v>32.81</v>
      </c>
      <c r="Q1218" s="2" t="str">
        <f t="shared" si="18"/>
        <v>No Aplica</v>
      </c>
      <c r="R1218" s="36"/>
      <c r="S1218" s="2"/>
    </row>
    <row r="1219" spans="1:19" x14ac:dyDescent="0.25">
      <c r="A1219" s="3" t="s">
        <v>386</v>
      </c>
      <c r="B1219" s="6" t="s">
        <v>1936</v>
      </c>
      <c r="C1219" s="2">
        <v>218433</v>
      </c>
      <c r="D1219" s="4">
        <v>45852</v>
      </c>
      <c r="E1219" s="4">
        <v>45852</v>
      </c>
      <c r="F1219" s="2" t="s">
        <v>1683</v>
      </c>
      <c r="G1219" s="3" t="s">
        <v>1684</v>
      </c>
      <c r="H1219" s="2" t="s">
        <v>5483</v>
      </c>
      <c r="I1219" s="3" t="s">
        <v>3170</v>
      </c>
      <c r="J1219" s="6">
        <v>0</v>
      </c>
      <c r="K1219" s="3" t="s">
        <v>2489</v>
      </c>
      <c r="L1219" s="3" t="s">
        <v>3754</v>
      </c>
      <c r="M1219" s="3" t="s">
        <v>1303</v>
      </c>
      <c r="N1219" s="3" t="s">
        <v>950</v>
      </c>
      <c r="O1219" s="5" t="s">
        <v>5394</v>
      </c>
      <c r="P1219" s="2">
        <f>VLOOKUP(M1219&amp;N1219,Distancia!$C$2:$D$3438,2,0)</f>
        <v>32.81</v>
      </c>
      <c r="Q1219" s="2" t="str">
        <f t="shared" ref="Q1219:Q1282" si="19">IF(P1219&gt;=80,"Aplica","No Aplica")</f>
        <v>No Aplica</v>
      </c>
      <c r="R1219" s="36"/>
      <c r="S1219" s="2"/>
    </row>
    <row r="1220" spans="1:19" x14ac:dyDescent="0.25">
      <c r="A1220" s="3" t="s">
        <v>386</v>
      </c>
      <c r="B1220" s="6" t="s">
        <v>1936</v>
      </c>
      <c r="C1220" s="2">
        <v>218488</v>
      </c>
      <c r="D1220" s="4">
        <v>45839</v>
      </c>
      <c r="E1220" s="4">
        <v>45839</v>
      </c>
      <c r="F1220" s="2" t="s">
        <v>3795</v>
      </c>
      <c r="G1220" s="3" t="s">
        <v>3796</v>
      </c>
      <c r="H1220" s="2" t="s">
        <v>5684</v>
      </c>
      <c r="I1220" s="3" t="s">
        <v>3170</v>
      </c>
      <c r="J1220" s="6">
        <v>31809</v>
      </c>
      <c r="K1220" s="3" t="s">
        <v>2514</v>
      </c>
      <c r="L1220" s="3" t="s">
        <v>3506</v>
      </c>
      <c r="M1220" s="3" t="s">
        <v>1294</v>
      </c>
      <c r="N1220" s="3" t="s">
        <v>950</v>
      </c>
      <c r="O1220" s="5" t="s">
        <v>5394</v>
      </c>
      <c r="P1220" s="2">
        <f>VLOOKUP(M1220&amp;N1220,Distancia!$C$2:$D$3438,2,0)</f>
        <v>107.38</v>
      </c>
      <c r="Q1220" s="2" t="str">
        <f t="shared" si="19"/>
        <v>Aplica</v>
      </c>
      <c r="R1220" s="36"/>
      <c r="S1220" s="2"/>
    </row>
    <row r="1221" spans="1:19" x14ac:dyDescent="0.25">
      <c r="A1221" s="3" t="s">
        <v>386</v>
      </c>
      <c r="B1221" s="6" t="s">
        <v>1936</v>
      </c>
      <c r="C1221" s="2">
        <v>218489</v>
      </c>
      <c r="D1221" s="4">
        <v>45840</v>
      </c>
      <c r="E1221" s="4">
        <v>45840</v>
      </c>
      <c r="F1221" s="2" t="s">
        <v>3795</v>
      </c>
      <c r="G1221" s="3" t="s">
        <v>3796</v>
      </c>
      <c r="H1221" s="2" t="s">
        <v>5684</v>
      </c>
      <c r="I1221" s="3" t="s">
        <v>3170</v>
      </c>
      <c r="J1221" s="6">
        <v>31809</v>
      </c>
      <c r="K1221" s="3" t="s">
        <v>2508</v>
      </c>
      <c r="L1221" s="3" t="s">
        <v>3506</v>
      </c>
      <c r="M1221" s="3" t="s">
        <v>1294</v>
      </c>
      <c r="N1221" s="3" t="s">
        <v>950</v>
      </c>
      <c r="O1221" s="5" t="s">
        <v>5394</v>
      </c>
      <c r="P1221" s="2">
        <f>VLOOKUP(M1221&amp;N1221,Distancia!$C$2:$D$3438,2,0)</f>
        <v>107.38</v>
      </c>
      <c r="Q1221" s="2" t="str">
        <f t="shared" si="19"/>
        <v>Aplica</v>
      </c>
      <c r="R1221" s="36"/>
      <c r="S1221" s="2"/>
    </row>
    <row r="1222" spans="1:19" x14ac:dyDescent="0.25">
      <c r="A1222" s="3" t="s">
        <v>386</v>
      </c>
      <c r="B1222" s="6" t="s">
        <v>1936</v>
      </c>
      <c r="C1222" s="2">
        <v>218490</v>
      </c>
      <c r="D1222" s="4">
        <v>45841</v>
      </c>
      <c r="E1222" s="4">
        <v>45841</v>
      </c>
      <c r="F1222" s="2" t="s">
        <v>3795</v>
      </c>
      <c r="G1222" s="3" t="s">
        <v>3796</v>
      </c>
      <c r="H1222" s="2" t="s">
        <v>5684</v>
      </c>
      <c r="I1222" s="3" t="s">
        <v>3170</v>
      </c>
      <c r="J1222" s="6">
        <v>31809</v>
      </c>
      <c r="K1222" s="3" t="s">
        <v>2485</v>
      </c>
      <c r="L1222" s="3" t="s">
        <v>3506</v>
      </c>
      <c r="M1222" s="3" t="s">
        <v>1294</v>
      </c>
      <c r="N1222" s="3" t="s">
        <v>950</v>
      </c>
      <c r="O1222" s="5" t="s">
        <v>5394</v>
      </c>
      <c r="P1222" s="2">
        <f>VLOOKUP(M1222&amp;N1222,Distancia!$C$2:$D$3438,2,0)</f>
        <v>107.38</v>
      </c>
      <c r="Q1222" s="2" t="str">
        <f t="shared" si="19"/>
        <v>Aplica</v>
      </c>
      <c r="R1222" s="36"/>
      <c r="S1222" s="2"/>
    </row>
    <row r="1223" spans="1:19" x14ac:dyDescent="0.25">
      <c r="A1223" s="3" t="s">
        <v>386</v>
      </c>
      <c r="B1223" s="6" t="s">
        <v>1936</v>
      </c>
      <c r="C1223" s="2">
        <v>218491</v>
      </c>
      <c r="D1223" s="4">
        <v>45852</v>
      </c>
      <c r="E1223" s="4">
        <v>45852</v>
      </c>
      <c r="F1223" s="2" t="s">
        <v>3795</v>
      </c>
      <c r="G1223" s="3" t="s">
        <v>3796</v>
      </c>
      <c r="H1223" s="2" t="s">
        <v>5684</v>
      </c>
      <c r="I1223" s="3" t="s">
        <v>3170</v>
      </c>
      <c r="J1223" s="6">
        <v>31809</v>
      </c>
      <c r="K1223" s="3" t="s">
        <v>2487</v>
      </c>
      <c r="L1223" s="3" t="s">
        <v>3506</v>
      </c>
      <c r="M1223" s="3" t="s">
        <v>1294</v>
      </c>
      <c r="N1223" s="3" t="s">
        <v>950</v>
      </c>
      <c r="O1223" s="5" t="s">
        <v>5394</v>
      </c>
      <c r="P1223" s="2">
        <f>VLOOKUP(M1223&amp;N1223,Distancia!$C$2:$D$3438,2,0)</f>
        <v>107.38</v>
      </c>
      <c r="Q1223" s="2" t="str">
        <f t="shared" si="19"/>
        <v>Aplica</v>
      </c>
      <c r="R1223" s="36"/>
      <c r="S1223" s="2"/>
    </row>
    <row r="1224" spans="1:19" x14ac:dyDescent="0.25">
      <c r="A1224" s="3" t="s">
        <v>386</v>
      </c>
      <c r="B1224" s="6" t="s">
        <v>1936</v>
      </c>
      <c r="C1224" s="2">
        <v>218519</v>
      </c>
      <c r="D1224" s="4">
        <v>45855</v>
      </c>
      <c r="E1224" s="4">
        <v>45855</v>
      </c>
      <c r="F1224" s="2" t="s">
        <v>3150</v>
      </c>
      <c r="G1224" s="3" t="s">
        <v>3151</v>
      </c>
      <c r="H1224" s="2" t="s">
        <v>5696</v>
      </c>
      <c r="I1224" s="3" t="s">
        <v>3170</v>
      </c>
      <c r="J1224" s="6">
        <v>25815</v>
      </c>
      <c r="K1224" s="3" t="s">
        <v>2448</v>
      </c>
      <c r="L1224" s="3" t="s">
        <v>3506</v>
      </c>
      <c r="M1224" s="3" t="s">
        <v>950</v>
      </c>
      <c r="N1224" s="3" t="s">
        <v>270</v>
      </c>
      <c r="O1224" s="5" t="s">
        <v>5382</v>
      </c>
      <c r="P1224" s="2">
        <f>VLOOKUP(M1224&amp;N1224,Distancia!$C$2:$D$3438,2,0)</f>
        <v>83.73</v>
      </c>
      <c r="Q1224" s="2" t="str">
        <f t="shared" si="19"/>
        <v>Aplica</v>
      </c>
      <c r="R1224" s="36"/>
      <c r="S1224" s="2"/>
    </row>
    <row r="1225" spans="1:19" x14ac:dyDescent="0.25">
      <c r="A1225" s="3" t="s">
        <v>386</v>
      </c>
      <c r="B1225" s="6" t="s">
        <v>1936</v>
      </c>
      <c r="C1225" s="2">
        <v>218520</v>
      </c>
      <c r="D1225" s="4">
        <v>45867</v>
      </c>
      <c r="E1225" s="4">
        <v>45869</v>
      </c>
      <c r="F1225" s="2" t="s">
        <v>1278</v>
      </c>
      <c r="G1225" s="3" t="s">
        <v>2479</v>
      </c>
      <c r="H1225" s="2" t="s">
        <v>5697</v>
      </c>
      <c r="I1225" s="3" t="s">
        <v>97</v>
      </c>
      <c r="J1225" s="6">
        <v>190855</v>
      </c>
      <c r="K1225" s="3" t="s">
        <v>2515</v>
      </c>
      <c r="L1225" s="3" t="s">
        <v>3754</v>
      </c>
      <c r="M1225" s="3" t="s">
        <v>950</v>
      </c>
      <c r="N1225" s="3" t="s">
        <v>270</v>
      </c>
      <c r="O1225" s="5" t="s">
        <v>5402</v>
      </c>
      <c r="P1225" s="2">
        <f>VLOOKUP(M1225&amp;N1225,Distancia!$C$2:$D$3438,2,0)</f>
        <v>83.73</v>
      </c>
      <c r="Q1225" s="2" t="str">
        <f t="shared" si="19"/>
        <v>Aplica</v>
      </c>
      <c r="R1225" s="36"/>
      <c r="S1225" s="2"/>
    </row>
    <row r="1226" spans="1:19" x14ac:dyDescent="0.25">
      <c r="A1226" s="3" t="s">
        <v>386</v>
      </c>
      <c r="B1226" s="6" t="s">
        <v>1936</v>
      </c>
      <c r="C1226" s="2">
        <v>218528</v>
      </c>
      <c r="D1226" s="4">
        <v>45862</v>
      </c>
      <c r="E1226" s="4">
        <v>45862</v>
      </c>
      <c r="F1226" s="2" t="s">
        <v>1307</v>
      </c>
      <c r="G1226" s="3" t="s">
        <v>1308</v>
      </c>
      <c r="H1226" s="2" t="s">
        <v>5703</v>
      </c>
      <c r="I1226" s="3" t="s">
        <v>3170</v>
      </c>
      <c r="J1226" s="6">
        <v>25815</v>
      </c>
      <c r="K1226" s="3" t="s">
        <v>1592</v>
      </c>
      <c r="L1226" s="3" t="s">
        <v>2516</v>
      </c>
      <c r="M1226" s="3" t="s">
        <v>950</v>
      </c>
      <c r="N1226" s="3" t="s">
        <v>270</v>
      </c>
      <c r="O1226" s="5" t="s">
        <v>5382</v>
      </c>
      <c r="P1226" s="2">
        <f>VLOOKUP(M1226&amp;N1226,Distancia!$C$2:$D$3438,2,0)</f>
        <v>83.73</v>
      </c>
      <c r="Q1226" s="2" t="str">
        <f t="shared" si="19"/>
        <v>Aplica</v>
      </c>
      <c r="R1226" s="36"/>
      <c r="S1226" s="2"/>
    </row>
    <row r="1227" spans="1:19" x14ac:dyDescent="0.25">
      <c r="A1227" s="3" t="s">
        <v>386</v>
      </c>
      <c r="B1227" s="6" t="s">
        <v>1936</v>
      </c>
      <c r="C1227" s="2">
        <v>218529</v>
      </c>
      <c r="D1227" s="4">
        <v>45863</v>
      </c>
      <c r="E1227" s="4">
        <v>45863</v>
      </c>
      <c r="F1227" s="2" t="s">
        <v>1307</v>
      </c>
      <c r="G1227" s="3" t="s">
        <v>1308</v>
      </c>
      <c r="H1227" s="2" t="s">
        <v>5703</v>
      </c>
      <c r="I1227" s="3" t="s">
        <v>3170</v>
      </c>
      <c r="J1227" s="6">
        <v>25815</v>
      </c>
      <c r="K1227" s="3" t="s">
        <v>2430</v>
      </c>
      <c r="L1227" s="3" t="s">
        <v>3456</v>
      </c>
      <c r="M1227" s="3" t="s">
        <v>950</v>
      </c>
      <c r="N1227" s="3" t="s">
        <v>270</v>
      </c>
      <c r="O1227" s="5" t="s">
        <v>5382</v>
      </c>
      <c r="P1227" s="2">
        <f>VLOOKUP(M1227&amp;N1227,Distancia!$C$2:$D$3438,2,0)</f>
        <v>83.73</v>
      </c>
      <c r="Q1227" s="2" t="str">
        <f t="shared" si="19"/>
        <v>Aplica</v>
      </c>
      <c r="R1227" s="36"/>
      <c r="S1227" s="2"/>
    </row>
    <row r="1228" spans="1:19" x14ac:dyDescent="0.25">
      <c r="A1228" s="3" t="s">
        <v>386</v>
      </c>
      <c r="B1228" s="6" t="s">
        <v>1936</v>
      </c>
      <c r="C1228" s="2">
        <v>218537</v>
      </c>
      <c r="D1228" s="4">
        <v>45856</v>
      </c>
      <c r="E1228" s="4">
        <v>45856</v>
      </c>
      <c r="F1228" s="2" t="s">
        <v>72</v>
      </c>
      <c r="G1228" s="3" t="s">
        <v>1274</v>
      </c>
      <c r="H1228" s="2" t="s">
        <v>5448</v>
      </c>
      <c r="I1228" s="3" t="s">
        <v>3170</v>
      </c>
      <c r="J1228" s="6">
        <v>0</v>
      </c>
      <c r="K1228" s="3" t="s">
        <v>2469</v>
      </c>
      <c r="L1228" s="3" t="s">
        <v>3456</v>
      </c>
      <c r="M1228" s="3" t="s">
        <v>950</v>
      </c>
      <c r="N1228" s="3" t="s">
        <v>1303</v>
      </c>
      <c r="O1228" s="5" t="s">
        <v>5394</v>
      </c>
      <c r="P1228" s="2">
        <f>VLOOKUP(M1228&amp;N1228,Distancia!$C$2:$D$3438,2,0)</f>
        <v>32.81</v>
      </c>
      <c r="Q1228" s="2" t="str">
        <f t="shared" si="19"/>
        <v>No Aplica</v>
      </c>
      <c r="R1228" s="36"/>
      <c r="S1228" s="2"/>
    </row>
    <row r="1229" spans="1:19" x14ac:dyDescent="0.25">
      <c r="A1229" s="3" t="s">
        <v>386</v>
      </c>
      <c r="B1229" s="6" t="s">
        <v>1936</v>
      </c>
      <c r="C1229" s="2">
        <v>218545</v>
      </c>
      <c r="D1229" s="4">
        <v>45868</v>
      </c>
      <c r="E1229" s="4">
        <v>45868</v>
      </c>
      <c r="F1229" s="2" t="s">
        <v>1702</v>
      </c>
      <c r="G1229" s="3" t="s">
        <v>1703</v>
      </c>
      <c r="H1229" s="2" t="s">
        <v>5614</v>
      </c>
      <c r="I1229" s="3" t="s">
        <v>97</v>
      </c>
      <c r="J1229" s="6">
        <v>31809</v>
      </c>
      <c r="K1229" s="3" t="s">
        <v>2445</v>
      </c>
      <c r="L1229" s="3" t="s">
        <v>3668</v>
      </c>
      <c r="M1229" s="3" t="s">
        <v>1289</v>
      </c>
      <c r="N1229" s="3" t="s">
        <v>1294</v>
      </c>
      <c r="O1229" s="5" t="s">
        <v>5394</v>
      </c>
      <c r="P1229" s="2">
        <f>VLOOKUP(M1229&amp;N1229,Distancia!$C$2:$D$3438,2,0)</f>
        <v>90.31</v>
      </c>
      <c r="Q1229" s="2" t="str">
        <f t="shared" si="19"/>
        <v>Aplica</v>
      </c>
      <c r="R1229" s="36"/>
      <c r="S1229" s="2"/>
    </row>
    <row r="1230" spans="1:19" x14ac:dyDescent="0.25">
      <c r="A1230" s="3" t="s">
        <v>386</v>
      </c>
      <c r="B1230" s="6" t="s">
        <v>1936</v>
      </c>
      <c r="C1230" s="2">
        <v>218546</v>
      </c>
      <c r="D1230" s="4">
        <v>45869</v>
      </c>
      <c r="E1230" s="4">
        <v>45869</v>
      </c>
      <c r="F1230" s="2" t="s">
        <v>1702</v>
      </c>
      <c r="G1230" s="3" t="s">
        <v>1703</v>
      </c>
      <c r="H1230" s="2" t="s">
        <v>5614</v>
      </c>
      <c r="I1230" s="3" t="s">
        <v>97</v>
      </c>
      <c r="J1230" s="6">
        <v>31809</v>
      </c>
      <c r="K1230" s="3" t="s">
        <v>2454</v>
      </c>
      <c r="L1230" s="3" t="s">
        <v>3668</v>
      </c>
      <c r="M1230" s="3" t="s">
        <v>1289</v>
      </c>
      <c r="N1230" s="3" t="s">
        <v>1294</v>
      </c>
      <c r="O1230" s="5" t="s">
        <v>5394</v>
      </c>
      <c r="P1230" s="2">
        <f>VLOOKUP(M1230&amp;N1230,Distancia!$C$2:$D$3438,2,0)</f>
        <v>90.31</v>
      </c>
      <c r="Q1230" s="2" t="str">
        <f t="shared" si="19"/>
        <v>Aplica</v>
      </c>
      <c r="R1230" s="36"/>
      <c r="S1230" s="2"/>
    </row>
    <row r="1231" spans="1:19" x14ac:dyDescent="0.25">
      <c r="A1231" s="3" t="s">
        <v>386</v>
      </c>
      <c r="B1231" s="6" t="s">
        <v>1936</v>
      </c>
      <c r="C1231" s="2">
        <v>218547</v>
      </c>
      <c r="D1231" s="4">
        <v>45873</v>
      </c>
      <c r="E1231" s="4">
        <v>45873</v>
      </c>
      <c r="F1231" s="2" t="s">
        <v>1702</v>
      </c>
      <c r="G1231" s="3" t="s">
        <v>1703</v>
      </c>
      <c r="H1231" s="2" t="s">
        <v>5614</v>
      </c>
      <c r="I1231" s="3" t="s">
        <v>97</v>
      </c>
      <c r="J1231" s="6">
        <v>31809</v>
      </c>
      <c r="K1231" s="3" t="s">
        <v>2502</v>
      </c>
      <c r="L1231" s="3" t="s">
        <v>3668</v>
      </c>
      <c r="M1231" s="3" t="s">
        <v>1289</v>
      </c>
      <c r="N1231" s="3" t="s">
        <v>1294</v>
      </c>
      <c r="O1231" s="5" t="s">
        <v>5394</v>
      </c>
      <c r="P1231" s="2">
        <f>VLOOKUP(M1231&amp;N1231,Distancia!$C$2:$D$3438,2,0)</f>
        <v>90.31</v>
      </c>
      <c r="Q1231" s="2" t="str">
        <f t="shared" si="19"/>
        <v>Aplica</v>
      </c>
      <c r="R1231" s="36"/>
      <c r="S1231" s="2"/>
    </row>
    <row r="1232" spans="1:19" x14ac:dyDescent="0.25">
      <c r="A1232" s="3" t="s">
        <v>386</v>
      </c>
      <c r="B1232" s="6" t="s">
        <v>1936</v>
      </c>
      <c r="C1232" s="2">
        <v>218567</v>
      </c>
      <c r="D1232" s="4">
        <v>45856</v>
      </c>
      <c r="E1232" s="4">
        <v>45856</v>
      </c>
      <c r="F1232" s="2" t="s">
        <v>38</v>
      </c>
      <c r="G1232" s="3" t="s">
        <v>842</v>
      </c>
      <c r="H1232" s="2" t="s">
        <v>5479</v>
      </c>
      <c r="I1232" s="3" t="s">
        <v>3170</v>
      </c>
      <c r="J1232" s="6">
        <v>0</v>
      </c>
      <c r="K1232" s="3" t="s">
        <v>2506</v>
      </c>
      <c r="L1232" s="3" t="s">
        <v>3754</v>
      </c>
      <c r="M1232" s="3" t="s">
        <v>950</v>
      </c>
      <c r="N1232" s="3" t="s">
        <v>1301</v>
      </c>
      <c r="O1232" s="5" t="s">
        <v>5382</v>
      </c>
      <c r="P1232" s="2">
        <f>VLOOKUP(M1232&amp;N1232,Distancia!$C$2:$D$3438,2,0)</f>
        <v>55.75</v>
      </c>
      <c r="Q1232" s="2" t="str">
        <f t="shared" si="19"/>
        <v>No Aplica</v>
      </c>
      <c r="R1232" s="36"/>
      <c r="S1232" s="2"/>
    </row>
    <row r="1233" spans="1:19" x14ac:dyDescent="0.25">
      <c r="A1233" s="3" t="s">
        <v>386</v>
      </c>
      <c r="B1233" s="6" t="s">
        <v>1936</v>
      </c>
      <c r="C1233" s="2">
        <v>218572</v>
      </c>
      <c r="D1233" s="4">
        <v>45862</v>
      </c>
      <c r="E1233" s="4">
        <v>45862</v>
      </c>
      <c r="F1233" s="2" t="s">
        <v>38</v>
      </c>
      <c r="G1233" s="3" t="s">
        <v>842</v>
      </c>
      <c r="H1233" s="2" t="s">
        <v>5479</v>
      </c>
      <c r="I1233" s="3" t="s">
        <v>3170</v>
      </c>
      <c r="J1233" s="6">
        <v>34581</v>
      </c>
      <c r="K1233" s="3" t="s">
        <v>2505</v>
      </c>
      <c r="L1233" s="3" t="s">
        <v>3754</v>
      </c>
      <c r="M1233" s="3" t="s">
        <v>950</v>
      </c>
      <c r="N1233" s="3" t="s">
        <v>270</v>
      </c>
      <c r="O1233" s="5" t="s">
        <v>5382</v>
      </c>
      <c r="P1233" s="2">
        <f>VLOOKUP(M1233&amp;N1233,Distancia!$C$2:$D$3438,2,0)</f>
        <v>83.73</v>
      </c>
      <c r="Q1233" s="2" t="str">
        <f t="shared" si="19"/>
        <v>Aplica</v>
      </c>
      <c r="R1233" s="36"/>
      <c r="S1233" s="2"/>
    </row>
    <row r="1234" spans="1:19" x14ac:dyDescent="0.25">
      <c r="A1234" s="3" t="s">
        <v>386</v>
      </c>
      <c r="B1234" s="6" t="s">
        <v>1936</v>
      </c>
      <c r="C1234" s="2">
        <v>218573</v>
      </c>
      <c r="D1234" s="4">
        <v>45863</v>
      </c>
      <c r="E1234" s="4">
        <v>45863</v>
      </c>
      <c r="F1234" s="2" t="s">
        <v>38</v>
      </c>
      <c r="G1234" s="3" t="s">
        <v>842</v>
      </c>
      <c r="H1234" s="2" t="s">
        <v>5479</v>
      </c>
      <c r="I1234" s="3" t="s">
        <v>3170</v>
      </c>
      <c r="J1234" s="6">
        <v>34581</v>
      </c>
      <c r="K1234" s="3" t="s">
        <v>2511</v>
      </c>
      <c r="L1234" s="3" t="s">
        <v>3754</v>
      </c>
      <c r="M1234" s="3" t="s">
        <v>950</v>
      </c>
      <c r="N1234" s="3" t="s">
        <v>270</v>
      </c>
      <c r="O1234" s="5" t="s">
        <v>5382</v>
      </c>
      <c r="P1234" s="2">
        <f>VLOOKUP(M1234&amp;N1234,Distancia!$C$2:$D$3438,2,0)</f>
        <v>83.73</v>
      </c>
      <c r="Q1234" s="2" t="str">
        <f t="shared" si="19"/>
        <v>Aplica</v>
      </c>
      <c r="R1234" s="36"/>
      <c r="S1234" s="2"/>
    </row>
    <row r="1235" spans="1:19" x14ac:dyDescent="0.25">
      <c r="A1235" s="3" t="s">
        <v>386</v>
      </c>
      <c r="B1235" s="6" t="s">
        <v>1936</v>
      </c>
      <c r="C1235" s="2">
        <v>218586</v>
      </c>
      <c r="D1235" s="4">
        <v>45859</v>
      </c>
      <c r="E1235" s="4">
        <v>45859</v>
      </c>
      <c r="F1235" s="2" t="s">
        <v>36</v>
      </c>
      <c r="G1235" s="3" t="s">
        <v>2478</v>
      </c>
      <c r="H1235" s="2" t="s">
        <v>5725</v>
      </c>
      <c r="I1235" s="3" t="s">
        <v>3170</v>
      </c>
      <c r="J1235" s="6">
        <v>0</v>
      </c>
      <c r="K1235" s="3" t="s">
        <v>2434</v>
      </c>
      <c r="L1235" s="3" t="s">
        <v>3668</v>
      </c>
      <c r="M1235" s="3" t="s">
        <v>950</v>
      </c>
      <c r="N1235" s="3" t="s">
        <v>1301</v>
      </c>
      <c r="O1235" s="5" t="s">
        <v>5394</v>
      </c>
      <c r="P1235" s="2">
        <f>VLOOKUP(M1235&amp;N1235,Distancia!$C$2:$D$3438,2,0)</f>
        <v>55.75</v>
      </c>
      <c r="Q1235" s="2" t="str">
        <f t="shared" si="19"/>
        <v>No Aplica</v>
      </c>
      <c r="R1235" s="36"/>
      <c r="S1235" s="2"/>
    </row>
    <row r="1236" spans="1:19" x14ac:dyDescent="0.25">
      <c r="A1236" s="3" t="s">
        <v>386</v>
      </c>
      <c r="B1236" s="6" t="s">
        <v>1936</v>
      </c>
      <c r="C1236" s="2">
        <v>218598</v>
      </c>
      <c r="D1236" s="4">
        <v>45859</v>
      </c>
      <c r="E1236" s="4">
        <v>45859</v>
      </c>
      <c r="F1236" s="2" t="s">
        <v>1695</v>
      </c>
      <c r="G1236" s="3" t="s">
        <v>1696</v>
      </c>
      <c r="H1236" s="2" t="s">
        <v>5508</v>
      </c>
      <c r="I1236" s="3" t="s">
        <v>97</v>
      </c>
      <c r="J1236" s="6">
        <v>0</v>
      </c>
      <c r="K1236" s="3" t="s">
        <v>3849</v>
      </c>
      <c r="L1236" s="3" t="s">
        <v>3754</v>
      </c>
      <c r="M1236" s="3" t="s">
        <v>1302</v>
      </c>
      <c r="N1236" s="3" t="s">
        <v>950</v>
      </c>
      <c r="O1236" s="5" t="s">
        <v>5382</v>
      </c>
      <c r="P1236" s="2">
        <f>VLOOKUP(M1236&amp;N1236,Distancia!$C$2:$D$3438,2,0)</f>
        <v>56.26</v>
      </c>
      <c r="Q1236" s="2" t="str">
        <f t="shared" si="19"/>
        <v>No Aplica</v>
      </c>
      <c r="R1236" s="36"/>
      <c r="S1236" s="2"/>
    </row>
    <row r="1237" spans="1:19" x14ac:dyDescent="0.25">
      <c r="A1237" s="3" t="s">
        <v>386</v>
      </c>
      <c r="B1237" s="6" t="s">
        <v>1936</v>
      </c>
      <c r="C1237" s="2">
        <v>218599</v>
      </c>
      <c r="D1237" s="4">
        <v>45859</v>
      </c>
      <c r="E1237" s="4">
        <v>45859</v>
      </c>
      <c r="F1237" s="2" t="s">
        <v>38</v>
      </c>
      <c r="G1237" s="3" t="s">
        <v>842</v>
      </c>
      <c r="H1237" s="2" t="s">
        <v>5479</v>
      </c>
      <c r="I1237" s="3" t="s">
        <v>3170</v>
      </c>
      <c r="J1237" s="6">
        <v>0</v>
      </c>
      <c r="K1237" s="3" t="s">
        <v>2489</v>
      </c>
      <c r="L1237" s="3" t="s">
        <v>3754</v>
      </c>
      <c r="M1237" s="3" t="s">
        <v>950</v>
      </c>
      <c r="N1237" s="3" t="s">
        <v>1302</v>
      </c>
      <c r="O1237" s="5" t="s">
        <v>5382</v>
      </c>
      <c r="P1237" s="2">
        <f>VLOOKUP(M1237&amp;N1237,Distancia!$C$2:$D$3438,2,0)</f>
        <v>56.26</v>
      </c>
      <c r="Q1237" s="2" t="str">
        <f t="shared" si="19"/>
        <v>No Aplica</v>
      </c>
      <c r="R1237" s="36"/>
      <c r="S1237" s="2"/>
    </row>
    <row r="1238" spans="1:19" x14ac:dyDescent="0.25">
      <c r="A1238" s="3" t="s">
        <v>386</v>
      </c>
      <c r="B1238" s="6" t="s">
        <v>1936</v>
      </c>
      <c r="C1238" s="2">
        <v>218619</v>
      </c>
      <c r="D1238" s="4">
        <v>45859</v>
      </c>
      <c r="E1238" s="4">
        <v>45859</v>
      </c>
      <c r="F1238" s="2" t="s">
        <v>2447</v>
      </c>
      <c r="G1238" s="3" t="s">
        <v>2446</v>
      </c>
      <c r="H1238" s="2" t="s">
        <v>5739</v>
      </c>
      <c r="I1238" s="3" t="s">
        <v>3170</v>
      </c>
      <c r="J1238" s="6">
        <v>0</v>
      </c>
      <c r="K1238" s="3" t="s">
        <v>3860</v>
      </c>
      <c r="L1238" s="3" t="s">
        <v>3861</v>
      </c>
      <c r="M1238" s="3" t="s">
        <v>1301</v>
      </c>
      <c r="N1238" s="3" t="s">
        <v>950</v>
      </c>
      <c r="O1238" s="5" t="s">
        <v>5394</v>
      </c>
      <c r="P1238" s="2">
        <f>VLOOKUP(M1238&amp;N1238,Distancia!$C$2:$D$3438,2,0)</f>
        <v>55.75</v>
      </c>
      <c r="Q1238" s="2" t="str">
        <f t="shared" si="19"/>
        <v>No Aplica</v>
      </c>
      <c r="R1238" s="36"/>
      <c r="S1238" s="2"/>
    </row>
    <row r="1239" spans="1:19" x14ac:dyDescent="0.25">
      <c r="A1239" s="3" t="s">
        <v>386</v>
      </c>
      <c r="B1239" s="6" t="s">
        <v>1936</v>
      </c>
      <c r="C1239" s="2">
        <v>218644</v>
      </c>
      <c r="D1239" s="4">
        <v>45859</v>
      </c>
      <c r="E1239" s="4">
        <v>45859</v>
      </c>
      <c r="F1239" s="2" t="s">
        <v>534</v>
      </c>
      <c r="G1239" s="3" t="s">
        <v>847</v>
      </c>
      <c r="H1239" s="2" t="s">
        <v>5747</v>
      </c>
      <c r="I1239" s="3" t="s">
        <v>3170</v>
      </c>
      <c r="J1239" s="6">
        <v>0</v>
      </c>
      <c r="K1239" s="3" t="s">
        <v>3877</v>
      </c>
      <c r="L1239" s="3" t="s">
        <v>3754</v>
      </c>
      <c r="M1239" s="3" t="s">
        <v>950</v>
      </c>
      <c r="N1239" s="3" t="s">
        <v>1302</v>
      </c>
      <c r="O1239" s="5" t="s">
        <v>5382</v>
      </c>
      <c r="P1239" s="2">
        <f>VLOOKUP(M1239&amp;N1239,Distancia!$C$2:$D$3438,2,0)</f>
        <v>56.26</v>
      </c>
      <c r="Q1239" s="2" t="str">
        <f t="shared" si="19"/>
        <v>No Aplica</v>
      </c>
      <c r="R1239" s="36"/>
      <c r="S1239" s="2"/>
    </row>
    <row r="1240" spans="1:19" x14ac:dyDescent="0.25">
      <c r="A1240" s="3" t="s">
        <v>386</v>
      </c>
      <c r="B1240" s="6" t="s">
        <v>1936</v>
      </c>
      <c r="C1240" s="2">
        <v>218645</v>
      </c>
      <c r="D1240" s="4">
        <v>45859</v>
      </c>
      <c r="E1240" s="4">
        <v>45859</v>
      </c>
      <c r="F1240" s="2" t="s">
        <v>1262</v>
      </c>
      <c r="G1240" s="3" t="s">
        <v>1263</v>
      </c>
      <c r="H1240" s="2" t="s">
        <v>5748</v>
      </c>
      <c r="I1240" s="3" t="s">
        <v>3170</v>
      </c>
      <c r="J1240" s="6">
        <v>0</v>
      </c>
      <c r="K1240" s="3" t="s">
        <v>2457</v>
      </c>
      <c r="L1240" s="3" t="s">
        <v>3754</v>
      </c>
      <c r="M1240" s="3" t="s">
        <v>950</v>
      </c>
      <c r="N1240" s="3" t="s">
        <v>1301</v>
      </c>
      <c r="O1240" s="5" t="s">
        <v>5389</v>
      </c>
      <c r="P1240" s="2">
        <f>VLOOKUP(M1240&amp;N1240,Distancia!$C$2:$D$3438,2,0)</f>
        <v>55.75</v>
      </c>
      <c r="Q1240" s="2" t="str">
        <f t="shared" si="19"/>
        <v>No Aplica</v>
      </c>
      <c r="R1240" s="36"/>
      <c r="S1240" s="2"/>
    </row>
    <row r="1241" spans="1:19" x14ac:dyDescent="0.25">
      <c r="A1241" s="3" t="s">
        <v>386</v>
      </c>
      <c r="B1241" s="6" t="s">
        <v>1936</v>
      </c>
      <c r="C1241" s="2">
        <v>218647</v>
      </c>
      <c r="D1241" s="4">
        <v>45859</v>
      </c>
      <c r="E1241" s="4">
        <v>45859</v>
      </c>
      <c r="F1241" s="2" t="s">
        <v>40</v>
      </c>
      <c r="G1241" s="3" t="s">
        <v>843</v>
      </c>
      <c r="H1241" s="2" t="s">
        <v>5750</v>
      </c>
      <c r="I1241" s="3" t="s">
        <v>3170</v>
      </c>
      <c r="J1241" s="6">
        <v>0</v>
      </c>
      <c r="K1241" s="3" t="s">
        <v>3879</v>
      </c>
      <c r="L1241" s="3" t="s">
        <v>3490</v>
      </c>
      <c r="M1241" s="3" t="s">
        <v>950</v>
      </c>
      <c r="N1241" s="3" t="s">
        <v>1302</v>
      </c>
      <c r="O1241" s="5" t="s">
        <v>5382</v>
      </c>
      <c r="P1241" s="2">
        <f>VLOOKUP(M1241&amp;N1241,Distancia!$C$2:$D$3438,2,0)</f>
        <v>56.26</v>
      </c>
      <c r="Q1241" s="2" t="str">
        <f t="shared" si="19"/>
        <v>No Aplica</v>
      </c>
      <c r="R1241" s="36"/>
      <c r="S1241" s="2"/>
    </row>
    <row r="1242" spans="1:19" x14ac:dyDescent="0.25">
      <c r="A1242" s="3" t="s">
        <v>386</v>
      </c>
      <c r="B1242" s="6" t="s">
        <v>1936</v>
      </c>
      <c r="C1242" s="2">
        <v>218648</v>
      </c>
      <c r="D1242" s="4">
        <v>45860</v>
      </c>
      <c r="E1242" s="4">
        <v>45860</v>
      </c>
      <c r="F1242" s="2" t="s">
        <v>40</v>
      </c>
      <c r="G1242" s="3" t="s">
        <v>843</v>
      </c>
      <c r="H1242" s="2" t="s">
        <v>5750</v>
      </c>
      <c r="I1242" s="3" t="s">
        <v>3170</v>
      </c>
      <c r="J1242" s="6">
        <v>0</v>
      </c>
      <c r="K1242" s="3" t="s">
        <v>3880</v>
      </c>
      <c r="L1242" s="3" t="s">
        <v>3490</v>
      </c>
      <c r="M1242" s="3" t="s">
        <v>950</v>
      </c>
      <c r="N1242" s="3" t="s">
        <v>1301</v>
      </c>
      <c r="O1242" s="5" t="s">
        <v>5382</v>
      </c>
      <c r="P1242" s="2">
        <f>VLOOKUP(M1242&amp;N1242,Distancia!$C$2:$D$3438,2,0)</f>
        <v>55.75</v>
      </c>
      <c r="Q1242" s="2" t="str">
        <f t="shared" si="19"/>
        <v>No Aplica</v>
      </c>
      <c r="R1242" s="36"/>
      <c r="S1242" s="2"/>
    </row>
    <row r="1243" spans="1:19" x14ac:dyDescent="0.25">
      <c r="A1243" s="3" t="s">
        <v>386</v>
      </c>
      <c r="B1243" s="6" t="s">
        <v>1936</v>
      </c>
      <c r="C1243" s="2">
        <v>218650</v>
      </c>
      <c r="D1243" s="4">
        <v>45860</v>
      </c>
      <c r="E1243" s="4">
        <v>45860</v>
      </c>
      <c r="F1243" s="2" t="s">
        <v>3560</v>
      </c>
      <c r="G1243" s="3" t="s">
        <v>3561</v>
      </c>
      <c r="H1243" s="2" t="s">
        <v>5503</v>
      </c>
      <c r="I1243" s="3" t="s">
        <v>3170</v>
      </c>
      <c r="J1243" s="6">
        <v>0</v>
      </c>
      <c r="K1243" s="3" t="s">
        <v>3882</v>
      </c>
      <c r="L1243" s="3" t="s">
        <v>3754</v>
      </c>
      <c r="M1243" s="3" t="s">
        <v>950</v>
      </c>
      <c r="N1243" s="3" t="s">
        <v>1304</v>
      </c>
      <c r="O1243" s="5" t="s">
        <v>5382</v>
      </c>
      <c r="P1243" s="2">
        <f>VLOOKUP(M1243&amp;N1243,Distancia!$C$2:$D$3438,2,0)</f>
        <v>12.57</v>
      </c>
      <c r="Q1243" s="2" t="str">
        <f t="shared" si="19"/>
        <v>No Aplica</v>
      </c>
      <c r="R1243" s="36"/>
      <c r="S1243" s="2"/>
    </row>
    <row r="1244" spans="1:19" x14ac:dyDescent="0.25">
      <c r="A1244" s="3" t="s">
        <v>386</v>
      </c>
      <c r="B1244" s="6" t="s">
        <v>1936</v>
      </c>
      <c r="C1244" s="2">
        <v>218652</v>
      </c>
      <c r="D1244" s="4">
        <v>45861</v>
      </c>
      <c r="E1244" s="4">
        <v>45861</v>
      </c>
      <c r="F1244" s="2" t="s">
        <v>3560</v>
      </c>
      <c r="G1244" s="3" t="s">
        <v>3561</v>
      </c>
      <c r="H1244" s="2" t="s">
        <v>5503</v>
      </c>
      <c r="I1244" s="3" t="s">
        <v>3170</v>
      </c>
      <c r="J1244" s="6">
        <v>0</v>
      </c>
      <c r="K1244" s="3" t="s">
        <v>3884</v>
      </c>
      <c r="L1244" s="3" t="s">
        <v>3754</v>
      </c>
      <c r="M1244" s="3" t="s">
        <v>950</v>
      </c>
      <c r="N1244" s="3" t="s">
        <v>1302</v>
      </c>
      <c r="O1244" s="5" t="s">
        <v>5402</v>
      </c>
      <c r="P1244" s="2">
        <f>VLOOKUP(M1244&amp;N1244,Distancia!$C$2:$D$3438,2,0)</f>
        <v>56.26</v>
      </c>
      <c r="Q1244" s="2" t="str">
        <f t="shared" si="19"/>
        <v>No Aplica</v>
      </c>
      <c r="R1244" s="36"/>
      <c r="S1244" s="2"/>
    </row>
    <row r="1245" spans="1:19" x14ac:dyDescent="0.25">
      <c r="A1245" s="3" t="s">
        <v>386</v>
      </c>
      <c r="B1245" s="6" t="s">
        <v>1936</v>
      </c>
      <c r="C1245" s="2">
        <v>218694</v>
      </c>
      <c r="D1245" s="4">
        <v>45859</v>
      </c>
      <c r="E1245" s="4">
        <v>45859</v>
      </c>
      <c r="F1245" s="2" t="s">
        <v>1307</v>
      </c>
      <c r="G1245" s="3" t="s">
        <v>1308</v>
      </c>
      <c r="H1245" s="2" t="s">
        <v>5703</v>
      </c>
      <c r="I1245" s="3" t="s">
        <v>3170</v>
      </c>
      <c r="J1245" s="6">
        <v>0</v>
      </c>
      <c r="K1245" s="3" t="s">
        <v>3907</v>
      </c>
      <c r="L1245" s="3" t="s">
        <v>3281</v>
      </c>
      <c r="M1245" s="3" t="s">
        <v>950</v>
      </c>
      <c r="N1245" s="3" t="s">
        <v>1302</v>
      </c>
      <c r="O1245" s="5" t="s">
        <v>5382</v>
      </c>
      <c r="P1245" s="2">
        <f>VLOOKUP(M1245&amp;N1245,Distancia!$C$2:$D$3438,2,0)</f>
        <v>56.26</v>
      </c>
      <c r="Q1245" s="2" t="str">
        <f t="shared" si="19"/>
        <v>No Aplica</v>
      </c>
      <c r="R1245" s="36"/>
      <c r="S1245" s="2"/>
    </row>
    <row r="1246" spans="1:19" x14ac:dyDescent="0.25">
      <c r="A1246" s="3" t="s">
        <v>386</v>
      </c>
      <c r="B1246" s="6" t="s">
        <v>1936</v>
      </c>
      <c r="C1246" s="2">
        <v>218701</v>
      </c>
      <c r="D1246" s="4">
        <v>45860</v>
      </c>
      <c r="E1246" s="4">
        <v>45860</v>
      </c>
      <c r="F1246" s="2" t="s">
        <v>38</v>
      </c>
      <c r="G1246" s="3" t="s">
        <v>842</v>
      </c>
      <c r="H1246" s="2" t="s">
        <v>5479</v>
      </c>
      <c r="I1246" s="3" t="s">
        <v>3170</v>
      </c>
      <c r="J1246" s="6">
        <v>0</v>
      </c>
      <c r="K1246" s="3" t="s">
        <v>3914</v>
      </c>
      <c r="L1246" s="3" t="s">
        <v>3490</v>
      </c>
      <c r="M1246" s="3" t="s">
        <v>950</v>
      </c>
      <c r="N1246" s="3" t="s">
        <v>1301</v>
      </c>
      <c r="O1246" s="5" t="s">
        <v>5382</v>
      </c>
      <c r="P1246" s="2">
        <f>VLOOKUP(M1246&amp;N1246,Distancia!$C$2:$D$3438,2,0)</f>
        <v>55.75</v>
      </c>
      <c r="Q1246" s="2" t="str">
        <f t="shared" si="19"/>
        <v>No Aplica</v>
      </c>
      <c r="R1246" s="36"/>
      <c r="S1246" s="2"/>
    </row>
    <row r="1247" spans="1:19" x14ac:dyDescent="0.25">
      <c r="A1247" s="3" t="s">
        <v>386</v>
      </c>
      <c r="B1247" s="6" t="s">
        <v>1936</v>
      </c>
      <c r="C1247" s="2">
        <v>218702</v>
      </c>
      <c r="D1247" s="4">
        <v>45861</v>
      </c>
      <c r="E1247" s="4">
        <v>45861</v>
      </c>
      <c r="F1247" s="2" t="s">
        <v>2451</v>
      </c>
      <c r="G1247" s="3" t="s">
        <v>2450</v>
      </c>
      <c r="H1247" s="2" t="s">
        <v>5765</v>
      </c>
      <c r="I1247" s="3" t="s">
        <v>97</v>
      </c>
      <c r="J1247" s="6">
        <v>0</v>
      </c>
      <c r="K1247" s="3" t="s">
        <v>3915</v>
      </c>
      <c r="L1247" s="3" t="s">
        <v>3843</v>
      </c>
      <c r="M1247" s="3" t="s">
        <v>1302</v>
      </c>
      <c r="N1247" s="3" t="s">
        <v>950</v>
      </c>
      <c r="O1247" s="5" t="s">
        <v>5402</v>
      </c>
      <c r="P1247" s="2">
        <f>VLOOKUP(M1247&amp;N1247,Distancia!$C$2:$D$3438,2,0)</f>
        <v>56.26</v>
      </c>
      <c r="Q1247" s="2" t="str">
        <f t="shared" si="19"/>
        <v>No Aplica</v>
      </c>
      <c r="R1247" s="36"/>
      <c r="S1247" s="2"/>
    </row>
    <row r="1248" spans="1:19" x14ac:dyDescent="0.25">
      <c r="A1248" s="3" t="s">
        <v>386</v>
      </c>
      <c r="B1248" s="6" t="s">
        <v>1936</v>
      </c>
      <c r="C1248" s="2">
        <v>218708</v>
      </c>
      <c r="D1248" s="4">
        <v>45860</v>
      </c>
      <c r="E1248" s="4">
        <v>45860</v>
      </c>
      <c r="F1248" s="2" t="s">
        <v>534</v>
      </c>
      <c r="G1248" s="3" t="s">
        <v>847</v>
      </c>
      <c r="H1248" s="2" t="s">
        <v>5747</v>
      </c>
      <c r="I1248" s="3" t="s">
        <v>3170</v>
      </c>
      <c r="J1248" s="6">
        <v>0</v>
      </c>
      <c r="K1248" s="3" t="s">
        <v>3920</v>
      </c>
      <c r="L1248" s="3" t="s">
        <v>3281</v>
      </c>
      <c r="M1248" s="3" t="s">
        <v>950</v>
      </c>
      <c r="N1248" s="3" t="s">
        <v>1301</v>
      </c>
      <c r="O1248" s="5" t="s">
        <v>5382</v>
      </c>
      <c r="P1248" s="2">
        <f>VLOOKUP(M1248&amp;N1248,Distancia!$C$2:$D$3438,2,0)</f>
        <v>55.75</v>
      </c>
      <c r="Q1248" s="2" t="str">
        <f t="shared" si="19"/>
        <v>No Aplica</v>
      </c>
      <c r="R1248" s="36"/>
      <c r="S1248" s="2"/>
    </row>
    <row r="1249" spans="1:19" x14ac:dyDescent="0.25">
      <c r="A1249" s="3" t="s">
        <v>386</v>
      </c>
      <c r="B1249" s="6" t="s">
        <v>1936</v>
      </c>
      <c r="C1249" s="2">
        <v>218721</v>
      </c>
      <c r="D1249" s="4">
        <v>45861</v>
      </c>
      <c r="E1249" s="4">
        <v>45861</v>
      </c>
      <c r="F1249" s="2" t="s">
        <v>2433</v>
      </c>
      <c r="G1249" s="3" t="s">
        <v>2432</v>
      </c>
      <c r="H1249" s="2" t="s">
        <v>5771</v>
      </c>
      <c r="I1249" s="3" t="s">
        <v>351</v>
      </c>
      <c r="J1249" s="6">
        <v>31809</v>
      </c>
      <c r="K1249" s="3" t="s">
        <v>3930</v>
      </c>
      <c r="L1249" s="3" t="s">
        <v>3843</v>
      </c>
      <c r="M1249" s="3" t="s">
        <v>1294</v>
      </c>
      <c r="N1249" s="3" t="s">
        <v>950</v>
      </c>
      <c r="O1249" s="5" t="s">
        <v>5382</v>
      </c>
      <c r="P1249" s="2">
        <f>VLOOKUP(M1249&amp;N1249,Distancia!$C$2:$D$3438,2,0)</f>
        <v>107.38</v>
      </c>
      <c r="Q1249" s="2" t="str">
        <f t="shared" si="19"/>
        <v>Aplica</v>
      </c>
      <c r="R1249" s="36"/>
      <c r="S1249" s="2"/>
    </row>
    <row r="1250" spans="1:19" x14ac:dyDescent="0.25">
      <c r="A1250" s="3" t="s">
        <v>386</v>
      </c>
      <c r="B1250" s="6" t="s">
        <v>1936</v>
      </c>
      <c r="C1250" s="2">
        <v>218725</v>
      </c>
      <c r="D1250" s="4">
        <v>45861</v>
      </c>
      <c r="E1250" s="4">
        <v>45861</v>
      </c>
      <c r="F1250" s="2" t="s">
        <v>2436</v>
      </c>
      <c r="G1250" s="3" t="s">
        <v>2435</v>
      </c>
      <c r="H1250" s="2" t="s">
        <v>5774</v>
      </c>
      <c r="I1250" s="3" t="s">
        <v>351</v>
      </c>
      <c r="J1250" s="6">
        <v>31809</v>
      </c>
      <c r="K1250" s="3" t="s">
        <v>3934</v>
      </c>
      <c r="L1250" s="3" t="s">
        <v>3843</v>
      </c>
      <c r="M1250" s="3" t="s">
        <v>1294</v>
      </c>
      <c r="N1250" s="3" t="s">
        <v>950</v>
      </c>
      <c r="O1250" s="5" t="s">
        <v>5394</v>
      </c>
      <c r="P1250" s="2">
        <f>VLOOKUP(M1250&amp;N1250,Distancia!$C$2:$D$3438,2,0)</f>
        <v>107.38</v>
      </c>
      <c r="Q1250" s="2" t="str">
        <f t="shared" si="19"/>
        <v>Aplica</v>
      </c>
      <c r="R1250" s="36"/>
      <c r="S1250" s="2"/>
    </row>
    <row r="1251" spans="1:19" x14ac:dyDescent="0.25">
      <c r="A1251" s="3" t="s">
        <v>386</v>
      </c>
      <c r="B1251" s="6" t="s">
        <v>1936</v>
      </c>
      <c r="C1251" s="2">
        <v>218771</v>
      </c>
      <c r="D1251" s="4">
        <v>45861</v>
      </c>
      <c r="E1251" s="4">
        <v>45861</v>
      </c>
      <c r="F1251" s="2" t="s">
        <v>1272</v>
      </c>
      <c r="G1251" s="3" t="s">
        <v>1273</v>
      </c>
      <c r="H1251" s="2" t="s">
        <v>5438</v>
      </c>
      <c r="I1251" s="3" t="s">
        <v>3170</v>
      </c>
      <c r="J1251" s="6">
        <v>0</v>
      </c>
      <c r="K1251" s="3" t="s">
        <v>3958</v>
      </c>
      <c r="L1251" s="3" t="s">
        <v>3281</v>
      </c>
      <c r="M1251" s="3" t="s">
        <v>950</v>
      </c>
      <c r="N1251" s="3" t="s">
        <v>1302</v>
      </c>
      <c r="O1251" s="5" t="s">
        <v>5394</v>
      </c>
      <c r="P1251" s="2">
        <f>VLOOKUP(M1251&amp;N1251,Distancia!$C$2:$D$3438,2,0)</f>
        <v>56.26</v>
      </c>
      <c r="Q1251" s="2" t="str">
        <f t="shared" si="19"/>
        <v>No Aplica</v>
      </c>
      <c r="R1251" s="36"/>
      <c r="S1251" s="2"/>
    </row>
    <row r="1252" spans="1:19" x14ac:dyDescent="0.25">
      <c r="A1252" s="3" t="s">
        <v>386</v>
      </c>
      <c r="B1252" s="6" t="s">
        <v>1936</v>
      </c>
      <c r="C1252" s="2">
        <v>218772</v>
      </c>
      <c r="D1252" s="4">
        <v>45880</v>
      </c>
      <c r="E1252" s="4">
        <v>45881</v>
      </c>
      <c r="F1252" s="2" t="s">
        <v>1312</v>
      </c>
      <c r="G1252" s="3" t="s">
        <v>1313</v>
      </c>
      <c r="H1252" s="2" t="s">
        <v>5792</v>
      </c>
      <c r="I1252" s="3" t="s">
        <v>3170</v>
      </c>
      <c r="J1252" s="6">
        <v>111332</v>
      </c>
      <c r="K1252" s="3" t="s">
        <v>3959</v>
      </c>
      <c r="L1252" s="3" t="s">
        <v>3490</v>
      </c>
      <c r="M1252" s="3" t="s">
        <v>950</v>
      </c>
      <c r="N1252" s="3" t="s">
        <v>270</v>
      </c>
      <c r="O1252" s="5" t="s">
        <v>5394</v>
      </c>
      <c r="P1252" s="2">
        <f>VLOOKUP(M1252&amp;N1252,Distancia!$C$2:$D$3438,2,0)</f>
        <v>83.73</v>
      </c>
      <c r="Q1252" s="2" t="str">
        <f t="shared" si="19"/>
        <v>Aplica</v>
      </c>
      <c r="R1252" s="36"/>
      <c r="S1252" s="2"/>
    </row>
    <row r="1253" spans="1:19" x14ac:dyDescent="0.25">
      <c r="A1253" s="3" t="s">
        <v>386</v>
      </c>
      <c r="B1253" s="6" t="s">
        <v>1936</v>
      </c>
      <c r="C1253" s="2">
        <v>218774</v>
      </c>
      <c r="D1253" s="4">
        <v>45866</v>
      </c>
      <c r="E1253" s="4">
        <v>45869</v>
      </c>
      <c r="F1253" s="2" t="s">
        <v>1690</v>
      </c>
      <c r="G1253" s="3" t="s">
        <v>1691</v>
      </c>
      <c r="H1253" s="2" t="s">
        <v>5793</v>
      </c>
      <c r="I1253" s="3" t="s">
        <v>351</v>
      </c>
      <c r="J1253" s="6">
        <v>190855</v>
      </c>
      <c r="K1253" s="3" t="s">
        <v>3961</v>
      </c>
      <c r="L1253" s="3" t="s">
        <v>3490</v>
      </c>
      <c r="M1253" s="3" t="s">
        <v>1302</v>
      </c>
      <c r="N1253" s="3" t="s">
        <v>270</v>
      </c>
      <c r="O1253" s="5" t="s">
        <v>5394</v>
      </c>
      <c r="P1253" s="2">
        <f>VLOOKUP(M1253&amp;N1253,Distancia!$C$2:$D$3438,2,0)</f>
        <v>140.1</v>
      </c>
      <c r="Q1253" s="2" t="str">
        <f t="shared" si="19"/>
        <v>Aplica</v>
      </c>
      <c r="R1253" s="36"/>
      <c r="S1253" s="2"/>
    </row>
    <row r="1254" spans="1:19" x14ac:dyDescent="0.25">
      <c r="A1254" s="3" t="s">
        <v>386</v>
      </c>
      <c r="B1254" s="6" t="s">
        <v>1936</v>
      </c>
      <c r="C1254" s="2">
        <v>218801</v>
      </c>
      <c r="D1254" s="4">
        <v>45862</v>
      </c>
      <c r="E1254" s="4">
        <v>45862</v>
      </c>
      <c r="F1254" s="2" t="s">
        <v>1279</v>
      </c>
      <c r="G1254" s="3" t="s">
        <v>1280</v>
      </c>
      <c r="H1254" s="2" t="s">
        <v>5800</v>
      </c>
      <c r="I1254" s="3" t="s">
        <v>3170</v>
      </c>
      <c r="J1254" s="6">
        <v>0</v>
      </c>
      <c r="K1254" s="3" t="s">
        <v>3970</v>
      </c>
      <c r="L1254" s="3" t="s">
        <v>3490</v>
      </c>
      <c r="M1254" s="3" t="s">
        <v>950</v>
      </c>
      <c r="N1254" s="3" t="s">
        <v>1303</v>
      </c>
      <c r="O1254" s="5" t="s">
        <v>5382</v>
      </c>
      <c r="P1254" s="2">
        <f>VLOOKUP(M1254&amp;N1254,Distancia!$C$2:$D$3438,2,0)</f>
        <v>32.81</v>
      </c>
      <c r="Q1254" s="2" t="str">
        <f t="shared" si="19"/>
        <v>No Aplica</v>
      </c>
      <c r="R1254" s="36"/>
      <c r="S1254" s="2"/>
    </row>
    <row r="1255" spans="1:19" x14ac:dyDescent="0.25">
      <c r="A1255" s="3" t="s">
        <v>386</v>
      </c>
      <c r="B1255" s="6" t="s">
        <v>1936</v>
      </c>
      <c r="C1255" s="2">
        <v>218813</v>
      </c>
      <c r="D1255" s="4">
        <v>45862</v>
      </c>
      <c r="E1255" s="4">
        <v>45862</v>
      </c>
      <c r="F1255" s="2" t="s">
        <v>2453</v>
      </c>
      <c r="G1255" s="3" t="s">
        <v>2452</v>
      </c>
      <c r="H1255" s="2" t="s">
        <v>5804</v>
      </c>
      <c r="I1255" s="3" t="s">
        <v>97</v>
      </c>
      <c r="J1255" s="6">
        <v>0</v>
      </c>
      <c r="K1255" s="3" t="s">
        <v>3972</v>
      </c>
      <c r="L1255" s="3" t="s">
        <v>3816</v>
      </c>
      <c r="M1255" s="3" t="s">
        <v>1304</v>
      </c>
      <c r="N1255" s="3" t="s">
        <v>1309</v>
      </c>
      <c r="O1255" s="5" t="s">
        <v>5394</v>
      </c>
      <c r="P1255" s="2">
        <f>VLOOKUP(M1255&amp;N1255,Distancia!$C$2:$D$3438,2,0)</f>
        <v>75</v>
      </c>
      <c r="Q1255" s="2" t="str">
        <f t="shared" si="19"/>
        <v>No Aplica</v>
      </c>
      <c r="R1255" s="36"/>
      <c r="S1255" s="2"/>
    </row>
    <row r="1256" spans="1:19" x14ac:dyDescent="0.25">
      <c r="A1256" s="3" t="s">
        <v>386</v>
      </c>
      <c r="B1256" s="6" t="s">
        <v>1936</v>
      </c>
      <c r="C1256" s="2">
        <v>218827</v>
      </c>
      <c r="D1256" s="4">
        <v>45863</v>
      </c>
      <c r="E1256" s="4">
        <v>45863</v>
      </c>
      <c r="F1256" s="2" t="s">
        <v>1291</v>
      </c>
      <c r="G1256" s="3" t="s">
        <v>1292</v>
      </c>
      <c r="H1256" s="2" t="s">
        <v>5810</v>
      </c>
      <c r="I1256" s="3" t="s">
        <v>3170</v>
      </c>
      <c r="J1256" s="6">
        <v>25815</v>
      </c>
      <c r="K1256" s="3" t="s">
        <v>3978</v>
      </c>
      <c r="L1256" s="3" t="s">
        <v>3816</v>
      </c>
      <c r="M1256" s="3" t="s">
        <v>950</v>
      </c>
      <c r="N1256" s="3" t="s">
        <v>1294</v>
      </c>
      <c r="O1256" s="5" t="s">
        <v>5382</v>
      </c>
      <c r="P1256" s="2">
        <f>VLOOKUP(M1256&amp;N1256,Distancia!$C$2:$D$3438,2,0)</f>
        <v>107.38</v>
      </c>
      <c r="Q1256" s="2" t="str">
        <f t="shared" si="19"/>
        <v>Aplica</v>
      </c>
      <c r="R1256" s="36"/>
      <c r="S1256" s="2"/>
    </row>
    <row r="1257" spans="1:19" x14ac:dyDescent="0.25">
      <c r="A1257" s="3" t="s">
        <v>386</v>
      </c>
      <c r="B1257" s="6" t="s">
        <v>1936</v>
      </c>
      <c r="C1257" s="2">
        <v>218829</v>
      </c>
      <c r="D1257" s="4">
        <v>45873</v>
      </c>
      <c r="E1257" s="4">
        <v>45876</v>
      </c>
      <c r="F1257" s="2" t="s">
        <v>2438</v>
      </c>
      <c r="G1257" s="3" t="s">
        <v>2449</v>
      </c>
      <c r="H1257" s="2" t="s">
        <v>5520</v>
      </c>
      <c r="I1257" s="3" t="s">
        <v>351</v>
      </c>
      <c r="J1257" s="6">
        <v>293940</v>
      </c>
      <c r="K1257" s="3" t="s">
        <v>3979</v>
      </c>
      <c r="L1257" s="3" t="s">
        <v>3816</v>
      </c>
      <c r="M1257" s="3" t="s">
        <v>1302</v>
      </c>
      <c r="N1257" s="3" t="s">
        <v>270</v>
      </c>
      <c r="O1257" s="5" t="s">
        <v>5394</v>
      </c>
      <c r="P1257" s="2">
        <f>VLOOKUP(M1257&amp;N1257,Distancia!$C$2:$D$3438,2,0)</f>
        <v>140.1</v>
      </c>
      <c r="Q1257" s="2" t="str">
        <f t="shared" si="19"/>
        <v>Aplica</v>
      </c>
      <c r="R1257" s="36"/>
      <c r="S1257" s="2"/>
    </row>
    <row r="1258" spans="1:19" x14ac:dyDescent="0.25">
      <c r="A1258" s="3" t="s">
        <v>386</v>
      </c>
      <c r="B1258" s="6" t="s">
        <v>1936</v>
      </c>
      <c r="C1258" s="2">
        <v>218832</v>
      </c>
      <c r="D1258" s="4">
        <v>45862</v>
      </c>
      <c r="E1258" s="4">
        <v>45862</v>
      </c>
      <c r="F1258" s="2" t="s">
        <v>15</v>
      </c>
      <c r="G1258" s="3" t="s">
        <v>2475</v>
      </c>
      <c r="H1258" s="2" t="s">
        <v>5812</v>
      </c>
      <c r="I1258" s="3" t="s">
        <v>3170</v>
      </c>
      <c r="J1258" s="6">
        <v>0</v>
      </c>
      <c r="K1258" s="3" t="s">
        <v>3983</v>
      </c>
      <c r="L1258" s="3" t="s">
        <v>3281</v>
      </c>
      <c r="M1258" s="3" t="s">
        <v>950</v>
      </c>
      <c r="N1258" s="3" t="s">
        <v>1302</v>
      </c>
      <c r="O1258" s="5" t="s">
        <v>5382</v>
      </c>
      <c r="P1258" s="2">
        <f>VLOOKUP(M1258&amp;N1258,Distancia!$C$2:$D$3438,2,0)</f>
        <v>56.26</v>
      </c>
      <c r="Q1258" s="2" t="str">
        <f t="shared" si="19"/>
        <v>No Aplica</v>
      </c>
      <c r="R1258" s="36"/>
      <c r="S1258" s="2"/>
    </row>
    <row r="1259" spans="1:19" x14ac:dyDescent="0.25">
      <c r="A1259" s="3" t="s">
        <v>386</v>
      </c>
      <c r="B1259" s="6" t="s">
        <v>1936</v>
      </c>
      <c r="C1259" s="2">
        <v>218835</v>
      </c>
      <c r="D1259" s="4">
        <v>45863</v>
      </c>
      <c r="E1259" s="4">
        <v>45863</v>
      </c>
      <c r="F1259" s="2" t="s">
        <v>2494</v>
      </c>
      <c r="G1259" s="3" t="s">
        <v>2493</v>
      </c>
      <c r="H1259" s="2" t="s">
        <v>5813</v>
      </c>
      <c r="I1259" s="3" t="s">
        <v>3170</v>
      </c>
      <c r="J1259" s="6">
        <v>25815</v>
      </c>
      <c r="K1259" s="3" t="s">
        <v>3984</v>
      </c>
      <c r="L1259" s="3" t="s">
        <v>3816</v>
      </c>
      <c r="M1259" s="3" t="s">
        <v>950</v>
      </c>
      <c r="N1259" s="3" t="s">
        <v>1294</v>
      </c>
      <c r="O1259" s="5" t="s">
        <v>5382</v>
      </c>
      <c r="P1259" s="2">
        <f>VLOOKUP(M1259&amp;N1259,Distancia!$C$2:$D$3438,2,0)</f>
        <v>107.38</v>
      </c>
      <c r="Q1259" s="2" t="str">
        <f t="shared" si="19"/>
        <v>Aplica</v>
      </c>
      <c r="R1259" s="36"/>
      <c r="S1259" s="2"/>
    </row>
    <row r="1260" spans="1:19" x14ac:dyDescent="0.25">
      <c r="A1260" s="3" t="s">
        <v>386</v>
      </c>
      <c r="B1260" s="6" t="s">
        <v>1936</v>
      </c>
      <c r="C1260" s="2">
        <v>218858</v>
      </c>
      <c r="D1260" s="4">
        <v>45861</v>
      </c>
      <c r="E1260" s="4">
        <v>45861</v>
      </c>
      <c r="F1260" s="2" t="s">
        <v>2442</v>
      </c>
      <c r="G1260" s="3" t="s">
        <v>2441</v>
      </c>
      <c r="H1260" s="2" t="s">
        <v>5826</v>
      </c>
      <c r="I1260" s="3" t="s">
        <v>351</v>
      </c>
      <c r="J1260" s="6">
        <v>0</v>
      </c>
      <c r="K1260" s="3" t="s">
        <v>3991</v>
      </c>
      <c r="L1260" s="3" t="s">
        <v>3861</v>
      </c>
      <c r="M1260" s="3" t="s">
        <v>1301</v>
      </c>
      <c r="N1260" s="3" t="s">
        <v>950</v>
      </c>
      <c r="O1260" s="5" t="s">
        <v>5402</v>
      </c>
      <c r="P1260" s="2">
        <f>VLOOKUP(M1260&amp;N1260,Distancia!$C$2:$D$3438,2,0)</f>
        <v>55.75</v>
      </c>
      <c r="Q1260" s="2" t="str">
        <f t="shared" si="19"/>
        <v>No Aplica</v>
      </c>
      <c r="R1260" s="36"/>
      <c r="S1260" s="2"/>
    </row>
    <row r="1261" spans="1:19" x14ac:dyDescent="0.25">
      <c r="A1261" s="3" t="s">
        <v>386</v>
      </c>
      <c r="B1261" s="6" t="s">
        <v>1936</v>
      </c>
      <c r="C1261" s="2">
        <v>218868</v>
      </c>
      <c r="D1261" s="4">
        <v>45863</v>
      </c>
      <c r="E1261" s="4">
        <v>45863</v>
      </c>
      <c r="F1261" s="2" t="s">
        <v>3795</v>
      </c>
      <c r="G1261" s="3" t="s">
        <v>3796</v>
      </c>
      <c r="H1261" s="2" t="s">
        <v>5684</v>
      </c>
      <c r="I1261" s="3" t="s">
        <v>97</v>
      </c>
      <c r="J1261" s="6">
        <v>0</v>
      </c>
      <c r="K1261" s="3">
        <v>0</v>
      </c>
      <c r="L1261" s="3">
        <v>0</v>
      </c>
      <c r="M1261" s="3" t="s">
        <v>1294</v>
      </c>
      <c r="N1261" s="3" t="s">
        <v>1301</v>
      </c>
      <c r="O1261" s="5" t="s">
        <v>5394</v>
      </c>
      <c r="P1261" s="2">
        <f>VLOOKUP(M1261&amp;N1261,Distancia!$C$2:$D$3438,2,0)</f>
        <v>51.63</v>
      </c>
      <c r="Q1261" s="2" t="str">
        <f t="shared" si="19"/>
        <v>No Aplica</v>
      </c>
      <c r="R1261" s="36"/>
      <c r="S1261" s="2"/>
    </row>
    <row r="1262" spans="1:19" x14ac:dyDescent="0.25">
      <c r="A1262" s="3" t="s">
        <v>386</v>
      </c>
      <c r="B1262" s="6" t="s">
        <v>1936</v>
      </c>
      <c r="C1262" s="2">
        <v>218892</v>
      </c>
      <c r="D1262" s="4">
        <v>45862</v>
      </c>
      <c r="E1262" s="4">
        <v>45875</v>
      </c>
      <c r="F1262" s="2" t="s">
        <v>1299</v>
      </c>
      <c r="G1262" s="3" t="s">
        <v>1300</v>
      </c>
      <c r="H1262" s="2" t="s">
        <v>5536</v>
      </c>
      <c r="I1262" s="3" t="s">
        <v>3170</v>
      </c>
      <c r="J1262" s="6">
        <v>0</v>
      </c>
      <c r="K1262" s="3" t="s">
        <v>4010</v>
      </c>
      <c r="L1262" s="3" t="s">
        <v>3813</v>
      </c>
      <c r="M1262" s="3" t="s">
        <v>950</v>
      </c>
      <c r="N1262" s="3" t="s">
        <v>1301</v>
      </c>
      <c r="O1262" s="5" t="s">
        <v>5394</v>
      </c>
      <c r="P1262" s="2">
        <f>VLOOKUP(M1262&amp;N1262,Distancia!$C$2:$D$3438,2,0)</f>
        <v>55.75</v>
      </c>
      <c r="Q1262" s="2" t="str">
        <f t="shared" si="19"/>
        <v>No Aplica</v>
      </c>
      <c r="R1262" s="36"/>
      <c r="S1262" s="2"/>
    </row>
    <row r="1263" spans="1:19" x14ac:dyDescent="0.25">
      <c r="A1263" s="3" t="s">
        <v>386</v>
      </c>
      <c r="B1263" s="6" t="s">
        <v>1936</v>
      </c>
      <c r="C1263" s="2">
        <v>218895</v>
      </c>
      <c r="D1263" s="4">
        <v>45863</v>
      </c>
      <c r="E1263" s="4">
        <v>45863</v>
      </c>
      <c r="F1263" s="2" t="s">
        <v>3795</v>
      </c>
      <c r="G1263" s="3" t="s">
        <v>3796</v>
      </c>
      <c r="H1263" s="2" t="s">
        <v>5684</v>
      </c>
      <c r="I1263" s="3" t="s">
        <v>3170</v>
      </c>
      <c r="J1263" s="6">
        <v>0</v>
      </c>
      <c r="K1263" s="3" t="s">
        <v>4011</v>
      </c>
      <c r="L1263" s="3" t="s">
        <v>3813</v>
      </c>
      <c r="M1263" s="3" t="s">
        <v>1294</v>
      </c>
      <c r="N1263" s="3" t="s">
        <v>1301</v>
      </c>
      <c r="O1263" s="5" t="s">
        <v>5394</v>
      </c>
      <c r="P1263" s="2">
        <f>VLOOKUP(M1263&amp;N1263,Distancia!$C$2:$D$3438,2,0)</f>
        <v>51.63</v>
      </c>
      <c r="Q1263" s="2" t="str">
        <f t="shared" si="19"/>
        <v>No Aplica</v>
      </c>
      <c r="R1263" s="36"/>
      <c r="S1263" s="2"/>
    </row>
    <row r="1264" spans="1:19" x14ac:dyDescent="0.25">
      <c r="A1264" s="3" t="s">
        <v>386</v>
      </c>
      <c r="B1264" s="6" t="s">
        <v>1936</v>
      </c>
      <c r="C1264" s="2">
        <v>218950</v>
      </c>
      <c r="D1264" s="4">
        <v>45881</v>
      </c>
      <c r="E1264" s="4">
        <v>45881</v>
      </c>
      <c r="F1264" s="2" t="s">
        <v>3207</v>
      </c>
      <c r="G1264" s="3" t="s">
        <v>3208</v>
      </c>
      <c r="H1264" s="2" t="s">
        <v>5860</v>
      </c>
      <c r="I1264" s="3" t="s">
        <v>351</v>
      </c>
      <c r="J1264" s="6">
        <v>31809</v>
      </c>
      <c r="K1264" s="3" t="s">
        <v>4037</v>
      </c>
      <c r="L1264" s="3" t="s">
        <v>3919</v>
      </c>
      <c r="M1264" s="3" t="s">
        <v>950</v>
      </c>
      <c r="N1264" s="3" t="s">
        <v>270</v>
      </c>
      <c r="O1264" s="5" t="s">
        <v>5389</v>
      </c>
      <c r="P1264" s="2">
        <f>VLOOKUP(M1264&amp;N1264,Distancia!$C$2:$D$3438,2,0)</f>
        <v>83.73</v>
      </c>
      <c r="Q1264" s="2" t="str">
        <f t="shared" si="19"/>
        <v>Aplica</v>
      </c>
      <c r="R1264" s="36"/>
      <c r="S1264" s="2"/>
    </row>
    <row r="1265" spans="1:19" x14ac:dyDescent="0.25">
      <c r="A1265" s="3" t="s">
        <v>386</v>
      </c>
      <c r="B1265" s="6" t="s">
        <v>1936</v>
      </c>
      <c r="C1265" s="2">
        <v>218954</v>
      </c>
      <c r="D1265" s="4">
        <v>45867</v>
      </c>
      <c r="E1265" s="4">
        <v>45869</v>
      </c>
      <c r="F1265" s="2" t="s">
        <v>2458</v>
      </c>
      <c r="G1265" s="3" t="s">
        <v>2459</v>
      </c>
      <c r="H1265" s="2" t="s">
        <v>5651</v>
      </c>
      <c r="I1265" s="3" t="s">
        <v>97</v>
      </c>
      <c r="J1265" s="6">
        <v>207487</v>
      </c>
      <c r="K1265" s="3" t="s">
        <v>4040</v>
      </c>
      <c r="L1265" s="3" t="s">
        <v>3919</v>
      </c>
      <c r="M1265" s="3" t="s">
        <v>1303</v>
      </c>
      <c r="N1265" s="3" t="s">
        <v>270</v>
      </c>
      <c r="O1265" s="5" t="s">
        <v>5394</v>
      </c>
      <c r="P1265" s="2">
        <f>VLOOKUP(M1265&amp;N1265,Distancia!$C$2:$D$3438,2,0)</f>
        <v>116.64</v>
      </c>
      <c r="Q1265" s="2" t="str">
        <f t="shared" si="19"/>
        <v>Aplica</v>
      </c>
      <c r="R1265" s="36"/>
      <c r="S1265" s="2"/>
    </row>
    <row r="1266" spans="1:19" x14ac:dyDescent="0.25">
      <c r="A1266" s="3" t="s">
        <v>386</v>
      </c>
      <c r="B1266" s="6" t="s">
        <v>1936</v>
      </c>
      <c r="C1266" s="2">
        <v>218959</v>
      </c>
      <c r="D1266" s="4">
        <v>45867</v>
      </c>
      <c r="E1266" s="4">
        <v>45867</v>
      </c>
      <c r="F1266" s="2" t="s">
        <v>1264</v>
      </c>
      <c r="G1266" s="3" t="s">
        <v>1265</v>
      </c>
      <c r="H1266" s="2" t="s">
        <v>5505</v>
      </c>
      <c r="I1266" s="3" t="s">
        <v>3170</v>
      </c>
      <c r="J1266" s="6">
        <v>25815</v>
      </c>
      <c r="K1266" s="3" t="s">
        <v>3958</v>
      </c>
      <c r="L1266" s="3" t="s">
        <v>3281</v>
      </c>
      <c r="M1266" s="3" t="s">
        <v>950</v>
      </c>
      <c r="N1266" s="3" t="s">
        <v>4044</v>
      </c>
      <c r="O1266" s="5" t="s">
        <v>5382</v>
      </c>
      <c r="P1266" s="2">
        <f>VLOOKUP(M1266&amp;N1266,Distancia!$C$2:$D$3438,2,0)</f>
        <v>93</v>
      </c>
      <c r="Q1266" s="2" t="str">
        <f t="shared" si="19"/>
        <v>Aplica</v>
      </c>
      <c r="R1266" s="36"/>
      <c r="S1266" s="2"/>
    </row>
    <row r="1267" spans="1:19" x14ac:dyDescent="0.25">
      <c r="A1267" s="3" t="s">
        <v>386</v>
      </c>
      <c r="B1267" s="6" t="s">
        <v>1936</v>
      </c>
      <c r="C1267" s="2">
        <v>219008</v>
      </c>
      <c r="D1267" s="4">
        <v>45867</v>
      </c>
      <c r="E1267" s="4">
        <v>45867</v>
      </c>
      <c r="F1267" s="2" t="s">
        <v>3150</v>
      </c>
      <c r="G1267" s="3" t="s">
        <v>3151</v>
      </c>
      <c r="H1267" s="2" t="s">
        <v>5696</v>
      </c>
      <c r="I1267" s="3" t="s">
        <v>97</v>
      </c>
      <c r="J1267" s="6">
        <v>25815</v>
      </c>
      <c r="K1267" s="3" t="s">
        <v>4071</v>
      </c>
      <c r="L1267" s="3" t="s">
        <v>3919</v>
      </c>
      <c r="M1267" s="3" t="s">
        <v>950</v>
      </c>
      <c r="N1267" s="3" t="s">
        <v>1366</v>
      </c>
      <c r="O1267" s="5" t="s">
        <v>5382</v>
      </c>
      <c r="P1267" s="2">
        <f>VLOOKUP(M1267&amp;N1267,Distancia!$C$2:$D$3438,2,0)</f>
        <v>83.73</v>
      </c>
      <c r="Q1267" s="2" t="str">
        <f t="shared" si="19"/>
        <v>Aplica</v>
      </c>
      <c r="R1267" s="36"/>
      <c r="S1267" s="2"/>
    </row>
    <row r="1268" spans="1:19" x14ac:dyDescent="0.25">
      <c r="A1268" s="3" t="s">
        <v>386</v>
      </c>
      <c r="B1268" s="6" t="s">
        <v>1936</v>
      </c>
      <c r="C1268" s="2">
        <v>219012</v>
      </c>
      <c r="D1268" s="4">
        <v>45867</v>
      </c>
      <c r="E1268" s="4">
        <v>45868</v>
      </c>
      <c r="F1268" s="2" t="s">
        <v>4074</v>
      </c>
      <c r="G1268" s="3" t="s">
        <v>4075</v>
      </c>
      <c r="H1268" s="2" t="s">
        <v>5880</v>
      </c>
      <c r="I1268" s="3" t="s">
        <v>97</v>
      </c>
      <c r="J1268" s="6">
        <v>111332</v>
      </c>
      <c r="K1268" s="3" t="s">
        <v>4076</v>
      </c>
      <c r="L1268" s="3" t="s">
        <v>3919</v>
      </c>
      <c r="M1268" s="3" t="s">
        <v>950</v>
      </c>
      <c r="N1268" s="3" t="s">
        <v>103</v>
      </c>
      <c r="O1268" s="5" t="s">
        <v>5590</v>
      </c>
      <c r="P1268" s="2">
        <f>VLOOKUP(M1268&amp;N1268,Distancia!$C$2:$D$3438,2,0)</f>
        <v>319.45999999999998</v>
      </c>
      <c r="Q1268" s="2" t="str">
        <f t="shared" si="19"/>
        <v>Aplica</v>
      </c>
      <c r="R1268" s="36"/>
      <c r="S1268" s="2"/>
    </row>
    <row r="1269" spans="1:19" x14ac:dyDescent="0.25">
      <c r="A1269" s="3" t="s">
        <v>386</v>
      </c>
      <c r="B1269" s="6" t="s">
        <v>1936</v>
      </c>
      <c r="C1269" s="2">
        <v>219016</v>
      </c>
      <c r="D1269" s="4">
        <v>45868</v>
      </c>
      <c r="E1269" s="4">
        <v>45868</v>
      </c>
      <c r="F1269" s="2" t="s">
        <v>4078</v>
      </c>
      <c r="G1269" s="3" t="s">
        <v>4079</v>
      </c>
      <c r="H1269" s="2" t="s">
        <v>5883</v>
      </c>
      <c r="I1269" s="3" t="s">
        <v>351</v>
      </c>
      <c r="J1269" s="6">
        <v>0</v>
      </c>
      <c r="K1269" s="3" t="s">
        <v>4080</v>
      </c>
      <c r="L1269" s="3" t="s">
        <v>3281</v>
      </c>
      <c r="M1269" s="3" t="s">
        <v>950</v>
      </c>
      <c r="N1269" s="3" t="s">
        <v>1301</v>
      </c>
      <c r="O1269" s="5" t="s">
        <v>5402</v>
      </c>
      <c r="P1269" s="2">
        <f>VLOOKUP(M1269&amp;N1269,Distancia!$C$2:$D$3438,2,0)</f>
        <v>55.75</v>
      </c>
      <c r="Q1269" s="2" t="str">
        <f t="shared" si="19"/>
        <v>No Aplica</v>
      </c>
      <c r="R1269" s="36"/>
      <c r="S1269" s="2"/>
    </row>
    <row r="1270" spans="1:19" x14ac:dyDescent="0.25">
      <c r="A1270" s="3" t="s">
        <v>386</v>
      </c>
      <c r="B1270" s="6" t="s">
        <v>1936</v>
      </c>
      <c r="C1270" s="2">
        <v>219058</v>
      </c>
      <c r="D1270" s="4">
        <v>45868</v>
      </c>
      <c r="E1270" s="4">
        <v>45868</v>
      </c>
      <c r="F1270" s="2" t="s">
        <v>72</v>
      </c>
      <c r="G1270" s="3" t="s">
        <v>1274</v>
      </c>
      <c r="H1270" s="2" t="s">
        <v>5448</v>
      </c>
      <c r="I1270" s="3" t="s">
        <v>3170</v>
      </c>
      <c r="J1270" s="6">
        <v>0</v>
      </c>
      <c r="K1270" s="3" t="s">
        <v>4099</v>
      </c>
      <c r="L1270" s="3" t="s">
        <v>3861</v>
      </c>
      <c r="M1270" s="3" t="s">
        <v>950</v>
      </c>
      <c r="N1270" s="3" t="s">
        <v>1302</v>
      </c>
      <c r="O1270" s="5" t="s">
        <v>5394</v>
      </c>
      <c r="P1270" s="2">
        <f>VLOOKUP(M1270&amp;N1270,Distancia!$C$2:$D$3438,2,0)</f>
        <v>56.26</v>
      </c>
      <c r="Q1270" s="2" t="str">
        <f t="shared" si="19"/>
        <v>No Aplica</v>
      </c>
      <c r="R1270" s="36"/>
      <c r="S1270" s="2"/>
    </row>
    <row r="1271" spans="1:19" x14ac:dyDescent="0.25">
      <c r="A1271" s="3" t="s">
        <v>386</v>
      </c>
      <c r="B1271" s="6" t="s">
        <v>1936</v>
      </c>
      <c r="C1271" s="2">
        <v>219086</v>
      </c>
      <c r="D1271" s="4">
        <v>45887</v>
      </c>
      <c r="E1271" s="4">
        <v>45891</v>
      </c>
      <c r="F1271" s="2" t="s">
        <v>1307</v>
      </c>
      <c r="G1271" s="3" t="s">
        <v>1308</v>
      </c>
      <c r="H1271" s="2" t="s">
        <v>5703</v>
      </c>
      <c r="I1271" s="3" t="s">
        <v>3170</v>
      </c>
      <c r="J1271" s="6">
        <v>283967</v>
      </c>
      <c r="K1271" s="3" t="s">
        <v>4110</v>
      </c>
      <c r="L1271" s="3" t="s">
        <v>3919</v>
      </c>
      <c r="M1271" s="3" t="s">
        <v>950</v>
      </c>
      <c r="N1271" s="3" t="s">
        <v>270</v>
      </c>
      <c r="O1271" s="5" t="s">
        <v>5389</v>
      </c>
      <c r="P1271" s="2">
        <f>VLOOKUP(M1271&amp;N1271,Distancia!$C$2:$D$3438,2,0)</f>
        <v>83.73</v>
      </c>
      <c r="Q1271" s="2" t="str">
        <f t="shared" si="19"/>
        <v>Aplica</v>
      </c>
      <c r="R1271" s="36"/>
      <c r="S1271" s="2"/>
    </row>
    <row r="1272" spans="1:19" x14ac:dyDescent="0.25">
      <c r="A1272" s="3" t="s">
        <v>386</v>
      </c>
      <c r="B1272" s="6" t="s">
        <v>1936</v>
      </c>
      <c r="C1272" s="2">
        <v>219107</v>
      </c>
      <c r="D1272" s="4">
        <v>45869</v>
      </c>
      <c r="E1272" s="4">
        <v>45869</v>
      </c>
      <c r="F1272" s="2" t="s">
        <v>1272</v>
      </c>
      <c r="G1272" s="3" t="s">
        <v>1273</v>
      </c>
      <c r="H1272" s="2" t="s">
        <v>5438</v>
      </c>
      <c r="I1272" s="3" t="s">
        <v>3170</v>
      </c>
      <c r="J1272" s="6">
        <v>31809</v>
      </c>
      <c r="K1272" s="3" t="s">
        <v>4120</v>
      </c>
      <c r="L1272" s="3" t="s">
        <v>3861</v>
      </c>
      <c r="M1272" s="3" t="s">
        <v>950</v>
      </c>
      <c r="N1272" s="3" t="s">
        <v>1294</v>
      </c>
      <c r="O1272" s="5" t="s">
        <v>5394</v>
      </c>
      <c r="P1272" s="2">
        <f>VLOOKUP(M1272&amp;N1272,Distancia!$C$2:$D$3438,2,0)</f>
        <v>107.38</v>
      </c>
      <c r="Q1272" s="2" t="str">
        <f t="shared" si="19"/>
        <v>Aplica</v>
      </c>
      <c r="R1272" s="36"/>
      <c r="S1272" s="2"/>
    </row>
    <row r="1273" spans="1:19" x14ac:dyDescent="0.25">
      <c r="A1273" s="3" t="s">
        <v>386</v>
      </c>
      <c r="B1273" s="6" t="s">
        <v>1936</v>
      </c>
      <c r="C1273" s="2">
        <v>219135</v>
      </c>
      <c r="D1273" s="4">
        <v>45874</v>
      </c>
      <c r="E1273" s="4">
        <v>45876</v>
      </c>
      <c r="F1273" s="2" t="s">
        <v>4133</v>
      </c>
      <c r="G1273" s="3" t="s">
        <v>4134</v>
      </c>
      <c r="H1273" s="2" t="s">
        <v>5924</v>
      </c>
      <c r="I1273" s="3" t="s">
        <v>351</v>
      </c>
      <c r="J1273" s="6">
        <v>190855</v>
      </c>
      <c r="K1273" s="3" t="s">
        <v>4135</v>
      </c>
      <c r="L1273" s="3" t="s">
        <v>4115</v>
      </c>
      <c r="M1273" s="3" t="s">
        <v>950</v>
      </c>
      <c r="N1273" s="3" t="s">
        <v>270</v>
      </c>
      <c r="O1273" s="5" t="s">
        <v>5389</v>
      </c>
      <c r="P1273" s="2">
        <f>VLOOKUP(M1273&amp;N1273,Distancia!$C$2:$D$3438,2,0)</f>
        <v>83.73</v>
      </c>
      <c r="Q1273" s="2" t="str">
        <f t="shared" si="19"/>
        <v>Aplica</v>
      </c>
      <c r="R1273" s="36"/>
      <c r="S1273" s="2"/>
    </row>
    <row r="1274" spans="1:19" x14ac:dyDescent="0.25">
      <c r="A1274" s="3" t="s">
        <v>386</v>
      </c>
      <c r="B1274" s="6" t="s">
        <v>1936</v>
      </c>
      <c r="C1274" s="2">
        <v>219180</v>
      </c>
      <c r="D1274" s="4">
        <v>45870</v>
      </c>
      <c r="E1274" s="4">
        <v>45870</v>
      </c>
      <c r="F1274" s="2" t="s">
        <v>1267</v>
      </c>
      <c r="G1274" s="3" t="s">
        <v>1268</v>
      </c>
      <c r="H1274" s="2" t="s">
        <v>5631</v>
      </c>
      <c r="I1274" s="3" t="s">
        <v>3170</v>
      </c>
      <c r="J1274" s="6">
        <v>25815</v>
      </c>
      <c r="K1274" s="3" t="s">
        <v>4158</v>
      </c>
      <c r="L1274" s="3" t="s">
        <v>3861</v>
      </c>
      <c r="M1274" s="3" t="s">
        <v>950</v>
      </c>
      <c r="N1274" s="3" t="s">
        <v>1366</v>
      </c>
      <c r="O1274" s="5" t="s">
        <v>5382</v>
      </c>
      <c r="P1274" s="2">
        <f>VLOOKUP(M1274&amp;N1274,Distancia!$C$2:$D$3438,2,0)</f>
        <v>83.73</v>
      </c>
      <c r="Q1274" s="2" t="str">
        <f t="shared" si="19"/>
        <v>Aplica</v>
      </c>
      <c r="R1274" s="36"/>
      <c r="S1274" s="2"/>
    </row>
    <row r="1275" spans="1:19" x14ac:dyDescent="0.25">
      <c r="A1275" s="3" t="s">
        <v>386</v>
      </c>
      <c r="B1275" s="6" t="s">
        <v>1936</v>
      </c>
      <c r="C1275" s="2">
        <v>219195</v>
      </c>
      <c r="D1275" s="4">
        <v>45873</v>
      </c>
      <c r="E1275" s="4">
        <v>45876</v>
      </c>
      <c r="F1275" s="2" t="s">
        <v>2474</v>
      </c>
      <c r="G1275" s="3" t="s">
        <v>2473</v>
      </c>
      <c r="H1275" s="2" t="s">
        <v>5949</v>
      </c>
      <c r="I1275" s="3" t="s">
        <v>351</v>
      </c>
      <c r="J1275" s="6">
        <v>219429</v>
      </c>
      <c r="K1275" s="3" t="s">
        <v>4165</v>
      </c>
      <c r="L1275" s="3" t="s">
        <v>3896</v>
      </c>
      <c r="M1275" s="3" t="s">
        <v>950</v>
      </c>
      <c r="N1275" s="3" t="s">
        <v>270</v>
      </c>
      <c r="O1275" s="5" t="s">
        <v>5389</v>
      </c>
      <c r="P1275" s="2">
        <f>VLOOKUP(M1275&amp;N1275,Distancia!$C$2:$D$3438,2,0)</f>
        <v>83.73</v>
      </c>
      <c r="Q1275" s="2" t="str">
        <f t="shared" si="19"/>
        <v>Aplica</v>
      </c>
      <c r="R1275" s="36"/>
      <c r="S1275" s="2"/>
    </row>
    <row r="1276" spans="1:19" x14ac:dyDescent="0.25">
      <c r="A1276" s="3" t="s">
        <v>386</v>
      </c>
      <c r="B1276" s="6" t="s">
        <v>1936</v>
      </c>
      <c r="C1276" s="2">
        <v>219291</v>
      </c>
      <c r="D1276" s="4">
        <v>45874</v>
      </c>
      <c r="E1276" s="4">
        <v>45874</v>
      </c>
      <c r="F1276" s="2" t="s">
        <v>1700</v>
      </c>
      <c r="G1276" s="3" t="s">
        <v>1701</v>
      </c>
      <c r="H1276" s="2" t="s">
        <v>5976</v>
      </c>
      <c r="I1276" s="3" t="s">
        <v>3170</v>
      </c>
      <c r="J1276" s="6">
        <v>25815</v>
      </c>
      <c r="K1276" s="3" t="s">
        <v>4204</v>
      </c>
      <c r="L1276" s="3" t="s">
        <v>3896</v>
      </c>
      <c r="M1276" s="3" t="s">
        <v>1294</v>
      </c>
      <c r="N1276" s="3" t="s">
        <v>950</v>
      </c>
      <c r="O1276" s="5" t="s">
        <v>5402</v>
      </c>
      <c r="P1276" s="2">
        <f>VLOOKUP(M1276&amp;N1276,Distancia!$C$2:$D$3438,2,0)</f>
        <v>107.38</v>
      </c>
      <c r="Q1276" s="2" t="str">
        <f t="shared" si="19"/>
        <v>Aplica</v>
      </c>
      <c r="R1276" s="36"/>
      <c r="S1276" s="2"/>
    </row>
    <row r="1277" spans="1:19" x14ac:dyDescent="0.25">
      <c r="A1277" s="3" t="s">
        <v>386</v>
      </c>
      <c r="B1277" s="6" t="s">
        <v>1936</v>
      </c>
      <c r="C1277" s="2">
        <v>219293</v>
      </c>
      <c r="D1277" s="4">
        <v>45874</v>
      </c>
      <c r="E1277" s="4">
        <v>45875</v>
      </c>
      <c r="F1277" s="2" t="s">
        <v>1688</v>
      </c>
      <c r="G1277" s="3" t="s">
        <v>1689</v>
      </c>
      <c r="H1277" s="2" t="s">
        <v>5565</v>
      </c>
      <c r="I1277" s="3" t="s">
        <v>97</v>
      </c>
      <c r="J1277" s="6">
        <v>0</v>
      </c>
      <c r="K1277" s="3" t="s">
        <v>4207</v>
      </c>
      <c r="L1277" s="3" t="s">
        <v>3896</v>
      </c>
      <c r="M1277" s="3" t="s">
        <v>1301</v>
      </c>
      <c r="N1277" s="3" t="s">
        <v>950</v>
      </c>
      <c r="O1277" s="5" t="s">
        <v>5394</v>
      </c>
      <c r="P1277" s="2">
        <f>VLOOKUP(M1277&amp;N1277,Distancia!$C$2:$D$3438,2,0)</f>
        <v>55.75</v>
      </c>
      <c r="Q1277" s="2" t="str">
        <f t="shared" si="19"/>
        <v>No Aplica</v>
      </c>
      <c r="R1277" s="36"/>
      <c r="S1277" s="2"/>
    </row>
    <row r="1278" spans="1:19" x14ac:dyDescent="0.25">
      <c r="A1278" s="3" t="s">
        <v>386</v>
      </c>
      <c r="B1278" s="6" t="s">
        <v>1936</v>
      </c>
      <c r="C1278" s="2">
        <v>219295</v>
      </c>
      <c r="D1278" s="4">
        <v>45882</v>
      </c>
      <c r="E1278" s="4">
        <v>45882</v>
      </c>
      <c r="F1278" s="2" t="s">
        <v>1688</v>
      </c>
      <c r="G1278" s="3" t="s">
        <v>1689</v>
      </c>
      <c r="H1278" s="2" t="s">
        <v>5565</v>
      </c>
      <c r="I1278" s="3" t="s">
        <v>97</v>
      </c>
      <c r="J1278" s="6">
        <v>0</v>
      </c>
      <c r="K1278" s="3" t="s">
        <v>4209</v>
      </c>
      <c r="L1278" s="3" t="s">
        <v>3896</v>
      </c>
      <c r="M1278" s="3" t="s">
        <v>1301</v>
      </c>
      <c r="N1278" s="3" t="s">
        <v>950</v>
      </c>
      <c r="O1278" s="5" t="s">
        <v>5402</v>
      </c>
      <c r="P1278" s="2">
        <f>VLOOKUP(M1278&amp;N1278,Distancia!$C$2:$D$3438,2,0)</f>
        <v>55.75</v>
      </c>
      <c r="Q1278" s="2" t="str">
        <f t="shared" si="19"/>
        <v>No Aplica</v>
      </c>
      <c r="R1278" s="36"/>
      <c r="S1278" s="2"/>
    </row>
    <row r="1279" spans="1:19" x14ac:dyDescent="0.25">
      <c r="A1279" s="3" t="s">
        <v>386</v>
      </c>
      <c r="B1279" s="6" t="s">
        <v>1936</v>
      </c>
      <c r="C1279" s="2">
        <v>219299</v>
      </c>
      <c r="D1279" s="4">
        <v>45874</v>
      </c>
      <c r="E1279" s="4">
        <v>45876</v>
      </c>
      <c r="F1279" s="2" t="s">
        <v>3795</v>
      </c>
      <c r="G1279" s="3" t="s">
        <v>3796</v>
      </c>
      <c r="H1279" s="2" t="s">
        <v>5684</v>
      </c>
      <c r="I1279" s="3" t="s">
        <v>3170</v>
      </c>
      <c r="J1279" s="6">
        <v>190855</v>
      </c>
      <c r="K1279" s="3" t="s">
        <v>4212</v>
      </c>
      <c r="L1279" s="3" t="s">
        <v>3896</v>
      </c>
      <c r="M1279" s="3" t="s">
        <v>1294</v>
      </c>
      <c r="N1279" s="3" t="s">
        <v>270</v>
      </c>
      <c r="O1279" s="5" t="s">
        <v>5394</v>
      </c>
      <c r="P1279" s="2">
        <f>VLOOKUP(M1279&amp;N1279,Distancia!$C$2:$D$3438,2,0)</f>
        <v>191.22</v>
      </c>
      <c r="Q1279" s="2" t="str">
        <f t="shared" si="19"/>
        <v>Aplica</v>
      </c>
      <c r="R1279" s="36"/>
      <c r="S1279" s="2"/>
    </row>
    <row r="1280" spans="1:19" x14ac:dyDescent="0.25">
      <c r="A1280" s="3" t="s">
        <v>386</v>
      </c>
      <c r="B1280" s="6" t="s">
        <v>1936</v>
      </c>
      <c r="C1280" s="2">
        <v>219327</v>
      </c>
      <c r="D1280" s="4">
        <v>45875</v>
      </c>
      <c r="E1280" s="4">
        <v>45876</v>
      </c>
      <c r="F1280" s="2" t="s">
        <v>4230</v>
      </c>
      <c r="G1280" s="3" t="s">
        <v>4231</v>
      </c>
      <c r="H1280" s="2" t="s">
        <v>5990</v>
      </c>
      <c r="I1280" s="3" t="s">
        <v>351</v>
      </c>
      <c r="J1280" s="6">
        <v>63618</v>
      </c>
      <c r="K1280" s="3" t="s">
        <v>4232</v>
      </c>
      <c r="L1280" s="3" t="s">
        <v>4115</v>
      </c>
      <c r="M1280" s="3" t="s">
        <v>950</v>
      </c>
      <c r="N1280" s="3" t="s">
        <v>270</v>
      </c>
      <c r="O1280" s="5" t="s">
        <v>5389</v>
      </c>
      <c r="P1280" s="2">
        <f>VLOOKUP(M1280&amp;N1280,Distancia!$C$2:$D$3438,2,0)</f>
        <v>83.73</v>
      </c>
      <c r="Q1280" s="2" t="str">
        <f t="shared" si="19"/>
        <v>Aplica</v>
      </c>
      <c r="R1280" s="36"/>
      <c r="S1280" s="2"/>
    </row>
    <row r="1281" spans="1:19" x14ac:dyDescent="0.25">
      <c r="A1281" s="3" t="s">
        <v>386</v>
      </c>
      <c r="B1281" s="6" t="s">
        <v>1936</v>
      </c>
      <c r="C1281" s="2">
        <v>219328</v>
      </c>
      <c r="D1281" s="4">
        <v>45876</v>
      </c>
      <c r="E1281" s="4">
        <v>45876</v>
      </c>
      <c r="F1281" s="2" t="s">
        <v>1702</v>
      </c>
      <c r="G1281" s="3" t="s">
        <v>1703</v>
      </c>
      <c r="H1281" s="2" t="s">
        <v>5614</v>
      </c>
      <c r="I1281" s="3" t="s">
        <v>97</v>
      </c>
      <c r="J1281" s="6">
        <v>31809</v>
      </c>
      <c r="K1281" s="3" t="s">
        <v>4233</v>
      </c>
      <c r="L1281" s="3" t="s">
        <v>4115</v>
      </c>
      <c r="M1281" s="3" t="s">
        <v>1289</v>
      </c>
      <c r="N1281" s="3" t="s">
        <v>1294</v>
      </c>
      <c r="O1281" s="5" t="s">
        <v>5382</v>
      </c>
      <c r="P1281" s="2">
        <f>VLOOKUP(M1281&amp;N1281,Distancia!$C$2:$D$3438,2,0)</f>
        <v>90.31</v>
      </c>
      <c r="Q1281" s="2" t="str">
        <f t="shared" si="19"/>
        <v>Aplica</v>
      </c>
      <c r="R1281" s="36"/>
      <c r="S1281" s="2"/>
    </row>
    <row r="1282" spans="1:19" x14ac:dyDescent="0.25">
      <c r="A1282" s="3" t="s">
        <v>386</v>
      </c>
      <c r="B1282" s="6" t="s">
        <v>1936</v>
      </c>
      <c r="C1282" s="2">
        <v>219358</v>
      </c>
      <c r="D1282" s="4">
        <v>45877</v>
      </c>
      <c r="E1282" s="4">
        <v>45877</v>
      </c>
      <c r="F1282" s="2" t="s">
        <v>3328</v>
      </c>
      <c r="G1282" s="3" t="s">
        <v>3329</v>
      </c>
      <c r="H1282" s="2" t="s">
        <v>6002</v>
      </c>
      <c r="I1282" s="3" t="s">
        <v>351</v>
      </c>
      <c r="J1282" s="6">
        <v>31809</v>
      </c>
      <c r="K1282" s="3" t="s">
        <v>4255</v>
      </c>
      <c r="L1282" s="3" t="s">
        <v>4115</v>
      </c>
      <c r="M1282" s="3" t="s">
        <v>950</v>
      </c>
      <c r="N1282" s="3" t="s">
        <v>3057</v>
      </c>
      <c r="O1282" s="5" t="s">
        <v>5402</v>
      </c>
      <c r="P1282" s="2">
        <f>VLOOKUP(M1282&amp;N1282,Distancia!$C$2:$D$3438,2,0)</f>
        <v>83.73</v>
      </c>
      <c r="Q1282" s="2" t="str">
        <f t="shared" si="19"/>
        <v>Aplica</v>
      </c>
      <c r="R1282" s="36"/>
      <c r="S1282" s="2"/>
    </row>
    <row r="1283" spans="1:19" x14ac:dyDescent="0.25">
      <c r="A1283" s="3" t="s">
        <v>386</v>
      </c>
      <c r="B1283" s="6" t="s">
        <v>1936</v>
      </c>
      <c r="C1283" s="2">
        <v>219367</v>
      </c>
      <c r="D1283" s="4">
        <v>45877</v>
      </c>
      <c r="E1283" s="4">
        <v>45877</v>
      </c>
      <c r="F1283" s="2" t="s">
        <v>41</v>
      </c>
      <c r="G1283" s="3" t="s">
        <v>1311</v>
      </c>
      <c r="H1283" s="2" t="s">
        <v>6005</v>
      </c>
      <c r="I1283" s="3" t="s">
        <v>351</v>
      </c>
      <c r="J1283" s="6">
        <v>0</v>
      </c>
      <c r="K1283" s="3" t="s">
        <v>4260</v>
      </c>
      <c r="L1283" s="3" t="s">
        <v>3861</v>
      </c>
      <c r="M1283" s="3" t="s">
        <v>950</v>
      </c>
      <c r="N1283" s="3" t="s">
        <v>270</v>
      </c>
      <c r="O1283" s="5" t="s">
        <v>5394</v>
      </c>
      <c r="P1283" s="2">
        <f>VLOOKUP(M1283&amp;N1283,Distancia!$C$2:$D$3438,2,0)</f>
        <v>83.73</v>
      </c>
      <c r="Q1283" s="2" t="str">
        <f t="shared" ref="Q1283:Q1346" si="20">IF(P1283&gt;=80,"Aplica","No Aplica")</f>
        <v>Aplica</v>
      </c>
      <c r="R1283" s="36"/>
      <c r="S1283" s="2"/>
    </row>
    <row r="1284" spans="1:19" x14ac:dyDescent="0.25">
      <c r="A1284" s="3" t="s">
        <v>386</v>
      </c>
      <c r="B1284" s="6" t="s">
        <v>1936</v>
      </c>
      <c r="C1284" s="2">
        <v>219379</v>
      </c>
      <c r="D1284" s="4">
        <v>45877</v>
      </c>
      <c r="E1284" s="4">
        <v>45877</v>
      </c>
      <c r="F1284" s="2" t="s">
        <v>1284</v>
      </c>
      <c r="G1284" s="3" t="s">
        <v>1285</v>
      </c>
      <c r="H1284" s="2" t="s">
        <v>6010</v>
      </c>
      <c r="I1284" s="3" t="s">
        <v>3170</v>
      </c>
      <c r="J1284" s="6">
        <v>0</v>
      </c>
      <c r="K1284" s="3" t="s">
        <v>4265</v>
      </c>
      <c r="L1284" s="3" t="s">
        <v>4115</v>
      </c>
      <c r="M1284" s="3" t="s">
        <v>950</v>
      </c>
      <c r="N1284" s="3" t="s">
        <v>270</v>
      </c>
      <c r="O1284" s="5" t="s">
        <v>5394</v>
      </c>
      <c r="P1284" s="2">
        <f>VLOOKUP(M1284&amp;N1284,Distancia!$C$2:$D$3438,2,0)</f>
        <v>83.73</v>
      </c>
      <c r="Q1284" s="2" t="str">
        <f t="shared" si="20"/>
        <v>Aplica</v>
      </c>
      <c r="R1284" s="36"/>
      <c r="S1284" s="2"/>
    </row>
    <row r="1285" spans="1:19" x14ac:dyDescent="0.25">
      <c r="A1285" s="3" t="s">
        <v>386</v>
      </c>
      <c r="B1285" s="6" t="s">
        <v>1936</v>
      </c>
      <c r="C1285" s="2">
        <v>219402</v>
      </c>
      <c r="D1285" s="4">
        <v>45875</v>
      </c>
      <c r="E1285" s="4">
        <v>45875</v>
      </c>
      <c r="F1285" s="2" t="s">
        <v>1272</v>
      </c>
      <c r="G1285" s="3" t="s">
        <v>1273</v>
      </c>
      <c r="H1285" s="2" t="s">
        <v>5438</v>
      </c>
      <c r="I1285" s="3" t="s">
        <v>3170</v>
      </c>
      <c r="J1285" s="6">
        <v>0</v>
      </c>
      <c r="K1285" s="3" t="s">
        <v>4277</v>
      </c>
      <c r="L1285" s="3" t="s">
        <v>4115</v>
      </c>
      <c r="M1285" s="3" t="s">
        <v>950</v>
      </c>
      <c r="N1285" s="3" t="s">
        <v>1302</v>
      </c>
      <c r="O1285" s="5" t="s">
        <v>5394</v>
      </c>
      <c r="P1285" s="2">
        <f>VLOOKUP(M1285&amp;N1285,Distancia!$C$2:$D$3438,2,0)</f>
        <v>56.26</v>
      </c>
      <c r="Q1285" s="2" t="str">
        <f t="shared" si="20"/>
        <v>No Aplica</v>
      </c>
      <c r="R1285" s="36"/>
      <c r="S1285" s="2"/>
    </row>
    <row r="1286" spans="1:19" x14ac:dyDescent="0.25">
      <c r="A1286" s="3" t="s">
        <v>386</v>
      </c>
      <c r="B1286" s="6" t="s">
        <v>1936</v>
      </c>
      <c r="C1286" s="2">
        <v>219406</v>
      </c>
      <c r="D1286" s="4">
        <v>45876</v>
      </c>
      <c r="E1286" s="4">
        <v>45877</v>
      </c>
      <c r="F1286" s="2" t="s">
        <v>1697</v>
      </c>
      <c r="G1286" s="3" t="s">
        <v>1698</v>
      </c>
      <c r="H1286" s="2" t="s">
        <v>6020</v>
      </c>
      <c r="I1286" s="3" t="s">
        <v>351</v>
      </c>
      <c r="J1286" s="6">
        <v>111332</v>
      </c>
      <c r="K1286" s="3" t="s">
        <v>4281</v>
      </c>
      <c r="L1286" s="3" t="s">
        <v>4281</v>
      </c>
      <c r="M1286" s="3" t="s">
        <v>1301</v>
      </c>
      <c r="N1286" s="3" t="s">
        <v>3057</v>
      </c>
      <c r="O1286" s="5" t="s">
        <v>5402</v>
      </c>
      <c r="P1286" s="2">
        <f>VLOOKUP(M1286&amp;N1286,Distancia!$C$2:$D$3438,2,0)</f>
        <v>140</v>
      </c>
      <c r="Q1286" s="2" t="str">
        <f t="shared" si="20"/>
        <v>Aplica</v>
      </c>
      <c r="R1286" s="36"/>
      <c r="S1286" s="2"/>
    </row>
    <row r="1287" spans="1:19" x14ac:dyDescent="0.25">
      <c r="A1287" s="3" t="s">
        <v>386</v>
      </c>
      <c r="B1287" s="6" t="s">
        <v>1936</v>
      </c>
      <c r="C1287" s="2">
        <v>219424</v>
      </c>
      <c r="D1287" s="4">
        <v>45876</v>
      </c>
      <c r="E1287" s="4">
        <v>45876</v>
      </c>
      <c r="F1287" s="2" t="s">
        <v>1269</v>
      </c>
      <c r="G1287" s="3" t="s">
        <v>1270</v>
      </c>
      <c r="H1287" s="2" t="s">
        <v>5454</v>
      </c>
      <c r="I1287" s="3" t="s">
        <v>3170</v>
      </c>
      <c r="J1287" s="6">
        <v>31809</v>
      </c>
      <c r="K1287" s="3" t="s">
        <v>4292</v>
      </c>
      <c r="L1287" s="3" t="s">
        <v>4115</v>
      </c>
      <c r="M1287" s="3" t="s">
        <v>950</v>
      </c>
      <c r="N1287" s="3" t="s">
        <v>1294</v>
      </c>
      <c r="O1287" s="5" t="s">
        <v>5402</v>
      </c>
      <c r="P1287" s="2">
        <f>VLOOKUP(M1287&amp;N1287,Distancia!$C$2:$D$3438,2,0)</f>
        <v>107.38</v>
      </c>
      <c r="Q1287" s="2" t="str">
        <f t="shared" si="20"/>
        <v>Aplica</v>
      </c>
      <c r="R1287" s="36"/>
      <c r="S1287" s="2"/>
    </row>
    <row r="1288" spans="1:19" x14ac:dyDescent="0.25">
      <c r="A1288" s="3" t="s">
        <v>386</v>
      </c>
      <c r="B1288" s="6" t="s">
        <v>1936</v>
      </c>
      <c r="C1288" s="2">
        <v>219447</v>
      </c>
      <c r="D1288" s="4">
        <v>45876</v>
      </c>
      <c r="E1288" s="4">
        <v>45876</v>
      </c>
      <c r="F1288" s="2" t="s">
        <v>38</v>
      </c>
      <c r="G1288" s="3" t="s">
        <v>842</v>
      </c>
      <c r="H1288" s="2" t="s">
        <v>5479</v>
      </c>
      <c r="I1288" s="3" t="s">
        <v>3170</v>
      </c>
      <c r="J1288" s="6">
        <v>0</v>
      </c>
      <c r="K1288" s="3" t="s">
        <v>4301</v>
      </c>
      <c r="L1288" s="3" t="s">
        <v>4058</v>
      </c>
      <c r="M1288" s="3" t="s">
        <v>950</v>
      </c>
      <c r="N1288" s="3" t="s">
        <v>1937</v>
      </c>
      <c r="O1288" s="5" t="s">
        <v>5382</v>
      </c>
      <c r="P1288" s="2">
        <f>VLOOKUP(M1288&amp;N1288,Distancia!$C$2:$D$3438,2,0)</f>
        <v>7.17</v>
      </c>
      <c r="Q1288" s="2" t="str">
        <f t="shared" si="20"/>
        <v>No Aplica</v>
      </c>
      <c r="R1288" s="36"/>
      <c r="S1288" s="2"/>
    </row>
    <row r="1289" spans="1:19" x14ac:dyDescent="0.25">
      <c r="A1289" s="3" t="s">
        <v>386</v>
      </c>
      <c r="B1289" s="6" t="s">
        <v>1936</v>
      </c>
      <c r="C1289" s="2">
        <v>219450</v>
      </c>
      <c r="D1289" s="4">
        <v>45877</v>
      </c>
      <c r="E1289" s="4">
        <v>45877</v>
      </c>
      <c r="F1289" s="2" t="s">
        <v>3311</v>
      </c>
      <c r="G1289" s="3" t="s">
        <v>3312</v>
      </c>
      <c r="H1289" s="2" t="s">
        <v>6042</v>
      </c>
      <c r="I1289" s="3" t="s">
        <v>351</v>
      </c>
      <c r="J1289" s="6">
        <v>0</v>
      </c>
      <c r="K1289" s="3" t="s">
        <v>4302</v>
      </c>
      <c r="L1289" s="3" t="s">
        <v>4303</v>
      </c>
      <c r="M1289" s="3" t="s">
        <v>950</v>
      </c>
      <c r="N1289" s="3" t="s">
        <v>270</v>
      </c>
      <c r="O1289" s="5" t="s">
        <v>5590</v>
      </c>
      <c r="P1289" s="2">
        <f>VLOOKUP(M1289&amp;N1289,Distancia!$C$2:$D$3438,2,0)</f>
        <v>83.73</v>
      </c>
      <c r="Q1289" s="2" t="str">
        <f t="shared" si="20"/>
        <v>Aplica</v>
      </c>
      <c r="R1289" s="36"/>
      <c r="S1289" s="2"/>
    </row>
    <row r="1290" spans="1:19" x14ac:dyDescent="0.25">
      <c r="A1290" s="3" t="s">
        <v>386</v>
      </c>
      <c r="B1290" s="6" t="s">
        <v>1936</v>
      </c>
      <c r="C1290" s="2">
        <v>219478</v>
      </c>
      <c r="D1290" s="4">
        <v>45877</v>
      </c>
      <c r="E1290" s="4">
        <v>45877</v>
      </c>
      <c r="F1290" s="2" t="s">
        <v>72</v>
      </c>
      <c r="G1290" s="3" t="s">
        <v>1274</v>
      </c>
      <c r="H1290" s="2" t="s">
        <v>5448</v>
      </c>
      <c r="I1290" s="3" t="s">
        <v>3170</v>
      </c>
      <c r="J1290" s="6">
        <v>0</v>
      </c>
      <c r="K1290" s="3" t="s">
        <v>4316</v>
      </c>
      <c r="L1290" s="3" t="s">
        <v>4317</v>
      </c>
      <c r="M1290" s="3" t="s">
        <v>950</v>
      </c>
      <c r="N1290" s="3" t="s">
        <v>1303</v>
      </c>
      <c r="O1290" s="5" t="s">
        <v>5394</v>
      </c>
      <c r="P1290" s="2">
        <f>VLOOKUP(M1290&amp;N1290,Distancia!$C$2:$D$3438,2,0)</f>
        <v>32.81</v>
      </c>
      <c r="Q1290" s="2" t="str">
        <f t="shared" si="20"/>
        <v>No Aplica</v>
      </c>
      <c r="R1290" s="36"/>
      <c r="S1290" s="2"/>
    </row>
    <row r="1291" spans="1:19" x14ac:dyDescent="0.25">
      <c r="A1291" s="3" t="s">
        <v>386</v>
      </c>
      <c r="B1291" s="6" t="s">
        <v>1936</v>
      </c>
      <c r="C1291" s="2">
        <v>219480</v>
      </c>
      <c r="D1291" s="4">
        <v>45877</v>
      </c>
      <c r="E1291" s="4">
        <v>45877</v>
      </c>
      <c r="F1291" s="2" t="s">
        <v>2461</v>
      </c>
      <c r="G1291" s="3" t="s">
        <v>2460</v>
      </c>
      <c r="H1291" s="2" t="s">
        <v>5613</v>
      </c>
      <c r="I1291" s="3" t="s">
        <v>351</v>
      </c>
      <c r="J1291" s="6">
        <v>31809</v>
      </c>
      <c r="K1291" s="3" t="s">
        <v>4319</v>
      </c>
      <c r="L1291" s="3" t="s">
        <v>4058</v>
      </c>
      <c r="M1291" s="3" t="s">
        <v>1303</v>
      </c>
      <c r="N1291" s="3" t="s">
        <v>270</v>
      </c>
      <c r="O1291" s="5" t="s">
        <v>5394</v>
      </c>
      <c r="P1291" s="2">
        <f>VLOOKUP(M1291&amp;N1291,Distancia!$C$2:$D$3438,2,0)</f>
        <v>116.64</v>
      </c>
      <c r="Q1291" s="2" t="str">
        <f t="shared" si="20"/>
        <v>Aplica</v>
      </c>
      <c r="R1291" s="36"/>
      <c r="S1291" s="2"/>
    </row>
    <row r="1292" spans="1:19" x14ac:dyDescent="0.25">
      <c r="A1292" s="3" t="s">
        <v>386</v>
      </c>
      <c r="B1292" s="6" t="s">
        <v>1936</v>
      </c>
      <c r="C1292" s="2">
        <v>219495</v>
      </c>
      <c r="D1292" s="4">
        <v>45877</v>
      </c>
      <c r="E1292" s="4">
        <v>45877</v>
      </c>
      <c r="F1292" s="2" t="s">
        <v>1282</v>
      </c>
      <c r="G1292" s="3" t="s">
        <v>1283</v>
      </c>
      <c r="H1292" s="2" t="s">
        <v>5539</v>
      </c>
      <c r="I1292" s="3" t="s">
        <v>3170</v>
      </c>
      <c r="J1292" s="6">
        <v>31809</v>
      </c>
      <c r="K1292" s="3" t="s">
        <v>4324</v>
      </c>
      <c r="L1292" s="3" t="s">
        <v>4058</v>
      </c>
      <c r="M1292" s="3" t="s">
        <v>950</v>
      </c>
      <c r="N1292" s="3" t="s">
        <v>1294</v>
      </c>
      <c r="O1292" s="5" t="s">
        <v>5382</v>
      </c>
      <c r="P1292" s="2">
        <f>VLOOKUP(M1292&amp;N1292,Distancia!$C$2:$D$3438,2,0)</f>
        <v>107.38</v>
      </c>
      <c r="Q1292" s="2" t="str">
        <f t="shared" si="20"/>
        <v>Aplica</v>
      </c>
      <c r="R1292" s="36"/>
      <c r="S1292" s="2"/>
    </row>
    <row r="1293" spans="1:19" x14ac:dyDescent="0.25">
      <c r="A1293" s="3" t="s">
        <v>386</v>
      </c>
      <c r="B1293" s="6" t="s">
        <v>1936</v>
      </c>
      <c r="C1293" s="2">
        <v>219507</v>
      </c>
      <c r="D1293" s="4">
        <v>45877</v>
      </c>
      <c r="E1293" s="4">
        <v>45877</v>
      </c>
      <c r="F1293" s="2" t="s">
        <v>1287</v>
      </c>
      <c r="G1293" s="3" t="s">
        <v>1288</v>
      </c>
      <c r="H1293" s="2" t="s">
        <v>6062</v>
      </c>
      <c r="I1293" s="3" t="s">
        <v>97</v>
      </c>
      <c r="J1293" s="6">
        <v>0</v>
      </c>
      <c r="K1293" s="3" t="s">
        <v>4327</v>
      </c>
      <c r="L1293" s="3" t="s">
        <v>4303</v>
      </c>
      <c r="M1293" s="3" t="s">
        <v>950</v>
      </c>
      <c r="N1293" s="3" t="s">
        <v>4326</v>
      </c>
      <c r="O1293" s="5" t="s">
        <v>5394</v>
      </c>
      <c r="P1293" s="2">
        <f>VLOOKUP(M1293&amp;N1293,Distancia!$C$2:$D$3438,2,0)</f>
        <v>40</v>
      </c>
      <c r="Q1293" s="2" t="str">
        <f t="shared" si="20"/>
        <v>No Aplica</v>
      </c>
      <c r="R1293" s="36"/>
      <c r="S1293" s="2"/>
    </row>
    <row r="1294" spans="1:19" x14ac:dyDescent="0.25">
      <c r="A1294" s="3" t="s">
        <v>386</v>
      </c>
      <c r="B1294" s="6" t="s">
        <v>1936</v>
      </c>
      <c r="C1294" s="2">
        <v>219510</v>
      </c>
      <c r="D1294" s="4">
        <v>45877</v>
      </c>
      <c r="E1294" s="4">
        <v>45877</v>
      </c>
      <c r="F1294" s="2" t="s">
        <v>38</v>
      </c>
      <c r="G1294" s="3" t="s">
        <v>842</v>
      </c>
      <c r="H1294" s="2" t="s">
        <v>5479</v>
      </c>
      <c r="I1294" s="3" t="s">
        <v>3170</v>
      </c>
      <c r="J1294" s="6">
        <v>0</v>
      </c>
      <c r="K1294" s="3" t="s">
        <v>4328</v>
      </c>
      <c r="L1294" s="3" t="s">
        <v>3917</v>
      </c>
      <c r="M1294" s="3" t="s">
        <v>950</v>
      </c>
      <c r="N1294" s="3" t="s">
        <v>1937</v>
      </c>
      <c r="O1294" s="5" t="s">
        <v>5382</v>
      </c>
      <c r="P1294" s="2">
        <f>VLOOKUP(M1294&amp;N1294,Distancia!$C$2:$D$3438,2,0)</f>
        <v>7.17</v>
      </c>
      <c r="Q1294" s="2" t="str">
        <f t="shared" si="20"/>
        <v>No Aplica</v>
      </c>
      <c r="R1294" s="36"/>
      <c r="S1294" s="2"/>
    </row>
    <row r="1295" spans="1:19" x14ac:dyDescent="0.25">
      <c r="A1295" s="3" t="s">
        <v>386</v>
      </c>
      <c r="B1295" s="6" t="s">
        <v>1936</v>
      </c>
      <c r="C1295" s="2">
        <v>219512</v>
      </c>
      <c r="D1295" s="4">
        <v>45877</v>
      </c>
      <c r="E1295" s="4">
        <v>45877</v>
      </c>
      <c r="F1295" s="2" t="s">
        <v>38</v>
      </c>
      <c r="G1295" s="3" t="s">
        <v>842</v>
      </c>
      <c r="H1295" s="2" t="s">
        <v>5479</v>
      </c>
      <c r="I1295" s="3" t="s">
        <v>3170</v>
      </c>
      <c r="J1295" s="6">
        <v>34581</v>
      </c>
      <c r="K1295" s="3" t="s">
        <v>4329</v>
      </c>
      <c r="L1295" s="3" t="s">
        <v>3917</v>
      </c>
      <c r="M1295" s="3" t="s">
        <v>950</v>
      </c>
      <c r="N1295" s="3" t="s">
        <v>270</v>
      </c>
      <c r="O1295" s="5" t="s">
        <v>5382</v>
      </c>
      <c r="P1295" s="2">
        <f>VLOOKUP(M1295&amp;N1295,Distancia!$C$2:$D$3438,2,0)</f>
        <v>83.73</v>
      </c>
      <c r="Q1295" s="2" t="str">
        <f t="shared" si="20"/>
        <v>Aplica</v>
      </c>
      <c r="R1295" s="36"/>
      <c r="S1295" s="2"/>
    </row>
    <row r="1296" spans="1:19" x14ac:dyDescent="0.25">
      <c r="A1296" s="3" t="s">
        <v>386</v>
      </c>
      <c r="B1296" s="6" t="s">
        <v>1936</v>
      </c>
      <c r="C1296" s="2">
        <v>219520</v>
      </c>
      <c r="D1296" s="4">
        <v>45877</v>
      </c>
      <c r="E1296" s="4">
        <v>45877</v>
      </c>
      <c r="F1296" s="2" t="s">
        <v>40</v>
      </c>
      <c r="G1296" s="3" t="s">
        <v>843</v>
      </c>
      <c r="H1296" s="2" t="s">
        <v>5750</v>
      </c>
      <c r="I1296" s="3" t="s">
        <v>3170</v>
      </c>
      <c r="J1296" s="6">
        <v>34581</v>
      </c>
      <c r="K1296" s="3" t="s">
        <v>4332</v>
      </c>
      <c r="L1296" s="3" t="s">
        <v>4333</v>
      </c>
      <c r="M1296" s="3" t="s">
        <v>950</v>
      </c>
      <c r="N1296" s="3" t="s">
        <v>270</v>
      </c>
      <c r="O1296" s="5" t="s">
        <v>5394</v>
      </c>
      <c r="P1296" s="2">
        <f>VLOOKUP(M1296&amp;N1296,Distancia!$C$2:$D$3438,2,0)</f>
        <v>83.73</v>
      </c>
      <c r="Q1296" s="2" t="str">
        <f t="shared" si="20"/>
        <v>Aplica</v>
      </c>
      <c r="R1296" s="36"/>
      <c r="S1296" s="2"/>
    </row>
    <row r="1297" spans="1:19" x14ac:dyDescent="0.25">
      <c r="A1297" s="3" t="s">
        <v>386</v>
      </c>
      <c r="B1297" s="6" t="s">
        <v>1936</v>
      </c>
      <c r="C1297" s="2">
        <v>219543</v>
      </c>
      <c r="D1297" s="4">
        <v>45861</v>
      </c>
      <c r="E1297" s="4">
        <v>45861</v>
      </c>
      <c r="F1297" s="2" t="s">
        <v>1276</v>
      </c>
      <c r="G1297" s="3" t="s">
        <v>1277</v>
      </c>
      <c r="H1297" s="2" t="s">
        <v>6068</v>
      </c>
      <c r="I1297" s="3" t="s">
        <v>3170</v>
      </c>
      <c r="J1297" s="6">
        <v>0</v>
      </c>
      <c r="K1297" s="3" t="s">
        <v>4343</v>
      </c>
      <c r="L1297" s="3" t="s">
        <v>4188</v>
      </c>
      <c r="M1297" s="3" t="s">
        <v>1303</v>
      </c>
      <c r="N1297" s="3" t="s">
        <v>950</v>
      </c>
      <c r="O1297" s="5" t="s">
        <v>5394</v>
      </c>
      <c r="P1297" s="2">
        <f>VLOOKUP(M1297&amp;N1297,Distancia!$C$2:$D$3438,2,0)</f>
        <v>32.81</v>
      </c>
      <c r="Q1297" s="2" t="str">
        <f t="shared" si="20"/>
        <v>No Aplica</v>
      </c>
      <c r="R1297" s="36"/>
      <c r="S1297" s="2"/>
    </row>
    <row r="1298" spans="1:19" x14ac:dyDescent="0.25">
      <c r="A1298" s="3" t="s">
        <v>386</v>
      </c>
      <c r="B1298" s="6" t="s">
        <v>1936</v>
      </c>
      <c r="C1298" s="2">
        <v>219562</v>
      </c>
      <c r="D1298" s="4">
        <v>45880</v>
      </c>
      <c r="E1298" s="4">
        <v>45880</v>
      </c>
      <c r="F1298" s="2" t="s">
        <v>2438</v>
      </c>
      <c r="G1298" s="3" t="s">
        <v>2449</v>
      </c>
      <c r="H1298" s="2" t="s">
        <v>5520</v>
      </c>
      <c r="I1298" s="3" t="s">
        <v>97</v>
      </c>
      <c r="J1298" s="6">
        <v>0</v>
      </c>
      <c r="K1298" s="3" t="s">
        <v>4350</v>
      </c>
      <c r="L1298" s="3" t="s">
        <v>4194</v>
      </c>
      <c r="M1298" s="3" t="s">
        <v>1302</v>
      </c>
      <c r="N1298" s="3" t="s">
        <v>950</v>
      </c>
      <c r="O1298" s="5" t="s">
        <v>5394</v>
      </c>
      <c r="P1298" s="2">
        <f>VLOOKUP(M1298&amp;N1298,Distancia!$C$2:$D$3438,2,0)</f>
        <v>56.26</v>
      </c>
      <c r="Q1298" s="2" t="str">
        <f t="shared" si="20"/>
        <v>No Aplica</v>
      </c>
      <c r="R1298" s="36"/>
      <c r="S1298" s="2"/>
    </row>
    <row r="1299" spans="1:19" x14ac:dyDescent="0.25">
      <c r="A1299" s="3" t="s">
        <v>386</v>
      </c>
      <c r="B1299" s="6" t="s">
        <v>1936</v>
      </c>
      <c r="C1299" s="2">
        <v>219566</v>
      </c>
      <c r="D1299" s="4">
        <v>45891</v>
      </c>
      <c r="E1299" s="4">
        <v>45891</v>
      </c>
      <c r="F1299" s="2" t="s">
        <v>1702</v>
      </c>
      <c r="G1299" s="3" t="s">
        <v>1703</v>
      </c>
      <c r="H1299" s="2" t="s">
        <v>5614</v>
      </c>
      <c r="I1299" s="3" t="s">
        <v>97</v>
      </c>
      <c r="J1299" s="6">
        <v>31809</v>
      </c>
      <c r="K1299" s="3" t="s">
        <v>4354</v>
      </c>
      <c r="L1299" s="3" t="s">
        <v>4194</v>
      </c>
      <c r="M1299" s="3" t="s">
        <v>1289</v>
      </c>
      <c r="N1299" s="3" t="s">
        <v>1294</v>
      </c>
      <c r="O1299" s="5" t="s">
        <v>5382</v>
      </c>
      <c r="P1299" s="2">
        <f>VLOOKUP(M1299&amp;N1299,Distancia!$C$2:$D$3438,2,0)</f>
        <v>90.31</v>
      </c>
      <c r="Q1299" s="2" t="str">
        <f t="shared" si="20"/>
        <v>Aplica</v>
      </c>
      <c r="R1299" s="36"/>
      <c r="S1299" s="2"/>
    </row>
    <row r="1300" spans="1:19" x14ac:dyDescent="0.25">
      <c r="A1300" s="3" t="s">
        <v>386</v>
      </c>
      <c r="B1300" s="6" t="s">
        <v>1936</v>
      </c>
      <c r="C1300" s="2">
        <v>219567</v>
      </c>
      <c r="D1300" s="4">
        <v>45894</v>
      </c>
      <c r="E1300" s="4">
        <v>45894</v>
      </c>
      <c r="F1300" s="2" t="s">
        <v>1702</v>
      </c>
      <c r="G1300" s="3" t="s">
        <v>1703</v>
      </c>
      <c r="H1300" s="2" t="s">
        <v>5614</v>
      </c>
      <c r="I1300" s="3" t="s">
        <v>97</v>
      </c>
      <c r="J1300" s="6">
        <v>31809</v>
      </c>
      <c r="K1300" s="3" t="s">
        <v>4355</v>
      </c>
      <c r="L1300" s="3" t="s">
        <v>4194</v>
      </c>
      <c r="M1300" s="3" t="s">
        <v>1289</v>
      </c>
      <c r="N1300" s="3" t="s">
        <v>1294</v>
      </c>
      <c r="O1300" s="5" t="s">
        <v>5382</v>
      </c>
      <c r="P1300" s="2">
        <f>VLOOKUP(M1300&amp;N1300,Distancia!$C$2:$D$3438,2,0)</f>
        <v>90.31</v>
      </c>
      <c r="Q1300" s="2" t="str">
        <f t="shared" si="20"/>
        <v>Aplica</v>
      </c>
      <c r="R1300" s="36"/>
      <c r="S1300" s="2"/>
    </row>
    <row r="1301" spans="1:19" x14ac:dyDescent="0.25">
      <c r="A1301" s="3" t="s">
        <v>386</v>
      </c>
      <c r="B1301" s="6" t="s">
        <v>1936</v>
      </c>
      <c r="C1301" s="2">
        <v>219568</v>
      </c>
      <c r="D1301" s="4">
        <v>45877</v>
      </c>
      <c r="E1301" s="4">
        <v>45877</v>
      </c>
      <c r="F1301" s="2" t="s">
        <v>1307</v>
      </c>
      <c r="G1301" s="3" t="s">
        <v>1308</v>
      </c>
      <c r="H1301" s="2" t="s">
        <v>5703</v>
      </c>
      <c r="I1301" s="3" t="s">
        <v>3170</v>
      </c>
      <c r="J1301" s="6">
        <v>25815</v>
      </c>
      <c r="K1301" s="3" t="s">
        <v>4356</v>
      </c>
      <c r="L1301" s="3" t="s">
        <v>3917</v>
      </c>
      <c r="M1301" s="3" t="s">
        <v>950</v>
      </c>
      <c r="N1301" s="3" t="s">
        <v>270</v>
      </c>
      <c r="O1301" s="5" t="s">
        <v>5382</v>
      </c>
      <c r="P1301" s="2">
        <f>VLOOKUP(M1301&amp;N1301,Distancia!$C$2:$D$3438,2,0)</f>
        <v>83.73</v>
      </c>
      <c r="Q1301" s="2" t="str">
        <f t="shared" si="20"/>
        <v>Aplica</v>
      </c>
      <c r="R1301" s="36"/>
      <c r="S1301" s="2"/>
    </row>
    <row r="1302" spans="1:19" x14ac:dyDescent="0.25">
      <c r="A1302" s="3" t="s">
        <v>386</v>
      </c>
      <c r="B1302" s="6" t="s">
        <v>1936</v>
      </c>
      <c r="C1302" s="2">
        <v>219621</v>
      </c>
      <c r="D1302" s="4">
        <v>45881</v>
      </c>
      <c r="E1302" s="4">
        <v>45881</v>
      </c>
      <c r="F1302" s="2" t="s">
        <v>15</v>
      </c>
      <c r="G1302" s="3" t="s">
        <v>2475</v>
      </c>
      <c r="H1302" s="2" t="s">
        <v>5812</v>
      </c>
      <c r="I1302" s="3" t="s">
        <v>3170</v>
      </c>
      <c r="J1302" s="6">
        <v>0</v>
      </c>
      <c r="K1302" s="3" t="s">
        <v>4387</v>
      </c>
      <c r="L1302" s="3" t="s">
        <v>4388</v>
      </c>
      <c r="M1302" s="3" t="s">
        <v>950</v>
      </c>
      <c r="N1302" s="3" t="s">
        <v>1302</v>
      </c>
      <c r="O1302" s="5" t="s">
        <v>5382</v>
      </c>
      <c r="P1302" s="2">
        <f>VLOOKUP(M1302&amp;N1302,Distancia!$C$2:$D$3438,2,0)</f>
        <v>56.26</v>
      </c>
      <c r="Q1302" s="2" t="str">
        <f t="shared" si="20"/>
        <v>No Aplica</v>
      </c>
      <c r="R1302" s="36"/>
      <c r="S1302" s="2"/>
    </row>
    <row r="1303" spans="1:19" x14ac:dyDescent="0.25">
      <c r="A1303" s="3" t="s">
        <v>386</v>
      </c>
      <c r="B1303" s="6" t="s">
        <v>1936</v>
      </c>
      <c r="C1303" s="2">
        <v>219661</v>
      </c>
      <c r="D1303" s="4">
        <v>45882</v>
      </c>
      <c r="E1303" s="4">
        <v>45882</v>
      </c>
      <c r="F1303" s="2" t="s">
        <v>1695</v>
      </c>
      <c r="G1303" s="3" t="s">
        <v>1696</v>
      </c>
      <c r="H1303" s="2" t="s">
        <v>5508</v>
      </c>
      <c r="I1303" s="3" t="s">
        <v>97</v>
      </c>
      <c r="J1303" s="6">
        <v>0</v>
      </c>
      <c r="K1303" s="3" t="s">
        <v>4420</v>
      </c>
      <c r="L1303" s="3" t="s">
        <v>4194</v>
      </c>
      <c r="M1303" s="3" t="s">
        <v>1302</v>
      </c>
      <c r="N1303" s="3" t="s">
        <v>950</v>
      </c>
      <c r="O1303" s="5" t="s">
        <v>5382</v>
      </c>
      <c r="P1303" s="2">
        <f>VLOOKUP(M1303&amp;N1303,Distancia!$C$2:$D$3438,2,0)</f>
        <v>56.26</v>
      </c>
      <c r="Q1303" s="2" t="str">
        <f t="shared" si="20"/>
        <v>No Aplica</v>
      </c>
      <c r="R1303" s="36"/>
      <c r="S1303" s="2"/>
    </row>
    <row r="1304" spans="1:19" x14ac:dyDescent="0.25">
      <c r="A1304" s="3" t="s">
        <v>386</v>
      </c>
      <c r="B1304" s="6" t="s">
        <v>1936</v>
      </c>
      <c r="C1304" s="2">
        <v>219665</v>
      </c>
      <c r="D1304" s="4">
        <v>45882</v>
      </c>
      <c r="E1304" s="4">
        <v>45882</v>
      </c>
      <c r="F1304" s="2" t="s">
        <v>72</v>
      </c>
      <c r="G1304" s="3" t="s">
        <v>1274</v>
      </c>
      <c r="H1304" s="2" t="s">
        <v>5448</v>
      </c>
      <c r="I1304" s="3" t="s">
        <v>3170</v>
      </c>
      <c r="J1304" s="6">
        <v>0</v>
      </c>
      <c r="K1304" s="3" t="s">
        <v>4421</v>
      </c>
      <c r="L1304" s="3" t="s">
        <v>4194</v>
      </c>
      <c r="M1304" s="3" t="s">
        <v>950</v>
      </c>
      <c r="N1304" s="3" t="s">
        <v>1302</v>
      </c>
      <c r="O1304" s="5" t="s">
        <v>5394</v>
      </c>
      <c r="P1304" s="2">
        <f>VLOOKUP(M1304&amp;N1304,Distancia!$C$2:$D$3438,2,0)</f>
        <v>56.26</v>
      </c>
      <c r="Q1304" s="2" t="str">
        <f t="shared" si="20"/>
        <v>No Aplica</v>
      </c>
      <c r="R1304" s="36"/>
      <c r="S1304" s="2"/>
    </row>
    <row r="1305" spans="1:19" x14ac:dyDescent="0.25">
      <c r="A1305" s="3" t="s">
        <v>386</v>
      </c>
      <c r="B1305" s="6" t="s">
        <v>1936</v>
      </c>
      <c r="C1305" s="2">
        <v>219688</v>
      </c>
      <c r="D1305" s="4">
        <v>45882</v>
      </c>
      <c r="E1305" s="4">
        <v>45882</v>
      </c>
      <c r="F1305" s="2" t="s">
        <v>1269</v>
      </c>
      <c r="G1305" s="3" t="s">
        <v>1270</v>
      </c>
      <c r="H1305" s="2" t="s">
        <v>5454</v>
      </c>
      <c r="I1305" s="3" t="s">
        <v>3170</v>
      </c>
      <c r="J1305" s="6">
        <v>0</v>
      </c>
      <c r="K1305" s="3" t="s">
        <v>4435</v>
      </c>
      <c r="L1305" s="3" t="s">
        <v>4194</v>
      </c>
      <c r="M1305" s="3" t="s">
        <v>950</v>
      </c>
      <c r="N1305" s="3" t="s">
        <v>1301</v>
      </c>
      <c r="O1305" s="5" t="s">
        <v>5394</v>
      </c>
      <c r="P1305" s="2">
        <f>VLOOKUP(M1305&amp;N1305,Distancia!$C$2:$D$3438,2,0)</f>
        <v>55.75</v>
      </c>
      <c r="Q1305" s="2" t="str">
        <f t="shared" si="20"/>
        <v>No Aplica</v>
      </c>
      <c r="R1305" s="36"/>
      <c r="S1305" s="2"/>
    </row>
    <row r="1306" spans="1:19" x14ac:dyDescent="0.25">
      <c r="A1306" s="3" t="s">
        <v>386</v>
      </c>
      <c r="B1306" s="6" t="s">
        <v>1936</v>
      </c>
      <c r="C1306" s="2">
        <v>219691</v>
      </c>
      <c r="D1306" s="4">
        <v>45883</v>
      </c>
      <c r="E1306" s="4">
        <v>45883</v>
      </c>
      <c r="F1306" s="2" t="s">
        <v>1284</v>
      </c>
      <c r="G1306" s="3" t="s">
        <v>1285</v>
      </c>
      <c r="H1306" s="2" t="s">
        <v>6010</v>
      </c>
      <c r="I1306" s="3" t="s">
        <v>3170</v>
      </c>
      <c r="J1306" s="6">
        <v>31809</v>
      </c>
      <c r="K1306" s="3" t="s">
        <v>4437</v>
      </c>
      <c r="L1306" s="3" t="s">
        <v>4194</v>
      </c>
      <c r="M1306" s="3" t="s">
        <v>950</v>
      </c>
      <c r="N1306" s="3" t="s">
        <v>270</v>
      </c>
      <c r="O1306" s="5" t="s">
        <v>5402</v>
      </c>
      <c r="P1306" s="2">
        <f>VLOOKUP(M1306&amp;N1306,Distancia!$C$2:$D$3438,2,0)</f>
        <v>83.73</v>
      </c>
      <c r="Q1306" s="2" t="str">
        <f t="shared" si="20"/>
        <v>Aplica</v>
      </c>
      <c r="R1306" s="36"/>
      <c r="S1306" s="2"/>
    </row>
    <row r="1307" spans="1:19" x14ac:dyDescent="0.25">
      <c r="A1307" s="3" t="s">
        <v>386</v>
      </c>
      <c r="B1307" s="6" t="s">
        <v>1936</v>
      </c>
      <c r="C1307" s="2">
        <v>219693</v>
      </c>
      <c r="D1307" s="4">
        <v>45883</v>
      </c>
      <c r="E1307" s="4">
        <v>45883</v>
      </c>
      <c r="F1307" s="2" t="s">
        <v>41</v>
      </c>
      <c r="G1307" s="3" t="s">
        <v>1311</v>
      </c>
      <c r="H1307" s="2" t="s">
        <v>6005</v>
      </c>
      <c r="I1307" s="3" t="s">
        <v>97</v>
      </c>
      <c r="J1307" s="6">
        <v>0</v>
      </c>
      <c r="K1307" s="3" t="s">
        <v>4438</v>
      </c>
      <c r="L1307" s="3" t="s">
        <v>4194</v>
      </c>
      <c r="M1307" s="3" t="s">
        <v>950</v>
      </c>
      <c r="N1307" s="3" t="s">
        <v>270</v>
      </c>
      <c r="O1307" s="5" t="s">
        <v>5402</v>
      </c>
      <c r="P1307" s="2">
        <f>VLOOKUP(M1307&amp;N1307,Distancia!$C$2:$D$3438,2,0)</f>
        <v>83.73</v>
      </c>
      <c r="Q1307" s="2" t="str">
        <f t="shared" si="20"/>
        <v>Aplica</v>
      </c>
      <c r="R1307" s="36"/>
      <c r="S1307" s="2"/>
    </row>
    <row r="1308" spans="1:19" x14ac:dyDescent="0.25">
      <c r="A1308" s="3" t="s">
        <v>386</v>
      </c>
      <c r="B1308" s="6" t="s">
        <v>1936</v>
      </c>
      <c r="C1308" s="2">
        <v>219730</v>
      </c>
      <c r="D1308" s="4">
        <v>45883</v>
      </c>
      <c r="E1308" s="4">
        <v>45883</v>
      </c>
      <c r="F1308" s="2" t="s">
        <v>2458</v>
      </c>
      <c r="G1308" s="3" t="s">
        <v>2459</v>
      </c>
      <c r="H1308" s="2" t="s">
        <v>5651</v>
      </c>
      <c r="I1308" s="3" t="s">
        <v>97</v>
      </c>
      <c r="J1308" s="6">
        <v>0</v>
      </c>
      <c r="K1308" s="3" t="s">
        <v>4467</v>
      </c>
      <c r="L1308" s="3" t="s">
        <v>4303</v>
      </c>
      <c r="M1308" s="3" t="s">
        <v>1303</v>
      </c>
      <c r="N1308" s="3" t="s">
        <v>950</v>
      </c>
      <c r="O1308" s="5" t="s">
        <v>5394</v>
      </c>
      <c r="P1308" s="2">
        <f>VLOOKUP(M1308&amp;N1308,Distancia!$C$2:$D$3438,2,0)</f>
        <v>32.81</v>
      </c>
      <c r="Q1308" s="2" t="str">
        <f t="shared" si="20"/>
        <v>No Aplica</v>
      </c>
      <c r="R1308" s="36"/>
      <c r="S1308" s="2"/>
    </row>
    <row r="1309" spans="1:19" x14ac:dyDescent="0.25">
      <c r="A1309" s="3" t="s">
        <v>386</v>
      </c>
      <c r="B1309" s="6" t="s">
        <v>1936</v>
      </c>
      <c r="C1309" s="2">
        <v>219750</v>
      </c>
      <c r="D1309" s="4">
        <v>45883</v>
      </c>
      <c r="E1309" s="4">
        <v>45883</v>
      </c>
      <c r="F1309" s="2" t="s">
        <v>1269</v>
      </c>
      <c r="G1309" s="3" t="s">
        <v>1270</v>
      </c>
      <c r="H1309" s="2" t="s">
        <v>5454</v>
      </c>
      <c r="I1309" s="3" t="s">
        <v>3170</v>
      </c>
      <c r="J1309" s="6">
        <v>31809</v>
      </c>
      <c r="K1309" s="3" t="s">
        <v>4478</v>
      </c>
      <c r="L1309" s="3" t="s">
        <v>4333</v>
      </c>
      <c r="M1309" s="3" t="s">
        <v>950</v>
      </c>
      <c r="N1309" s="3" t="s">
        <v>1294</v>
      </c>
      <c r="O1309" s="5" t="s">
        <v>5394</v>
      </c>
      <c r="P1309" s="2">
        <f>VLOOKUP(M1309&amp;N1309,Distancia!$C$2:$D$3438,2,0)</f>
        <v>107.38</v>
      </c>
      <c r="Q1309" s="2" t="str">
        <f t="shared" si="20"/>
        <v>Aplica</v>
      </c>
      <c r="R1309" s="36"/>
      <c r="S1309" s="2"/>
    </row>
    <row r="1310" spans="1:19" x14ac:dyDescent="0.25">
      <c r="A1310" s="3" t="s">
        <v>386</v>
      </c>
      <c r="B1310" s="6" t="s">
        <v>1936</v>
      </c>
      <c r="C1310" s="2">
        <v>219751</v>
      </c>
      <c r="D1310" s="4">
        <v>45883</v>
      </c>
      <c r="E1310" s="4">
        <v>45883</v>
      </c>
      <c r="F1310" s="2" t="s">
        <v>2438</v>
      </c>
      <c r="G1310" s="3" t="s">
        <v>2449</v>
      </c>
      <c r="H1310" s="2" t="s">
        <v>5520</v>
      </c>
      <c r="I1310" s="3" t="s">
        <v>3170</v>
      </c>
      <c r="J1310" s="6">
        <v>0</v>
      </c>
      <c r="K1310" s="3" t="s">
        <v>4479</v>
      </c>
      <c r="L1310" s="3" t="s">
        <v>4303</v>
      </c>
      <c r="M1310" s="3" t="s">
        <v>1302</v>
      </c>
      <c r="N1310" s="3" t="s">
        <v>950</v>
      </c>
      <c r="O1310" s="5" t="s">
        <v>5394</v>
      </c>
      <c r="P1310" s="2">
        <f>VLOOKUP(M1310&amp;N1310,Distancia!$C$2:$D$3438,2,0)</f>
        <v>56.26</v>
      </c>
      <c r="Q1310" s="2" t="str">
        <f t="shared" si="20"/>
        <v>No Aplica</v>
      </c>
      <c r="R1310" s="36"/>
      <c r="S1310" s="2"/>
    </row>
    <row r="1311" spans="1:19" x14ac:dyDescent="0.25">
      <c r="A1311" s="3" t="s">
        <v>386</v>
      </c>
      <c r="B1311" s="6" t="s">
        <v>1936</v>
      </c>
      <c r="C1311" s="2">
        <v>219757</v>
      </c>
      <c r="D1311" s="4">
        <v>45883</v>
      </c>
      <c r="E1311" s="4">
        <v>45883</v>
      </c>
      <c r="F1311" s="2" t="s">
        <v>1272</v>
      </c>
      <c r="G1311" s="3" t="s">
        <v>1273</v>
      </c>
      <c r="H1311" s="2" t="s">
        <v>5438</v>
      </c>
      <c r="I1311" s="3" t="s">
        <v>97</v>
      </c>
      <c r="J1311" s="6">
        <v>0</v>
      </c>
      <c r="K1311" s="3">
        <v>0</v>
      </c>
      <c r="L1311" s="3">
        <v>0</v>
      </c>
      <c r="M1311" s="3" t="s">
        <v>950</v>
      </c>
      <c r="N1311" s="3" t="s">
        <v>1271</v>
      </c>
      <c r="O1311" s="5" t="s">
        <v>5394</v>
      </c>
      <c r="P1311" s="2">
        <f>VLOOKUP(M1311&amp;N1311,Distancia!$C$2:$D$3438,2,0)</f>
        <v>0</v>
      </c>
      <c r="Q1311" s="2" t="str">
        <f t="shared" si="20"/>
        <v>No Aplica</v>
      </c>
      <c r="R1311" s="36"/>
      <c r="S1311" s="2"/>
    </row>
    <row r="1312" spans="1:19" x14ac:dyDescent="0.25">
      <c r="A1312" s="3" t="s">
        <v>386</v>
      </c>
      <c r="B1312" s="6" t="s">
        <v>1936</v>
      </c>
      <c r="C1312" s="2">
        <v>219764</v>
      </c>
      <c r="D1312" s="4">
        <v>45887</v>
      </c>
      <c r="E1312" s="4">
        <v>45887</v>
      </c>
      <c r="F1312" s="2" t="s">
        <v>1695</v>
      </c>
      <c r="G1312" s="3" t="s">
        <v>1696</v>
      </c>
      <c r="H1312" s="2" t="s">
        <v>5508</v>
      </c>
      <c r="I1312" s="3" t="s">
        <v>97</v>
      </c>
      <c r="J1312" s="6">
        <v>0</v>
      </c>
      <c r="K1312" s="3" t="s">
        <v>4486</v>
      </c>
      <c r="L1312" s="3" t="s">
        <v>4029</v>
      </c>
      <c r="M1312" s="3" t="s">
        <v>1302</v>
      </c>
      <c r="N1312" s="3" t="s">
        <v>950</v>
      </c>
      <c r="O1312" s="5" t="s">
        <v>5382</v>
      </c>
      <c r="P1312" s="2">
        <f>VLOOKUP(M1312&amp;N1312,Distancia!$C$2:$D$3438,2,0)</f>
        <v>56.26</v>
      </c>
      <c r="Q1312" s="2" t="str">
        <f t="shared" si="20"/>
        <v>No Aplica</v>
      </c>
      <c r="R1312" s="36"/>
      <c r="S1312" s="2"/>
    </row>
    <row r="1313" spans="1:19" x14ac:dyDescent="0.25">
      <c r="A1313" s="3" t="s">
        <v>386</v>
      </c>
      <c r="B1313" s="6" t="s">
        <v>1936</v>
      </c>
      <c r="C1313" s="2">
        <v>219790</v>
      </c>
      <c r="D1313" s="4">
        <v>45885</v>
      </c>
      <c r="E1313" s="4">
        <v>45900</v>
      </c>
      <c r="F1313" s="2" t="s">
        <v>2456</v>
      </c>
      <c r="G1313" s="3" t="s">
        <v>2455</v>
      </c>
      <c r="H1313" s="2" t="s">
        <v>6129</v>
      </c>
      <c r="I1313" s="3" t="s">
        <v>3170</v>
      </c>
      <c r="J1313" s="6">
        <v>0</v>
      </c>
      <c r="K1313" s="3" t="s">
        <v>4501</v>
      </c>
      <c r="L1313" s="3" t="s">
        <v>4241</v>
      </c>
      <c r="M1313" s="3" t="s">
        <v>1302</v>
      </c>
      <c r="N1313" s="3" t="s">
        <v>950</v>
      </c>
      <c r="O1313" s="5" t="s">
        <v>5394</v>
      </c>
      <c r="P1313" s="2">
        <f>VLOOKUP(M1313&amp;N1313,Distancia!$C$2:$D$3438,2,0)</f>
        <v>56.26</v>
      </c>
      <c r="Q1313" s="2" t="str">
        <f t="shared" si="20"/>
        <v>No Aplica</v>
      </c>
      <c r="R1313" s="36"/>
      <c r="S1313" s="2"/>
    </row>
    <row r="1314" spans="1:19" x14ac:dyDescent="0.25">
      <c r="A1314" s="3" t="s">
        <v>386</v>
      </c>
      <c r="B1314" s="6" t="s">
        <v>1936</v>
      </c>
      <c r="C1314" s="2">
        <v>219794</v>
      </c>
      <c r="D1314" s="4">
        <v>45887</v>
      </c>
      <c r="E1314" s="4">
        <v>45887</v>
      </c>
      <c r="F1314" s="2" t="s">
        <v>72</v>
      </c>
      <c r="G1314" s="3" t="s">
        <v>1274</v>
      </c>
      <c r="H1314" s="2" t="s">
        <v>5448</v>
      </c>
      <c r="I1314" s="3" t="s">
        <v>3170</v>
      </c>
      <c r="J1314" s="6">
        <v>0</v>
      </c>
      <c r="K1314" s="3" t="s">
        <v>4502</v>
      </c>
      <c r="L1314" s="3" t="s">
        <v>4029</v>
      </c>
      <c r="M1314" s="3" t="s">
        <v>950</v>
      </c>
      <c r="N1314" s="3" t="s">
        <v>1302</v>
      </c>
      <c r="O1314" s="5" t="s">
        <v>5382</v>
      </c>
      <c r="P1314" s="2">
        <f>VLOOKUP(M1314&amp;N1314,Distancia!$C$2:$D$3438,2,0)</f>
        <v>56.26</v>
      </c>
      <c r="Q1314" s="2" t="str">
        <f t="shared" si="20"/>
        <v>No Aplica</v>
      </c>
      <c r="R1314" s="36"/>
      <c r="S1314" s="2"/>
    </row>
    <row r="1315" spans="1:19" x14ac:dyDescent="0.25">
      <c r="A1315" s="3" t="s">
        <v>386</v>
      </c>
      <c r="B1315" s="6" t="s">
        <v>1936</v>
      </c>
      <c r="C1315" s="2">
        <v>219824</v>
      </c>
      <c r="D1315" s="4">
        <v>45887</v>
      </c>
      <c r="E1315" s="4">
        <v>45887</v>
      </c>
      <c r="F1315" s="2" t="s">
        <v>1266</v>
      </c>
      <c r="G1315" s="3" t="s">
        <v>1290</v>
      </c>
      <c r="H1315" s="2" t="s">
        <v>5486</v>
      </c>
      <c r="I1315" s="3" t="s">
        <v>3170</v>
      </c>
      <c r="J1315" s="6">
        <v>34581</v>
      </c>
      <c r="K1315" s="3" t="s">
        <v>4520</v>
      </c>
      <c r="L1315" s="3" t="s">
        <v>4347</v>
      </c>
      <c r="M1315" s="3" t="s">
        <v>950</v>
      </c>
      <c r="N1315" s="3" t="s">
        <v>1294</v>
      </c>
      <c r="O1315" s="5" t="s">
        <v>5382</v>
      </c>
      <c r="P1315" s="2">
        <f>VLOOKUP(M1315&amp;N1315,Distancia!$C$2:$D$3438,2,0)</f>
        <v>107.38</v>
      </c>
      <c r="Q1315" s="2" t="str">
        <f t="shared" si="20"/>
        <v>Aplica</v>
      </c>
      <c r="R1315" s="36"/>
      <c r="S1315" s="2"/>
    </row>
    <row r="1316" spans="1:19" x14ac:dyDescent="0.25">
      <c r="A1316" s="3" t="s">
        <v>386</v>
      </c>
      <c r="B1316" s="6" t="s">
        <v>1936</v>
      </c>
      <c r="C1316" s="2">
        <v>219871</v>
      </c>
      <c r="D1316" s="4">
        <v>45888</v>
      </c>
      <c r="E1316" s="4">
        <v>45888</v>
      </c>
      <c r="F1316" s="2" t="s">
        <v>2461</v>
      </c>
      <c r="G1316" s="3" t="s">
        <v>2460</v>
      </c>
      <c r="H1316" s="2" t="s">
        <v>5613</v>
      </c>
      <c r="I1316" s="3" t="s">
        <v>97</v>
      </c>
      <c r="J1316" s="6">
        <v>0</v>
      </c>
      <c r="K1316" s="3" t="s">
        <v>4547</v>
      </c>
      <c r="L1316" s="3" t="s">
        <v>4188</v>
      </c>
      <c r="M1316" s="3" t="s">
        <v>1303</v>
      </c>
      <c r="N1316" s="3" t="s">
        <v>950</v>
      </c>
      <c r="O1316" s="5" t="s">
        <v>5394</v>
      </c>
      <c r="P1316" s="2">
        <f>VLOOKUP(M1316&amp;N1316,Distancia!$C$2:$D$3438,2,0)</f>
        <v>32.81</v>
      </c>
      <c r="Q1316" s="2" t="str">
        <f t="shared" si="20"/>
        <v>No Aplica</v>
      </c>
      <c r="R1316" s="36"/>
      <c r="S1316" s="2"/>
    </row>
    <row r="1317" spans="1:19" x14ac:dyDescent="0.25">
      <c r="A1317" s="3" t="s">
        <v>386</v>
      </c>
      <c r="B1317" s="6" t="s">
        <v>1936</v>
      </c>
      <c r="C1317" s="2">
        <v>219883</v>
      </c>
      <c r="D1317" s="4">
        <v>45888</v>
      </c>
      <c r="E1317" s="4">
        <v>45888</v>
      </c>
      <c r="F1317" s="2" t="s">
        <v>4553</v>
      </c>
      <c r="G1317" s="3" t="s">
        <v>4554</v>
      </c>
      <c r="H1317" s="2" t="s">
        <v>6153</v>
      </c>
      <c r="I1317" s="3" t="s">
        <v>3170</v>
      </c>
      <c r="J1317" s="6">
        <v>25815</v>
      </c>
      <c r="K1317" s="3" t="s">
        <v>4555</v>
      </c>
      <c r="L1317" s="3" t="s">
        <v>4051</v>
      </c>
      <c r="M1317" s="3" t="s">
        <v>950</v>
      </c>
      <c r="N1317" s="3" t="s">
        <v>2481</v>
      </c>
      <c r="O1317" s="5" t="s">
        <v>5382</v>
      </c>
      <c r="P1317" s="2">
        <f>VLOOKUP(M1317&amp;N1317,Distancia!$C$2:$D$3438,2,0)</f>
        <v>66.28</v>
      </c>
      <c r="Q1317" s="2" t="str">
        <f t="shared" si="20"/>
        <v>No Aplica</v>
      </c>
      <c r="R1317" s="36"/>
      <c r="S1317" s="2"/>
    </row>
    <row r="1318" spans="1:19" x14ac:dyDescent="0.25">
      <c r="A1318" s="3" t="s">
        <v>386</v>
      </c>
      <c r="B1318" s="6" t="s">
        <v>1936</v>
      </c>
      <c r="C1318" s="2">
        <v>219894</v>
      </c>
      <c r="D1318" s="4">
        <v>45888</v>
      </c>
      <c r="E1318" s="4">
        <v>45888</v>
      </c>
      <c r="F1318" s="2" t="s">
        <v>2438</v>
      </c>
      <c r="G1318" s="3" t="s">
        <v>2449</v>
      </c>
      <c r="H1318" s="2" t="s">
        <v>5520</v>
      </c>
      <c r="I1318" s="3" t="s">
        <v>3170</v>
      </c>
      <c r="J1318" s="6">
        <v>0</v>
      </c>
      <c r="K1318" s="3" t="s">
        <v>4562</v>
      </c>
      <c r="L1318" s="3" t="s">
        <v>4051</v>
      </c>
      <c r="M1318" s="3" t="s">
        <v>1302</v>
      </c>
      <c r="N1318" s="3" t="s">
        <v>950</v>
      </c>
      <c r="O1318" s="5" t="s">
        <v>5394</v>
      </c>
      <c r="P1318" s="2">
        <f>VLOOKUP(M1318&amp;N1318,Distancia!$C$2:$D$3438,2,0)</f>
        <v>56.26</v>
      </c>
      <c r="Q1318" s="2" t="str">
        <f t="shared" si="20"/>
        <v>No Aplica</v>
      </c>
      <c r="R1318" s="36"/>
      <c r="S1318" s="2"/>
    </row>
    <row r="1319" spans="1:19" x14ac:dyDescent="0.25">
      <c r="A1319" s="3" t="s">
        <v>386</v>
      </c>
      <c r="B1319" s="6" t="s">
        <v>1936</v>
      </c>
      <c r="C1319" s="2">
        <v>219926</v>
      </c>
      <c r="D1319" s="4">
        <v>45889</v>
      </c>
      <c r="E1319" s="4">
        <v>45889</v>
      </c>
      <c r="F1319" s="2" t="s">
        <v>1695</v>
      </c>
      <c r="G1319" s="3" t="s">
        <v>1696</v>
      </c>
      <c r="H1319" s="2" t="s">
        <v>5508</v>
      </c>
      <c r="I1319" s="3" t="s">
        <v>97</v>
      </c>
      <c r="J1319" s="6">
        <v>0</v>
      </c>
      <c r="K1319" s="3" t="s">
        <v>4578</v>
      </c>
      <c r="L1319" s="3" t="s">
        <v>4579</v>
      </c>
      <c r="M1319" s="3" t="s">
        <v>1302</v>
      </c>
      <c r="N1319" s="3" t="s">
        <v>950</v>
      </c>
      <c r="O1319" s="5" t="s">
        <v>5382</v>
      </c>
      <c r="P1319" s="2">
        <f>VLOOKUP(M1319&amp;N1319,Distancia!$C$2:$D$3438,2,0)</f>
        <v>56.26</v>
      </c>
      <c r="Q1319" s="2" t="str">
        <f t="shared" si="20"/>
        <v>No Aplica</v>
      </c>
      <c r="R1319" s="36"/>
      <c r="S1319" s="2"/>
    </row>
    <row r="1320" spans="1:19" x14ac:dyDescent="0.25">
      <c r="A1320" s="3" t="s">
        <v>386</v>
      </c>
      <c r="B1320" s="6" t="s">
        <v>1936</v>
      </c>
      <c r="C1320" s="2">
        <v>219930</v>
      </c>
      <c r="D1320" s="4">
        <v>45889</v>
      </c>
      <c r="E1320" s="4">
        <v>45889</v>
      </c>
      <c r="F1320" s="2" t="s">
        <v>1269</v>
      </c>
      <c r="G1320" s="3" t="s">
        <v>1270</v>
      </c>
      <c r="H1320" s="2" t="s">
        <v>5454</v>
      </c>
      <c r="I1320" s="3" t="s">
        <v>3170</v>
      </c>
      <c r="J1320" s="6">
        <v>0</v>
      </c>
      <c r="K1320" s="3" t="s">
        <v>4581</v>
      </c>
      <c r="L1320" s="3" t="s">
        <v>4188</v>
      </c>
      <c r="M1320" s="3" t="s">
        <v>950</v>
      </c>
      <c r="N1320" s="3" t="s">
        <v>1301</v>
      </c>
      <c r="O1320" s="5" t="s">
        <v>5402</v>
      </c>
      <c r="P1320" s="2">
        <f>VLOOKUP(M1320&amp;N1320,Distancia!$C$2:$D$3438,2,0)</f>
        <v>55.75</v>
      </c>
      <c r="Q1320" s="2" t="str">
        <f t="shared" si="20"/>
        <v>No Aplica</v>
      </c>
      <c r="R1320" s="36"/>
      <c r="S1320" s="2"/>
    </row>
    <row r="1321" spans="1:19" x14ac:dyDescent="0.25">
      <c r="A1321" s="3" t="s">
        <v>386</v>
      </c>
      <c r="B1321" s="6" t="s">
        <v>1936</v>
      </c>
      <c r="C1321" s="2">
        <v>219940</v>
      </c>
      <c r="D1321" s="4">
        <v>45889</v>
      </c>
      <c r="E1321" s="4">
        <v>45889</v>
      </c>
      <c r="F1321" s="2" t="s">
        <v>4553</v>
      </c>
      <c r="G1321" s="3" t="s">
        <v>4554</v>
      </c>
      <c r="H1321" s="2" t="s">
        <v>6153</v>
      </c>
      <c r="I1321" s="3" t="s">
        <v>3170</v>
      </c>
      <c r="J1321" s="6">
        <v>25815</v>
      </c>
      <c r="K1321" s="3" t="s">
        <v>4584</v>
      </c>
      <c r="L1321" s="3" t="s">
        <v>4188</v>
      </c>
      <c r="M1321" s="3" t="s">
        <v>950</v>
      </c>
      <c r="N1321" s="3" t="s">
        <v>2472</v>
      </c>
      <c r="O1321" s="5" t="s">
        <v>5382</v>
      </c>
      <c r="P1321" s="2">
        <f>VLOOKUP(M1321&amp;N1321,Distancia!$C$2:$D$3438,2,0)</f>
        <v>115.19</v>
      </c>
      <c r="Q1321" s="2" t="str">
        <f t="shared" si="20"/>
        <v>Aplica</v>
      </c>
      <c r="R1321" s="36"/>
      <c r="S1321" s="2"/>
    </row>
    <row r="1322" spans="1:19" x14ac:dyDescent="0.25">
      <c r="A1322" s="3" t="s">
        <v>386</v>
      </c>
      <c r="B1322" s="6" t="s">
        <v>1936</v>
      </c>
      <c r="C1322" s="2">
        <v>219941</v>
      </c>
      <c r="D1322" s="4">
        <v>45890</v>
      </c>
      <c r="E1322" s="4">
        <v>45890</v>
      </c>
      <c r="F1322" s="2" t="s">
        <v>4553</v>
      </c>
      <c r="G1322" s="3" t="s">
        <v>4554</v>
      </c>
      <c r="H1322" s="2" t="s">
        <v>6153</v>
      </c>
      <c r="I1322" s="3" t="s">
        <v>3170</v>
      </c>
      <c r="J1322" s="6">
        <v>25815</v>
      </c>
      <c r="K1322" s="3" t="s">
        <v>4585</v>
      </c>
      <c r="L1322" s="3" t="s">
        <v>4188</v>
      </c>
      <c r="M1322" s="3" t="s">
        <v>950</v>
      </c>
      <c r="N1322" s="3" t="s">
        <v>1289</v>
      </c>
      <c r="O1322" s="5" t="s">
        <v>5382</v>
      </c>
      <c r="P1322" s="2">
        <f>VLOOKUP(M1322&amp;N1322,Distancia!$C$2:$D$3438,2,0)</f>
        <v>176.26</v>
      </c>
      <c r="Q1322" s="2" t="str">
        <f t="shared" si="20"/>
        <v>Aplica</v>
      </c>
      <c r="R1322" s="36"/>
      <c r="S1322" s="2"/>
    </row>
    <row r="1323" spans="1:19" x14ac:dyDescent="0.25">
      <c r="A1323" s="3" t="s">
        <v>386</v>
      </c>
      <c r="B1323" s="6" t="s">
        <v>1936</v>
      </c>
      <c r="C1323" s="2">
        <v>219943</v>
      </c>
      <c r="D1323" s="4">
        <v>45889</v>
      </c>
      <c r="E1323" s="4">
        <v>45889</v>
      </c>
      <c r="F1323" s="2" t="s">
        <v>2458</v>
      </c>
      <c r="G1323" s="3" t="s">
        <v>2459</v>
      </c>
      <c r="H1323" s="2" t="s">
        <v>5651</v>
      </c>
      <c r="I1323" s="3" t="s">
        <v>97</v>
      </c>
      <c r="J1323" s="6">
        <v>0</v>
      </c>
      <c r="K1323" s="3" t="s">
        <v>4586</v>
      </c>
      <c r="L1323" s="3" t="s">
        <v>4303</v>
      </c>
      <c r="M1323" s="3" t="s">
        <v>1303</v>
      </c>
      <c r="N1323" s="3" t="s">
        <v>950</v>
      </c>
      <c r="O1323" s="5" t="s">
        <v>5394</v>
      </c>
      <c r="P1323" s="2">
        <f>VLOOKUP(M1323&amp;N1323,Distancia!$C$2:$D$3438,2,0)</f>
        <v>32.81</v>
      </c>
      <c r="Q1323" s="2" t="str">
        <f t="shared" si="20"/>
        <v>No Aplica</v>
      </c>
      <c r="R1323" s="36"/>
      <c r="S1323" s="2"/>
    </row>
    <row r="1324" spans="1:19" x14ac:dyDescent="0.25">
      <c r="A1324" s="3" t="s">
        <v>386</v>
      </c>
      <c r="B1324" s="6" t="s">
        <v>1936</v>
      </c>
      <c r="C1324" s="2">
        <v>219947</v>
      </c>
      <c r="D1324" s="4">
        <v>45891</v>
      </c>
      <c r="E1324" s="4">
        <v>45891</v>
      </c>
      <c r="F1324" s="2" t="s">
        <v>1279</v>
      </c>
      <c r="G1324" s="3" t="s">
        <v>1280</v>
      </c>
      <c r="H1324" s="2" t="s">
        <v>5800</v>
      </c>
      <c r="I1324" s="3" t="s">
        <v>3170</v>
      </c>
      <c r="J1324" s="6">
        <v>25815</v>
      </c>
      <c r="K1324" s="3" t="s">
        <v>4589</v>
      </c>
      <c r="L1324" s="3" t="s">
        <v>4188</v>
      </c>
      <c r="M1324" s="3" t="s">
        <v>950</v>
      </c>
      <c r="N1324" s="3" t="s">
        <v>1294</v>
      </c>
      <c r="O1324" s="5" t="s">
        <v>5382</v>
      </c>
      <c r="P1324" s="2">
        <f>VLOOKUP(M1324&amp;N1324,Distancia!$C$2:$D$3438,2,0)</f>
        <v>107.38</v>
      </c>
      <c r="Q1324" s="2" t="str">
        <f t="shared" si="20"/>
        <v>Aplica</v>
      </c>
      <c r="R1324" s="36"/>
      <c r="S1324" s="2"/>
    </row>
    <row r="1325" spans="1:19" x14ac:dyDescent="0.25">
      <c r="A1325" s="3" t="s">
        <v>386</v>
      </c>
      <c r="B1325" s="6" t="s">
        <v>1936</v>
      </c>
      <c r="C1325" s="2">
        <v>219968</v>
      </c>
      <c r="D1325" s="4">
        <v>45894</v>
      </c>
      <c r="E1325" s="4">
        <v>45912</v>
      </c>
      <c r="F1325" s="2" t="s">
        <v>1688</v>
      </c>
      <c r="G1325" s="3" t="s">
        <v>1689</v>
      </c>
      <c r="H1325" s="2" t="s">
        <v>5565</v>
      </c>
      <c r="I1325" s="3" t="s">
        <v>97</v>
      </c>
      <c r="J1325" s="6">
        <v>0</v>
      </c>
      <c r="K1325" s="3" t="s">
        <v>4597</v>
      </c>
      <c r="L1325" s="3" t="s">
        <v>4188</v>
      </c>
      <c r="M1325" s="3" t="s">
        <v>1301</v>
      </c>
      <c r="N1325" s="3" t="s">
        <v>950</v>
      </c>
      <c r="O1325" s="5" t="s">
        <v>5394</v>
      </c>
      <c r="P1325" s="2">
        <f>VLOOKUP(M1325&amp;N1325,Distancia!$C$2:$D$3438,2,0)</f>
        <v>55.75</v>
      </c>
      <c r="Q1325" s="2" t="str">
        <f t="shared" si="20"/>
        <v>No Aplica</v>
      </c>
      <c r="R1325" s="36"/>
      <c r="S1325" s="2"/>
    </row>
    <row r="1326" spans="1:19" x14ac:dyDescent="0.25">
      <c r="A1326" s="3" t="s">
        <v>386</v>
      </c>
      <c r="B1326" s="6" t="s">
        <v>1936</v>
      </c>
      <c r="C1326" s="2">
        <v>219969</v>
      </c>
      <c r="D1326" s="4">
        <v>45890</v>
      </c>
      <c r="E1326" s="4">
        <v>45890</v>
      </c>
      <c r="F1326" s="2" t="s">
        <v>72</v>
      </c>
      <c r="G1326" s="3" t="s">
        <v>1274</v>
      </c>
      <c r="H1326" s="2" t="s">
        <v>5448</v>
      </c>
      <c r="I1326" s="3" t="s">
        <v>3170</v>
      </c>
      <c r="J1326" s="6">
        <v>0</v>
      </c>
      <c r="K1326" s="3" t="s">
        <v>4598</v>
      </c>
      <c r="L1326" s="3" t="s">
        <v>4303</v>
      </c>
      <c r="M1326" s="3" t="s">
        <v>950</v>
      </c>
      <c r="N1326" s="3" t="s">
        <v>1271</v>
      </c>
      <c r="O1326" s="5" t="s">
        <v>5394</v>
      </c>
      <c r="P1326" s="2">
        <f>VLOOKUP(M1326&amp;N1326,Distancia!$C$2:$D$3438,2,0)</f>
        <v>0</v>
      </c>
      <c r="Q1326" s="2" t="str">
        <f t="shared" si="20"/>
        <v>No Aplica</v>
      </c>
      <c r="R1326" s="36"/>
      <c r="S1326" s="2"/>
    </row>
    <row r="1327" spans="1:19" x14ac:dyDescent="0.25">
      <c r="A1327" s="3" t="s">
        <v>386</v>
      </c>
      <c r="B1327" s="6" t="s">
        <v>1936</v>
      </c>
      <c r="C1327" s="2">
        <v>219973</v>
      </c>
      <c r="D1327" s="4">
        <v>45891</v>
      </c>
      <c r="E1327" s="4">
        <v>45891</v>
      </c>
      <c r="F1327" s="2" t="s">
        <v>1291</v>
      </c>
      <c r="G1327" s="3" t="s">
        <v>1292</v>
      </c>
      <c r="H1327" s="2" t="s">
        <v>5810</v>
      </c>
      <c r="I1327" s="3" t="s">
        <v>3170</v>
      </c>
      <c r="J1327" s="6">
        <v>25815</v>
      </c>
      <c r="K1327" s="3" t="s">
        <v>4600</v>
      </c>
      <c r="L1327" s="3" t="s">
        <v>4303</v>
      </c>
      <c r="M1327" s="3" t="s">
        <v>950</v>
      </c>
      <c r="N1327" s="3" t="s">
        <v>1294</v>
      </c>
      <c r="O1327" s="5" t="s">
        <v>5382</v>
      </c>
      <c r="P1327" s="2">
        <f>VLOOKUP(M1327&amp;N1327,Distancia!$C$2:$D$3438,2,0)</f>
        <v>107.38</v>
      </c>
      <c r="Q1327" s="2" t="str">
        <f t="shared" si="20"/>
        <v>Aplica</v>
      </c>
      <c r="R1327" s="36"/>
      <c r="S1327" s="2"/>
    </row>
    <row r="1328" spans="1:19" x14ac:dyDescent="0.25">
      <c r="A1328" s="3" t="s">
        <v>386</v>
      </c>
      <c r="B1328" s="6" t="s">
        <v>1936</v>
      </c>
      <c r="C1328" s="2">
        <v>220002</v>
      </c>
      <c r="D1328" s="4">
        <v>45891</v>
      </c>
      <c r="E1328" s="4">
        <v>45891</v>
      </c>
      <c r="F1328" s="2" t="s">
        <v>3560</v>
      </c>
      <c r="G1328" s="3" t="s">
        <v>3561</v>
      </c>
      <c r="H1328" s="2" t="s">
        <v>5503</v>
      </c>
      <c r="I1328" s="3" t="s">
        <v>3170</v>
      </c>
      <c r="J1328" s="6">
        <v>0</v>
      </c>
      <c r="K1328" s="3" t="s">
        <v>4609</v>
      </c>
      <c r="L1328" s="3" t="s">
        <v>4303</v>
      </c>
      <c r="M1328" s="3" t="s">
        <v>950</v>
      </c>
      <c r="N1328" s="3" t="s">
        <v>1302</v>
      </c>
      <c r="O1328" s="5" t="s">
        <v>5394</v>
      </c>
      <c r="P1328" s="2">
        <f>VLOOKUP(M1328&amp;N1328,Distancia!$C$2:$D$3438,2,0)</f>
        <v>56.26</v>
      </c>
      <c r="Q1328" s="2" t="str">
        <f t="shared" si="20"/>
        <v>No Aplica</v>
      </c>
      <c r="R1328" s="36"/>
      <c r="S1328" s="2"/>
    </row>
    <row r="1329" spans="1:19" x14ac:dyDescent="0.25">
      <c r="A1329" s="3" t="s">
        <v>386</v>
      </c>
      <c r="B1329" s="6" t="s">
        <v>1936</v>
      </c>
      <c r="C1329" s="2">
        <v>220012</v>
      </c>
      <c r="D1329" s="4">
        <v>45890</v>
      </c>
      <c r="E1329" s="4">
        <v>45890</v>
      </c>
      <c r="F1329" s="2" t="s">
        <v>2463</v>
      </c>
      <c r="G1329" s="3" t="s">
        <v>2462</v>
      </c>
      <c r="H1329" s="2" t="s">
        <v>6185</v>
      </c>
      <c r="I1329" s="3" t="s">
        <v>3170</v>
      </c>
      <c r="J1329" s="6">
        <v>0</v>
      </c>
      <c r="K1329" s="3" t="s">
        <v>4611</v>
      </c>
      <c r="L1329" s="3" t="s">
        <v>4241</v>
      </c>
      <c r="M1329" s="3" t="s">
        <v>1303</v>
      </c>
      <c r="N1329" s="3" t="s">
        <v>4326</v>
      </c>
      <c r="O1329" s="5" t="s">
        <v>5394</v>
      </c>
      <c r="P1329" s="2">
        <f>VLOOKUP(M1329&amp;N1329,Distancia!$C$2:$D$3438,2,0)</f>
        <v>11</v>
      </c>
      <c r="Q1329" s="2" t="str">
        <f t="shared" si="20"/>
        <v>No Aplica</v>
      </c>
      <c r="R1329" s="36"/>
      <c r="S1329" s="2"/>
    </row>
    <row r="1330" spans="1:19" x14ac:dyDescent="0.25">
      <c r="A1330" s="3" t="s">
        <v>386</v>
      </c>
      <c r="B1330" s="6" t="s">
        <v>1936</v>
      </c>
      <c r="C1330" s="2">
        <v>220068</v>
      </c>
      <c r="D1330" s="4">
        <v>45894</v>
      </c>
      <c r="E1330" s="4">
        <v>45895</v>
      </c>
      <c r="F1330" s="2" t="s">
        <v>2436</v>
      </c>
      <c r="G1330" s="3" t="s">
        <v>2435</v>
      </c>
      <c r="H1330" s="2" t="s">
        <v>5774</v>
      </c>
      <c r="I1330" s="3" t="s">
        <v>3170</v>
      </c>
      <c r="J1330" s="6">
        <v>111332</v>
      </c>
      <c r="K1330" s="3" t="s">
        <v>4641</v>
      </c>
      <c r="L1330" s="3" t="s">
        <v>4241</v>
      </c>
      <c r="M1330" s="3" t="s">
        <v>1294</v>
      </c>
      <c r="N1330" s="3" t="s">
        <v>270</v>
      </c>
      <c r="O1330" s="5" t="s">
        <v>5389</v>
      </c>
      <c r="P1330" s="2">
        <f>VLOOKUP(M1330&amp;N1330,Distancia!$C$2:$D$3438,2,0)</f>
        <v>191.22</v>
      </c>
      <c r="Q1330" s="2" t="str">
        <f t="shared" si="20"/>
        <v>Aplica</v>
      </c>
      <c r="R1330" s="36"/>
      <c r="S1330" s="2"/>
    </row>
    <row r="1331" spans="1:19" x14ac:dyDescent="0.25">
      <c r="A1331" s="3" t="s">
        <v>386</v>
      </c>
      <c r="B1331" s="6" t="s">
        <v>1936</v>
      </c>
      <c r="C1331" s="2">
        <v>220072</v>
      </c>
      <c r="D1331" s="4">
        <v>45896</v>
      </c>
      <c r="E1331" s="4">
        <v>45896</v>
      </c>
      <c r="F1331" s="2" t="s">
        <v>1305</v>
      </c>
      <c r="G1331" s="3" t="s">
        <v>1306</v>
      </c>
      <c r="H1331" s="2" t="s">
        <v>6199</v>
      </c>
      <c r="I1331" s="3" t="s">
        <v>3170</v>
      </c>
      <c r="J1331" s="6">
        <v>25815</v>
      </c>
      <c r="K1331" s="3" t="s">
        <v>4644</v>
      </c>
      <c r="L1331" s="3" t="s">
        <v>4241</v>
      </c>
      <c r="M1331" s="3" t="s">
        <v>950</v>
      </c>
      <c r="N1331" s="3" t="s">
        <v>1289</v>
      </c>
      <c r="O1331" s="5" t="s">
        <v>5382</v>
      </c>
      <c r="P1331" s="2">
        <f>VLOOKUP(M1331&amp;N1331,Distancia!$C$2:$D$3438,2,0)</f>
        <v>176.26</v>
      </c>
      <c r="Q1331" s="2" t="str">
        <f t="shared" si="20"/>
        <v>Aplica</v>
      </c>
      <c r="R1331" s="36"/>
      <c r="S1331" s="2"/>
    </row>
    <row r="1332" spans="1:19" x14ac:dyDescent="0.25">
      <c r="A1332" s="3" t="s">
        <v>386</v>
      </c>
      <c r="B1332" s="6" t="s">
        <v>1936</v>
      </c>
      <c r="C1332" s="2">
        <v>220080</v>
      </c>
      <c r="D1332" s="4">
        <v>45896</v>
      </c>
      <c r="E1332" s="4">
        <v>45896</v>
      </c>
      <c r="F1332" s="2" t="s">
        <v>1295</v>
      </c>
      <c r="G1332" s="3" t="s">
        <v>1296</v>
      </c>
      <c r="H1332" s="2" t="s">
        <v>5562</v>
      </c>
      <c r="I1332" s="3" t="s">
        <v>3170</v>
      </c>
      <c r="J1332" s="6">
        <v>31809</v>
      </c>
      <c r="K1332" s="3" t="s">
        <v>4647</v>
      </c>
      <c r="L1332" s="3" t="s">
        <v>4241</v>
      </c>
      <c r="M1332" s="3" t="s">
        <v>950</v>
      </c>
      <c r="N1332" s="3" t="s">
        <v>1289</v>
      </c>
      <c r="O1332" s="5" t="s">
        <v>5382</v>
      </c>
      <c r="P1332" s="2">
        <f>VLOOKUP(M1332&amp;N1332,Distancia!$C$2:$D$3438,2,0)</f>
        <v>176.26</v>
      </c>
      <c r="Q1332" s="2" t="str">
        <f t="shared" si="20"/>
        <v>Aplica</v>
      </c>
      <c r="R1332" s="36"/>
      <c r="S1332" s="2"/>
    </row>
    <row r="1333" spans="1:19" x14ac:dyDescent="0.25">
      <c r="A1333" s="3" t="s">
        <v>386</v>
      </c>
      <c r="B1333" s="6" t="s">
        <v>1936</v>
      </c>
      <c r="C1333" s="2">
        <v>220088</v>
      </c>
      <c r="D1333" s="4">
        <v>45895</v>
      </c>
      <c r="E1333" s="4">
        <v>45895</v>
      </c>
      <c r="F1333" s="2" t="s">
        <v>1702</v>
      </c>
      <c r="G1333" s="3" t="s">
        <v>1703</v>
      </c>
      <c r="H1333" s="2" t="s">
        <v>5614</v>
      </c>
      <c r="I1333" s="3" t="s">
        <v>97</v>
      </c>
      <c r="J1333" s="6">
        <v>31809</v>
      </c>
      <c r="K1333" s="3" t="s">
        <v>4650</v>
      </c>
      <c r="L1333" s="3" t="s">
        <v>4419</v>
      </c>
      <c r="M1333" s="3" t="s">
        <v>1289</v>
      </c>
      <c r="N1333" s="3" t="s">
        <v>1294</v>
      </c>
      <c r="O1333" s="5" t="s">
        <v>5382</v>
      </c>
      <c r="P1333" s="2">
        <f>VLOOKUP(M1333&amp;N1333,Distancia!$C$2:$D$3438,2,0)</f>
        <v>90.31</v>
      </c>
      <c r="Q1333" s="2" t="str">
        <f t="shared" si="20"/>
        <v>Aplica</v>
      </c>
      <c r="R1333" s="36"/>
      <c r="S1333" s="2"/>
    </row>
    <row r="1334" spans="1:19" x14ac:dyDescent="0.25">
      <c r="A1334" s="3" t="s">
        <v>386</v>
      </c>
      <c r="B1334" s="6" t="s">
        <v>1936</v>
      </c>
      <c r="C1334" s="2">
        <v>220099</v>
      </c>
      <c r="D1334" s="4">
        <v>45891</v>
      </c>
      <c r="E1334" s="4">
        <v>45894</v>
      </c>
      <c r="F1334" s="2" t="s">
        <v>2458</v>
      </c>
      <c r="G1334" s="3" t="s">
        <v>2459</v>
      </c>
      <c r="H1334" s="2" t="s">
        <v>5651</v>
      </c>
      <c r="I1334" s="3" t="s">
        <v>97</v>
      </c>
      <c r="J1334" s="6">
        <v>0</v>
      </c>
      <c r="K1334" s="3" t="s">
        <v>4656</v>
      </c>
      <c r="L1334" s="3" t="s">
        <v>4419</v>
      </c>
      <c r="M1334" s="3" t="s">
        <v>1303</v>
      </c>
      <c r="N1334" s="3" t="s">
        <v>950</v>
      </c>
      <c r="O1334" s="5" t="s">
        <v>5394</v>
      </c>
      <c r="P1334" s="2">
        <f>VLOOKUP(M1334&amp;N1334,Distancia!$C$2:$D$3438,2,0)</f>
        <v>32.81</v>
      </c>
      <c r="Q1334" s="2" t="str">
        <f t="shared" si="20"/>
        <v>No Aplica</v>
      </c>
      <c r="R1334" s="36"/>
      <c r="S1334" s="2"/>
    </row>
    <row r="1335" spans="1:19" x14ac:dyDescent="0.25">
      <c r="A1335" s="3" t="s">
        <v>386</v>
      </c>
      <c r="B1335" s="6" t="s">
        <v>1936</v>
      </c>
      <c r="C1335" s="2">
        <v>220103</v>
      </c>
      <c r="D1335" s="4">
        <v>45894</v>
      </c>
      <c r="E1335" s="4">
        <v>45894</v>
      </c>
      <c r="F1335" s="2" t="s">
        <v>38</v>
      </c>
      <c r="G1335" s="3" t="s">
        <v>842</v>
      </c>
      <c r="H1335" s="2" t="s">
        <v>5479</v>
      </c>
      <c r="I1335" s="3" t="s">
        <v>3170</v>
      </c>
      <c r="J1335" s="6">
        <v>0</v>
      </c>
      <c r="K1335" s="3">
        <v>0</v>
      </c>
      <c r="L1335" s="3">
        <v>0</v>
      </c>
      <c r="M1335" s="3" t="s">
        <v>950</v>
      </c>
      <c r="N1335" s="3" t="s">
        <v>1304</v>
      </c>
      <c r="O1335" s="5" t="s">
        <v>5382</v>
      </c>
      <c r="P1335" s="2">
        <f>VLOOKUP(M1335&amp;N1335,Distancia!$C$2:$D$3438,2,0)</f>
        <v>12.57</v>
      </c>
      <c r="Q1335" s="2" t="str">
        <f t="shared" si="20"/>
        <v>No Aplica</v>
      </c>
      <c r="R1335" s="36"/>
      <c r="S1335" s="2"/>
    </row>
    <row r="1336" spans="1:19" x14ac:dyDescent="0.25">
      <c r="A1336" s="3" t="s">
        <v>386</v>
      </c>
      <c r="B1336" s="6" t="s">
        <v>1936</v>
      </c>
      <c r="C1336" s="2">
        <v>220106</v>
      </c>
      <c r="D1336" s="4">
        <v>45895</v>
      </c>
      <c r="E1336" s="4">
        <v>45895</v>
      </c>
      <c r="F1336" s="2" t="s">
        <v>38</v>
      </c>
      <c r="G1336" s="3" t="s">
        <v>842</v>
      </c>
      <c r="H1336" s="2" t="s">
        <v>5479</v>
      </c>
      <c r="I1336" s="3" t="s">
        <v>3170</v>
      </c>
      <c r="J1336" s="6">
        <v>0</v>
      </c>
      <c r="K1336" s="3">
        <v>0</v>
      </c>
      <c r="L1336" s="3">
        <v>0</v>
      </c>
      <c r="M1336" s="3" t="s">
        <v>950</v>
      </c>
      <c r="N1336" s="3" t="s">
        <v>1289</v>
      </c>
      <c r="O1336" s="5" t="s">
        <v>5382</v>
      </c>
      <c r="P1336" s="2">
        <f>VLOOKUP(M1336&amp;N1336,Distancia!$C$2:$D$3438,2,0)</f>
        <v>176.26</v>
      </c>
      <c r="Q1336" s="2" t="str">
        <f t="shared" si="20"/>
        <v>Aplica</v>
      </c>
      <c r="R1336" s="36"/>
      <c r="S1336" s="2"/>
    </row>
    <row r="1337" spans="1:19" x14ac:dyDescent="0.25">
      <c r="A1337" s="3" t="s">
        <v>386</v>
      </c>
      <c r="B1337" s="6" t="s">
        <v>1936</v>
      </c>
      <c r="C1337" s="2">
        <v>220112</v>
      </c>
      <c r="D1337" s="4">
        <v>45895</v>
      </c>
      <c r="E1337" s="4">
        <v>45895</v>
      </c>
      <c r="F1337" s="2" t="s">
        <v>1307</v>
      </c>
      <c r="G1337" s="3" t="s">
        <v>1308</v>
      </c>
      <c r="H1337" s="2" t="s">
        <v>5703</v>
      </c>
      <c r="I1337" s="3" t="s">
        <v>3170</v>
      </c>
      <c r="J1337" s="6">
        <v>25815</v>
      </c>
      <c r="K1337" s="3" t="s">
        <v>4660</v>
      </c>
      <c r="L1337" s="3" t="s">
        <v>4347</v>
      </c>
      <c r="M1337" s="3" t="s">
        <v>950</v>
      </c>
      <c r="N1337" s="3" t="s">
        <v>1289</v>
      </c>
      <c r="O1337" s="5" t="s">
        <v>5382</v>
      </c>
      <c r="P1337" s="2">
        <f>VLOOKUP(M1337&amp;N1337,Distancia!$C$2:$D$3438,2,0)</f>
        <v>176.26</v>
      </c>
      <c r="Q1337" s="2" t="str">
        <f t="shared" si="20"/>
        <v>Aplica</v>
      </c>
      <c r="R1337" s="36"/>
      <c r="S1337" s="2"/>
    </row>
    <row r="1338" spans="1:19" x14ac:dyDescent="0.25">
      <c r="A1338" s="3" t="s">
        <v>386</v>
      </c>
      <c r="B1338" s="6" t="s">
        <v>1936</v>
      </c>
      <c r="C1338" s="2">
        <v>220120</v>
      </c>
      <c r="D1338" s="4">
        <v>45894</v>
      </c>
      <c r="E1338" s="4">
        <v>45894</v>
      </c>
      <c r="F1338" s="2" t="s">
        <v>3560</v>
      </c>
      <c r="G1338" s="3" t="s">
        <v>3561</v>
      </c>
      <c r="H1338" s="2" t="s">
        <v>5503</v>
      </c>
      <c r="I1338" s="3" t="s">
        <v>97</v>
      </c>
      <c r="J1338" s="6">
        <v>0</v>
      </c>
      <c r="K1338" s="3" t="s">
        <v>4662</v>
      </c>
      <c r="L1338" s="3" t="s">
        <v>4419</v>
      </c>
      <c r="M1338" s="3" t="s">
        <v>950</v>
      </c>
      <c r="N1338" s="3" t="s">
        <v>1304</v>
      </c>
      <c r="O1338" s="5" t="s">
        <v>5394</v>
      </c>
      <c r="P1338" s="2">
        <f>VLOOKUP(M1338&amp;N1338,Distancia!$C$2:$D$3438,2,0)</f>
        <v>12.57</v>
      </c>
      <c r="Q1338" s="2" t="str">
        <f t="shared" si="20"/>
        <v>No Aplica</v>
      </c>
      <c r="R1338" s="36"/>
      <c r="S1338" s="2"/>
    </row>
    <row r="1339" spans="1:19" x14ac:dyDescent="0.25">
      <c r="A1339" s="3" t="s">
        <v>386</v>
      </c>
      <c r="B1339" s="6" t="s">
        <v>1936</v>
      </c>
      <c r="C1339" s="2">
        <v>220121</v>
      </c>
      <c r="D1339" s="4">
        <v>45894.291666666664</v>
      </c>
      <c r="E1339" s="4">
        <v>45895</v>
      </c>
      <c r="F1339" s="2" t="s">
        <v>40</v>
      </c>
      <c r="G1339" s="3" t="s">
        <v>843</v>
      </c>
      <c r="H1339" s="2" t="s">
        <v>5750</v>
      </c>
      <c r="I1339" s="3" t="s">
        <v>3170</v>
      </c>
      <c r="J1339" s="6">
        <v>86453</v>
      </c>
      <c r="K1339" s="3" t="s">
        <v>4663</v>
      </c>
      <c r="L1339" s="3" t="s">
        <v>4419</v>
      </c>
      <c r="M1339" s="3" t="s">
        <v>950</v>
      </c>
      <c r="N1339" s="3" t="s">
        <v>270</v>
      </c>
      <c r="O1339" s="5" t="s">
        <v>5394</v>
      </c>
      <c r="P1339" s="2">
        <f>VLOOKUP(M1339&amp;N1339,Distancia!$C$2:$D$3438,2,0)</f>
        <v>83.73</v>
      </c>
      <c r="Q1339" s="2" t="str">
        <f t="shared" si="20"/>
        <v>Aplica</v>
      </c>
      <c r="R1339" s="36"/>
      <c r="S1339" s="2"/>
    </row>
    <row r="1340" spans="1:19" x14ac:dyDescent="0.25">
      <c r="A1340" s="3" t="s">
        <v>386</v>
      </c>
      <c r="B1340" s="6" t="s">
        <v>1936</v>
      </c>
      <c r="C1340" s="2">
        <v>220122</v>
      </c>
      <c r="D1340" s="4">
        <v>45895</v>
      </c>
      <c r="E1340" s="4">
        <v>45896</v>
      </c>
      <c r="F1340" s="2" t="s">
        <v>40</v>
      </c>
      <c r="G1340" s="3" t="s">
        <v>843</v>
      </c>
      <c r="H1340" s="2" t="s">
        <v>5750</v>
      </c>
      <c r="I1340" s="3" t="s">
        <v>3170</v>
      </c>
      <c r="J1340" s="6">
        <v>121034</v>
      </c>
      <c r="K1340" s="3" t="s">
        <v>4664</v>
      </c>
      <c r="L1340" s="3" t="s">
        <v>4419</v>
      </c>
      <c r="M1340" s="3" t="s">
        <v>950</v>
      </c>
      <c r="N1340" s="3" t="s">
        <v>270</v>
      </c>
      <c r="O1340" s="5" t="s">
        <v>5402</v>
      </c>
      <c r="P1340" s="2">
        <f>VLOOKUP(M1340&amp;N1340,Distancia!$C$2:$D$3438,2,0)</f>
        <v>83.73</v>
      </c>
      <c r="Q1340" s="2" t="str">
        <f t="shared" si="20"/>
        <v>Aplica</v>
      </c>
      <c r="R1340" s="36"/>
      <c r="S1340" s="2"/>
    </row>
    <row r="1341" spans="1:19" x14ac:dyDescent="0.25">
      <c r="A1341" s="3" t="s">
        <v>386</v>
      </c>
      <c r="B1341" s="6" t="s">
        <v>1936</v>
      </c>
      <c r="C1341" s="2">
        <v>220125</v>
      </c>
      <c r="D1341" s="4">
        <v>45894</v>
      </c>
      <c r="E1341" s="4">
        <v>45894</v>
      </c>
      <c r="F1341" s="2" t="s">
        <v>1272</v>
      </c>
      <c r="G1341" s="3" t="s">
        <v>1273</v>
      </c>
      <c r="H1341" s="2" t="s">
        <v>5438</v>
      </c>
      <c r="I1341" s="3" t="s">
        <v>97</v>
      </c>
      <c r="J1341" s="6">
        <v>0</v>
      </c>
      <c r="K1341" s="3" t="s">
        <v>4665</v>
      </c>
      <c r="L1341" s="3" t="s">
        <v>4419</v>
      </c>
      <c r="M1341" s="3" t="s">
        <v>950</v>
      </c>
      <c r="N1341" s="3" t="s">
        <v>1304</v>
      </c>
      <c r="O1341" s="5" t="s">
        <v>5394</v>
      </c>
      <c r="P1341" s="2">
        <f>VLOOKUP(M1341&amp;N1341,Distancia!$C$2:$D$3438,2,0)</f>
        <v>12.57</v>
      </c>
      <c r="Q1341" s="2" t="str">
        <f t="shared" si="20"/>
        <v>No Aplica</v>
      </c>
      <c r="R1341" s="36"/>
      <c r="S1341" s="2"/>
    </row>
    <row r="1342" spans="1:19" x14ac:dyDescent="0.25">
      <c r="A1342" s="3" t="s">
        <v>386</v>
      </c>
      <c r="B1342" s="6" t="s">
        <v>1936</v>
      </c>
      <c r="C1342" s="2">
        <v>220145</v>
      </c>
      <c r="D1342" s="4">
        <v>45895</v>
      </c>
      <c r="E1342" s="4">
        <v>45895</v>
      </c>
      <c r="F1342" s="2" t="s">
        <v>2474</v>
      </c>
      <c r="G1342" s="3" t="s">
        <v>2473</v>
      </c>
      <c r="H1342" s="2" t="s">
        <v>5949</v>
      </c>
      <c r="I1342" s="3" t="s">
        <v>3170</v>
      </c>
      <c r="J1342" s="6">
        <v>25815</v>
      </c>
      <c r="K1342" s="3" t="s">
        <v>4675</v>
      </c>
      <c r="L1342" s="3" t="s">
        <v>4347</v>
      </c>
      <c r="M1342" s="3" t="s">
        <v>950</v>
      </c>
      <c r="N1342" s="3" t="s">
        <v>1294</v>
      </c>
      <c r="O1342" s="5" t="s">
        <v>5382</v>
      </c>
      <c r="P1342" s="2">
        <f>VLOOKUP(M1342&amp;N1342,Distancia!$C$2:$D$3438,2,0)</f>
        <v>107.38</v>
      </c>
      <c r="Q1342" s="2" t="str">
        <f t="shared" si="20"/>
        <v>Aplica</v>
      </c>
      <c r="R1342" s="36"/>
      <c r="S1342" s="2"/>
    </row>
    <row r="1343" spans="1:19" x14ac:dyDescent="0.25">
      <c r="A1343" s="3" t="s">
        <v>386</v>
      </c>
      <c r="B1343" s="6" t="s">
        <v>1936</v>
      </c>
      <c r="C1343" s="2">
        <v>220149</v>
      </c>
      <c r="D1343" s="4">
        <v>45895</v>
      </c>
      <c r="E1343" s="4">
        <v>45895</v>
      </c>
      <c r="F1343" s="2" t="s">
        <v>1297</v>
      </c>
      <c r="G1343" s="3" t="s">
        <v>1298</v>
      </c>
      <c r="H1343" s="2" t="s">
        <v>6215</v>
      </c>
      <c r="I1343" s="3" t="s">
        <v>3170</v>
      </c>
      <c r="J1343" s="6">
        <v>25815</v>
      </c>
      <c r="K1343" s="3" t="s">
        <v>4677</v>
      </c>
      <c r="L1343" s="3" t="s">
        <v>4347</v>
      </c>
      <c r="M1343" s="3" t="s">
        <v>950</v>
      </c>
      <c r="N1343" s="3" t="s">
        <v>1294</v>
      </c>
      <c r="O1343" s="5" t="s">
        <v>5382</v>
      </c>
      <c r="P1343" s="2">
        <f>VLOOKUP(M1343&amp;N1343,Distancia!$C$2:$D$3438,2,0)</f>
        <v>107.38</v>
      </c>
      <c r="Q1343" s="2" t="str">
        <f t="shared" si="20"/>
        <v>Aplica</v>
      </c>
      <c r="R1343" s="36"/>
      <c r="S1343" s="2"/>
    </row>
    <row r="1344" spans="1:19" x14ac:dyDescent="0.25">
      <c r="A1344" s="3" t="s">
        <v>386</v>
      </c>
      <c r="B1344" s="6" t="s">
        <v>1936</v>
      </c>
      <c r="C1344" s="2">
        <v>220200</v>
      </c>
      <c r="D1344" s="4">
        <v>45895</v>
      </c>
      <c r="E1344" s="4">
        <v>45895</v>
      </c>
      <c r="F1344" s="2" t="s">
        <v>534</v>
      </c>
      <c r="G1344" s="3" t="s">
        <v>847</v>
      </c>
      <c r="H1344" s="2" t="s">
        <v>5747</v>
      </c>
      <c r="I1344" s="3" t="s">
        <v>3170</v>
      </c>
      <c r="J1344" s="6">
        <v>0</v>
      </c>
      <c r="K1344" s="3" t="s">
        <v>4703</v>
      </c>
      <c r="L1344" s="3" t="s">
        <v>4561</v>
      </c>
      <c r="M1344" s="3" t="s">
        <v>950</v>
      </c>
      <c r="N1344" s="3" t="s">
        <v>1301</v>
      </c>
      <c r="O1344" s="5" t="s">
        <v>5394</v>
      </c>
      <c r="P1344" s="2">
        <f>VLOOKUP(M1344&amp;N1344,Distancia!$C$2:$D$3438,2,0)</f>
        <v>55.75</v>
      </c>
      <c r="Q1344" s="2" t="str">
        <f t="shared" si="20"/>
        <v>No Aplica</v>
      </c>
      <c r="R1344" s="36"/>
      <c r="S1344" s="2"/>
    </row>
    <row r="1345" spans="1:19" x14ac:dyDescent="0.25">
      <c r="A1345" s="3" t="s">
        <v>386</v>
      </c>
      <c r="B1345" s="6" t="s">
        <v>1936</v>
      </c>
      <c r="C1345" s="2">
        <v>220210</v>
      </c>
      <c r="D1345" s="4">
        <v>45895</v>
      </c>
      <c r="E1345" s="4">
        <v>45895</v>
      </c>
      <c r="F1345" s="2" t="s">
        <v>36</v>
      </c>
      <c r="G1345" s="3" t="s">
        <v>2478</v>
      </c>
      <c r="H1345" s="2" t="s">
        <v>5725</v>
      </c>
      <c r="I1345" s="3" t="s">
        <v>3170</v>
      </c>
      <c r="J1345" s="6">
        <v>0</v>
      </c>
      <c r="K1345" s="3" t="s">
        <v>4706</v>
      </c>
      <c r="L1345" s="3" t="s">
        <v>4629</v>
      </c>
      <c r="M1345" s="3" t="s">
        <v>950</v>
      </c>
      <c r="N1345" s="3" t="s">
        <v>1301</v>
      </c>
      <c r="O1345" s="5" t="s">
        <v>5402</v>
      </c>
      <c r="P1345" s="2">
        <f>VLOOKUP(M1345&amp;N1345,Distancia!$C$2:$D$3438,2,0)</f>
        <v>55.75</v>
      </c>
      <c r="Q1345" s="2" t="str">
        <f t="shared" si="20"/>
        <v>No Aplica</v>
      </c>
      <c r="R1345" s="36"/>
      <c r="S1345" s="2"/>
    </row>
    <row r="1346" spans="1:19" x14ac:dyDescent="0.25">
      <c r="A1346" s="3" t="s">
        <v>386</v>
      </c>
      <c r="B1346" s="6" t="s">
        <v>1936</v>
      </c>
      <c r="C1346" s="2">
        <v>220222</v>
      </c>
      <c r="D1346" s="4">
        <v>45895</v>
      </c>
      <c r="E1346" s="4">
        <v>45895</v>
      </c>
      <c r="F1346" s="2" t="s">
        <v>1269</v>
      </c>
      <c r="G1346" s="3" t="s">
        <v>1270</v>
      </c>
      <c r="H1346" s="2" t="s">
        <v>5454</v>
      </c>
      <c r="I1346" s="3" t="s">
        <v>3170</v>
      </c>
      <c r="J1346" s="6">
        <v>0</v>
      </c>
      <c r="K1346" s="3" t="s">
        <v>4714</v>
      </c>
      <c r="L1346" s="3" t="s">
        <v>4419</v>
      </c>
      <c r="M1346" s="3" t="s">
        <v>950</v>
      </c>
      <c r="N1346" s="3" t="s">
        <v>1301</v>
      </c>
      <c r="O1346" s="5" t="s">
        <v>5394</v>
      </c>
      <c r="P1346" s="2">
        <f>VLOOKUP(M1346&amp;N1346,Distancia!$C$2:$D$3438,2,0)</f>
        <v>55.75</v>
      </c>
      <c r="Q1346" s="2" t="str">
        <f t="shared" si="20"/>
        <v>No Aplica</v>
      </c>
      <c r="R1346" s="36"/>
      <c r="S1346" s="2"/>
    </row>
    <row r="1347" spans="1:19" x14ac:dyDescent="0.25">
      <c r="A1347" s="3" t="s">
        <v>386</v>
      </c>
      <c r="B1347" s="6" t="s">
        <v>1936</v>
      </c>
      <c r="C1347" s="2">
        <v>220248</v>
      </c>
      <c r="D1347" s="4">
        <v>45896</v>
      </c>
      <c r="E1347" s="4">
        <v>45896</v>
      </c>
      <c r="F1347" s="2" t="s">
        <v>1272</v>
      </c>
      <c r="G1347" s="3" t="s">
        <v>1273</v>
      </c>
      <c r="H1347" s="2" t="s">
        <v>5438</v>
      </c>
      <c r="I1347" s="3" t="s">
        <v>97</v>
      </c>
      <c r="J1347" s="6">
        <v>0</v>
      </c>
      <c r="K1347" s="3" t="s">
        <v>4726</v>
      </c>
      <c r="L1347" s="3" t="s">
        <v>4561</v>
      </c>
      <c r="M1347" s="3" t="s">
        <v>950</v>
      </c>
      <c r="N1347" s="3" t="s">
        <v>1302</v>
      </c>
      <c r="O1347" s="5" t="s">
        <v>5394</v>
      </c>
      <c r="P1347" s="2">
        <f>VLOOKUP(M1347&amp;N1347,Distancia!$C$2:$D$3438,2,0)</f>
        <v>56.26</v>
      </c>
      <c r="Q1347" s="2" t="str">
        <f t="shared" ref="Q1347:Q1410" si="21">IF(P1347&gt;=80,"Aplica","No Aplica")</f>
        <v>No Aplica</v>
      </c>
      <c r="R1347" s="36"/>
      <c r="S1347" s="2"/>
    </row>
    <row r="1348" spans="1:19" x14ac:dyDescent="0.25">
      <c r="A1348" s="3" t="s">
        <v>386</v>
      </c>
      <c r="B1348" s="6" t="s">
        <v>1936</v>
      </c>
      <c r="C1348" s="2">
        <v>220257</v>
      </c>
      <c r="D1348" s="4">
        <v>45909</v>
      </c>
      <c r="E1348" s="4">
        <v>45909</v>
      </c>
      <c r="F1348" s="2" t="s">
        <v>1702</v>
      </c>
      <c r="G1348" s="3" t="s">
        <v>1703</v>
      </c>
      <c r="H1348" s="2" t="s">
        <v>5614</v>
      </c>
      <c r="I1348" s="3" t="s">
        <v>97</v>
      </c>
      <c r="J1348" s="6">
        <v>31809</v>
      </c>
      <c r="K1348" s="3" t="s">
        <v>4729</v>
      </c>
      <c r="L1348" s="3" t="s">
        <v>4419</v>
      </c>
      <c r="M1348" s="3" t="s">
        <v>1289</v>
      </c>
      <c r="N1348" s="3" t="s">
        <v>1294</v>
      </c>
      <c r="O1348" s="5" t="s">
        <v>5382</v>
      </c>
      <c r="P1348" s="2">
        <f>VLOOKUP(M1348&amp;N1348,Distancia!$C$2:$D$3438,2,0)</f>
        <v>90.31</v>
      </c>
      <c r="Q1348" s="2" t="str">
        <f t="shared" si="21"/>
        <v>Aplica</v>
      </c>
      <c r="R1348" s="36"/>
      <c r="S1348" s="2"/>
    </row>
    <row r="1349" spans="1:19" x14ac:dyDescent="0.25">
      <c r="A1349" s="3" t="s">
        <v>386</v>
      </c>
      <c r="B1349" s="6" t="s">
        <v>1936</v>
      </c>
      <c r="C1349" s="2">
        <v>220268</v>
      </c>
      <c r="D1349" s="4">
        <v>45897</v>
      </c>
      <c r="E1349" s="4">
        <v>45897</v>
      </c>
      <c r="F1349" s="2" t="s">
        <v>1695</v>
      </c>
      <c r="G1349" s="3" t="s">
        <v>1696</v>
      </c>
      <c r="H1349" s="2" t="s">
        <v>5508</v>
      </c>
      <c r="I1349" s="3" t="s">
        <v>97</v>
      </c>
      <c r="J1349" s="6">
        <v>0</v>
      </c>
      <c r="K1349" s="3" t="s">
        <v>4731</v>
      </c>
      <c r="L1349" s="3" t="s">
        <v>4419</v>
      </c>
      <c r="M1349" s="3" t="s">
        <v>1302</v>
      </c>
      <c r="N1349" s="3" t="s">
        <v>950</v>
      </c>
      <c r="O1349" s="5" t="s">
        <v>5382</v>
      </c>
      <c r="P1349" s="2">
        <f>VLOOKUP(M1349&amp;N1349,Distancia!$C$2:$D$3438,2,0)</f>
        <v>56.26</v>
      </c>
      <c r="Q1349" s="2" t="str">
        <f t="shared" si="21"/>
        <v>No Aplica</v>
      </c>
      <c r="R1349" s="36"/>
      <c r="S1349" s="2"/>
    </row>
    <row r="1350" spans="1:19" x14ac:dyDescent="0.25">
      <c r="A1350" s="3" t="s">
        <v>386</v>
      </c>
      <c r="B1350" s="6" t="s">
        <v>1936</v>
      </c>
      <c r="C1350" s="2">
        <v>220273</v>
      </c>
      <c r="D1350" s="4">
        <v>45883</v>
      </c>
      <c r="E1350" s="4">
        <v>45883</v>
      </c>
      <c r="F1350" s="2" t="s">
        <v>3795</v>
      </c>
      <c r="G1350" s="3" t="s">
        <v>3796</v>
      </c>
      <c r="H1350" s="2" t="s">
        <v>5684</v>
      </c>
      <c r="I1350" s="3" t="s">
        <v>97</v>
      </c>
      <c r="J1350" s="6">
        <v>31809</v>
      </c>
      <c r="K1350" s="3" t="s">
        <v>4735</v>
      </c>
      <c r="L1350" s="3" t="s">
        <v>4561</v>
      </c>
      <c r="M1350" s="3" t="s">
        <v>1294</v>
      </c>
      <c r="N1350" s="3" t="s">
        <v>950</v>
      </c>
      <c r="O1350" s="5" t="s">
        <v>5394</v>
      </c>
      <c r="P1350" s="2">
        <f>VLOOKUP(M1350&amp;N1350,Distancia!$C$2:$D$3438,2,0)</f>
        <v>107.38</v>
      </c>
      <c r="Q1350" s="2" t="str">
        <f t="shared" si="21"/>
        <v>Aplica</v>
      </c>
      <c r="R1350" s="36"/>
      <c r="S1350" s="2"/>
    </row>
    <row r="1351" spans="1:19" x14ac:dyDescent="0.25">
      <c r="A1351" s="3" t="s">
        <v>386</v>
      </c>
      <c r="B1351" s="6" t="s">
        <v>1936</v>
      </c>
      <c r="C1351" s="2">
        <v>220292</v>
      </c>
      <c r="D1351" s="4">
        <v>45897</v>
      </c>
      <c r="E1351" s="4">
        <v>45897</v>
      </c>
      <c r="F1351" s="2" t="s">
        <v>1267</v>
      </c>
      <c r="G1351" s="3" t="s">
        <v>1268</v>
      </c>
      <c r="H1351" s="2" t="s">
        <v>5631</v>
      </c>
      <c r="I1351" s="3" t="s">
        <v>3170</v>
      </c>
      <c r="J1351" s="6">
        <v>25815</v>
      </c>
      <c r="K1351" s="3" t="s">
        <v>4748</v>
      </c>
      <c r="L1351" s="3" t="s">
        <v>4561</v>
      </c>
      <c r="M1351" s="3" t="s">
        <v>950</v>
      </c>
      <c r="N1351" s="3" t="s">
        <v>2503</v>
      </c>
      <c r="O1351" s="5" t="s">
        <v>5382</v>
      </c>
      <c r="P1351" s="2">
        <f>VLOOKUP(M1351&amp;N1351,Distancia!$C$2:$D$3438,2,0)</f>
        <v>72.599999999999994</v>
      </c>
      <c r="Q1351" s="2" t="str">
        <f t="shared" si="21"/>
        <v>No Aplica</v>
      </c>
      <c r="R1351" s="36"/>
      <c r="S1351" s="2"/>
    </row>
    <row r="1352" spans="1:19" x14ac:dyDescent="0.25">
      <c r="A1352" s="3" t="s">
        <v>386</v>
      </c>
      <c r="B1352" s="6" t="s">
        <v>1936</v>
      </c>
      <c r="C1352" s="2">
        <v>220313</v>
      </c>
      <c r="D1352" s="4">
        <v>45898</v>
      </c>
      <c r="E1352" s="4">
        <v>45898</v>
      </c>
      <c r="F1352" s="2" t="s">
        <v>1282</v>
      </c>
      <c r="G1352" s="3" t="s">
        <v>1283</v>
      </c>
      <c r="H1352" s="2" t="s">
        <v>5539</v>
      </c>
      <c r="I1352" s="3" t="s">
        <v>3170</v>
      </c>
      <c r="J1352" s="6">
        <v>0</v>
      </c>
      <c r="K1352" s="3">
        <v>0</v>
      </c>
      <c r="L1352" s="3">
        <v>0</v>
      </c>
      <c r="M1352" s="3" t="s">
        <v>950</v>
      </c>
      <c r="N1352" s="3" t="s">
        <v>1294</v>
      </c>
      <c r="O1352" s="5" t="s">
        <v>5382</v>
      </c>
      <c r="P1352" s="2">
        <f>VLOOKUP(M1352&amp;N1352,Distancia!$C$2:$D$3438,2,0)</f>
        <v>107.38</v>
      </c>
      <c r="Q1352" s="2" t="str">
        <f t="shared" si="21"/>
        <v>Aplica</v>
      </c>
      <c r="R1352" s="36"/>
      <c r="S1352" s="2"/>
    </row>
    <row r="1353" spans="1:19" x14ac:dyDescent="0.25">
      <c r="A1353" s="3" t="s">
        <v>386</v>
      </c>
      <c r="B1353" s="6" t="s">
        <v>1936</v>
      </c>
      <c r="C1353" s="2">
        <v>220316</v>
      </c>
      <c r="D1353" s="4">
        <v>45897</v>
      </c>
      <c r="E1353" s="4">
        <v>45897</v>
      </c>
      <c r="F1353" s="2" t="s">
        <v>1269</v>
      </c>
      <c r="G1353" s="3" t="s">
        <v>1270</v>
      </c>
      <c r="H1353" s="2" t="s">
        <v>5454</v>
      </c>
      <c r="I1353" s="3" t="s">
        <v>3170</v>
      </c>
      <c r="J1353" s="6">
        <v>0</v>
      </c>
      <c r="K1353" s="3" t="s">
        <v>4762</v>
      </c>
      <c r="L1353" s="3" t="s">
        <v>4561</v>
      </c>
      <c r="M1353" s="3" t="s">
        <v>950</v>
      </c>
      <c r="N1353" s="3" t="s">
        <v>1271</v>
      </c>
      <c r="O1353" s="5" t="s">
        <v>5402</v>
      </c>
      <c r="P1353" s="2">
        <f>VLOOKUP(M1353&amp;N1353,Distancia!$C$2:$D$3438,2,0)</f>
        <v>0</v>
      </c>
      <c r="Q1353" s="2" t="str">
        <f t="shared" si="21"/>
        <v>No Aplica</v>
      </c>
      <c r="R1353" s="36"/>
      <c r="S1353" s="2"/>
    </row>
    <row r="1354" spans="1:19" x14ac:dyDescent="0.25">
      <c r="A1354" s="3" t="s">
        <v>386</v>
      </c>
      <c r="B1354" s="6" t="s">
        <v>1936</v>
      </c>
      <c r="C1354" s="2">
        <v>220396</v>
      </c>
      <c r="D1354" s="4">
        <v>45903</v>
      </c>
      <c r="E1354" s="4">
        <v>45903</v>
      </c>
      <c r="F1354" s="2" t="s">
        <v>1305</v>
      </c>
      <c r="G1354" s="3" t="s">
        <v>1306</v>
      </c>
      <c r="H1354" s="2" t="s">
        <v>6199</v>
      </c>
      <c r="I1354" s="3" t="s">
        <v>3170</v>
      </c>
      <c r="J1354" s="6">
        <v>0</v>
      </c>
      <c r="K1354" s="3" t="s">
        <v>4805</v>
      </c>
      <c r="L1354" s="3" t="s">
        <v>4506</v>
      </c>
      <c r="M1354" s="3" t="s">
        <v>950</v>
      </c>
      <c r="N1354" s="3" t="s">
        <v>1302</v>
      </c>
      <c r="O1354" s="5" t="s">
        <v>5382</v>
      </c>
      <c r="P1354" s="2">
        <f>VLOOKUP(M1354&amp;N1354,Distancia!$C$2:$D$3438,2,0)</f>
        <v>56.26</v>
      </c>
      <c r="Q1354" s="2" t="str">
        <f t="shared" si="21"/>
        <v>No Aplica</v>
      </c>
      <c r="R1354" s="36"/>
      <c r="S1354" s="2"/>
    </row>
    <row r="1355" spans="1:19" x14ac:dyDescent="0.25">
      <c r="A1355" s="3" t="s">
        <v>386</v>
      </c>
      <c r="B1355" s="6" t="s">
        <v>1936</v>
      </c>
      <c r="C1355" s="2">
        <v>220456</v>
      </c>
      <c r="D1355" s="4">
        <v>45902</v>
      </c>
      <c r="E1355" s="4">
        <v>45902</v>
      </c>
      <c r="F1355" s="2" t="s">
        <v>2438</v>
      </c>
      <c r="G1355" s="3" t="s">
        <v>2449</v>
      </c>
      <c r="H1355" s="2" t="s">
        <v>5520</v>
      </c>
      <c r="I1355" s="3" t="s">
        <v>3170</v>
      </c>
      <c r="J1355" s="6">
        <v>0</v>
      </c>
      <c r="K1355" s="3" t="s">
        <v>4839</v>
      </c>
      <c r="L1355" s="3" t="s">
        <v>4517</v>
      </c>
      <c r="M1355" s="3" t="s">
        <v>1302</v>
      </c>
      <c r="N1355" s="3" t="s">
        <v>950</v>
      </c>
      <c r="O1355" s="5" t="s">
        <v>5394</v>
      </c>
      <c r="P1355" s="2">
        <f>VLOOKUP(M1355&amp;N1355,Distancia!$C$2:$D$3438,2,0)</f>
        <v>56.26</v>
      </c>
      <c r="Q1355" s="2" t="str">
        <f t="shared" si="21"/>
        <v>No Aplica</v>
      </c>
      <c r="R1355" s="36"/>
      <c r="S1355" s="2"/>
    </row>
    <row r="1356" spans="1:19" x14ac:dyDescent="0.25">
      <c r="A1356" s="3" t="s">
        <v>386</v>
      </c>
      <c r="B1356" s="6" t="s">
        <v>1936</v>
      </c>
      <c r="C1356" s="2">
        <v>220457</v>
      </c>
      <c r="D1356" s="4">
        <v>45903</v>
      </c>
      <c r="E1356" s="4">
        <v>45903</v>
      </c>
      <c r="F1356" s="2" t="s">
        <v>2438</v>
      </c>
      <c r="G1356" s="3" t="s">
        <v>2449</v>
      </c>
      <c r="H1356" s="2" t="s">
        <v>5520</v>
      </c>
      <c r="I1356" s="3" t="s">
        <v>3170</v>
      </c>
      <c r="J1356" s="6">
        <v>0</v>
      </c>
      <c r="K1356" s="3" t="s">
        <v>4840</v>
      </c>
      <c r="L1356" s="3" t="s">
        <v>4517</v>
      </c>
      <c r="M1356" s="3" t="s">
        <v>1302</v>
      </c>
      <c r="N1356" s="3" t="s">
        <v>950</v>
      </c>
      <c r="O1356" s="5" t="s">
        <v>5394</v>
      </c>
      <c r="P1356" s="2">
        <f>VLOOKUP(M1356&amp;N1356,Distancia!$C$2:$D$3438,2,0)</f>
        <v>56.26</v>
      </c>
      <c r="Q1356" s="2" t="str">
        <f t="shared" si="21"/>
        <v>No Aplica</v>
      </c>
      <c r="R1356" s="36"/>
      <c r="S1356" s="2"/>
    </row>
    <row r="1357" spans="1:19" x14ac:dyDescent="0.25">
      <c r="A1357" s="3" t="s">
        <v>386</v>
      </c>
      <c r="B1357" s="6" t="s">
        <v>1936</v>
      </c>
      <c r="C1357" s="2">
        <v>220474</v>
      </c>
      <c r="D1357" s="4">
        <v>45902</v>
      </c>
      <c r="E1357" s="4">
        <v>45902</v>
      </c>
      <c r="F1357" s="2" t="s">
        <v>2458</v>
      </c>
      <c r="G1357" s="3" t="s">
        <v>2459</v>
      </c>
      <c r="H1357" s="2" t="s">
        <v>5651</v>
      </c>
      <c r="I1357" s="3" t="s">
        <v>97</v>
      </c>
      <c r="J1357" s="6">
        <v>0</v>
      </c>
      <c r="K1357" s="3" t="s">
        <v>4852</v>
      </c>
      <c r="L1357" s="3" t="s">
        <v>4517</v>
      </c>
      <c r="M1357" s="3" t="s">
        <v>1303</v>
      </c>
      <c r="N1357" s="3" t="s">
        <v>950</v>
      </c>
      <c r="O1357" s="5" t="s">
        <v>5394</v>
      </c>
      <c r="P1357" s="2">
        <f>VLOOKUP(M1357&amp;N1357,Distancia!$C$2:$D$3438,2,0)</f>
        <v>32.81</v>
      </c>
      <c r="Q1357" s="2" t="str">
        <f t="shared" si="21"/>
        <v>No Aplica</v>
      </c>
      <c r="R1357" s="36"/>
      <c r="S1357" s="2"/>
    </row>
    <row r="1358" spans="1:19" x14ac:dyDescent="0.25">
      <c r="A1358" s="3" t="s">
        <v>386</v>
      </c>
      <c r="B1358" s="6" t="s">
        <v>1936</v>
      </c>
      <c r="C1358" s="2">
        <v>220478</v>
      </c>
      <c r="D1358" s="4">
        <v>45904</v>
      </c>
      <c r="E1358" s="4">
        <v>45904</v>
      </c>
      <c r="F1358" s="2" t="s">
        <v>1278</v>
      </c>
      <c r="G1358" s="3" t="s">
        <v>2479</v>
      </c>
      <c r="H1358" s="2" t="s">
        <v>5697</v>
      </c>
      <c r="I1358" s="3" t="s">
        <v>3170</v>
      </c>
      <c r="J1358" s="6">
        <v>0</v>
      </c>
      <c r="K1358" s="3" t="s">
        <v>4853</v>
      </c>
      <c r="L1358" s="3" t="s">
        <v>4693</v>
      </c>
      <c r="M1358" s="3" t="s">
        <v>950</v>
      </c>
      <c r="N1358" s="3" t="s">
        <v>1301</v>
      </c>
      <c r="O1358" s="5" t="s">
        <v>5402</v>
      </c>
      <c r="P1358" s="2">
        <f>VLOOKUP(M1358&amp;N1358,Distancia!$C$2:$D$3438,2,0)</f>
        <v>55.75</v>
      </c>
      <c r="Q1358" s="2" t="str">
        <f t="shared" si="21"/>
        <v>No Aplica</v>
      </c>
      <c r="R1358" s="36"/>
      <c r="S1358" s="2"/>
    </row>
    <row r="1359" spans="1:19" x14ac:dyDescent="0.25">
      <c r="A1359" s="3" t="s">
        <v>386</v>
      </c>
      <c r="B1359" s="6" t="s">
        <v>1936</v>
      </c>
      <c r="C1359" s="2">
        <v>220514</v>
      </c>
      <c r="D1359" s="4">
        <v>45903</v>
      </c>
      <c r="E1359" s="4">
        <v>45902</v>
      </c>
      <c r="F1359" s="2" t="s">
        <v>72</v>
      </c>
      <c r="G1359" s="3" t="s">
        <v>1274</v>
      </c>
      <c r="H1359" s="2" t="s">
        <v>5448</v>
      </c>
      <c r="I1359" s="3" t="s">
        <v>3170</v>
      </c>
      <c r="J1359" s="6">
        <v>0</v>
      </c>
      <c r="K1359" s="3" t="s">
        <v>4869</v>
      </c>
      <c r="L1359" s="3" t="s">
        <v>4667</v>
      </c>
      <c r="M1359" s="3" t="s">
        <v>950</v>
      </c>
      <c r="N1359" s="3" t="s">
        <v>1302</v>
      </c>
      <c r="O1359" s="5" t="s">
        <v>5394</v>
      </c>
      <c r="P1359" s="2">
        <f>VLOOKUP(M1359&amp;N1359,Distancia!$C$2:$D$3438,2,0)</f>
        <v>56.26</v>
      </c>
      <c r="Q1359" s="2" t="str">
        <f t="shared" si="21"/>
        <v>No Aplica</v>
      </c>
      <c r="R1359" s="36"/>
      <c r="S1359" s="2"/>
    </row>
    <row r="1360" spans="1:19" x14ac:dyDescent="0.25">
      <c r="A1360" s="3" t="s">
        <v>386</v>
      </c>
      <c r="B1360" s="6" t="s">
        <v>1936</v>
      </c>
      <c r="C1360" s="2">
        <v>220521</v>
      </c>
      <c r="D1360" s="4">
        <v>45904</v>
      </c>
      <c r="E1360" s="4">
        <v>45904</v>
      </c>
      <c r="F1360" s="2" t="s">
        <v>1693</v>
      </c>
      <c r="G1360" s="3" t="s">
        <v>1694</v>
      </c>
      <c r="H1360" s="2" t="s">
        <v>6293</v>
      </c>
      <c r="I1360" s="3" t="s">
        <v>3170</v>
      </c>
      <c r="J1360" s="6">
        <v>0</v>
      </c>
      <c r="K1360" s="3" t="s">
        <v>4876</v>
      </c>
      <c r="L1360" s="3" t="s">
        <v>4667</v>
      </c>
      <c r="M1360" s="3" t="s">
        <v>1301</v>
      </c>
      <c r="N1360" s="3" t="s">
        <v>950</v>
      </c>
      <c r="O1360" s="5" t="s">
        <v>5389</v>
      </c>
      <c r="P1360" s="2">
        <f>VLOOKUP(M1360&amp;N1360,Distancia!$C$2:$D$3438,2,0)</f>
        <v>55.75</v>
      </c>
      <c r="Q1360" s="2" t="str">
        <f t="shared" si="21"/>
        <v>No Aplica</v>
      </c>
      <c r="R1360" s="36"/>
      <c r="S1360" s="2"/>
    </row>
    <row r="1361" spans="1:19" x14ac:dyDescent="0.25">
      <c r="A1361" s="3" t="s">
        <v>386</v>
      </c>
      <c r="B1361" s="6" t="s">
        <v>1936</v>
      </c>
      <c r="C1361" s="2">
        <v>220524</v>
      </c>
      <c r="D1361" s="4">
        <v>45904</v>
      </c>
      <c r="E1361" s="4">
        <v>45904</v>
      </c>
      <c r="F1361" s="2" t="s">
        <v>1699</v>
      </c>
      <c r="G1361" s="3" t="s">
        <v>1704</v>
      </c>
      <c r="H1361" s="2" t="s">
        <v>5646</v>
      </c>
      <c r="I1361" s="3" t="s">
        <v>3170</v>
      </c>
      <c r="J1361" s="6">
        <v>31809</v>
      </c>
      <c r="K1361" s="3" t="s">
        <v>4879</v>
      </c>
      <c r="L1361" s="3" t="s">
        <v>4667</v>
      </c>
      <c r="M1361" s="3" t="s">
        <v>1289</v>
      </c>
      <c r="N1361" s="3" t="s">
        <v>950</v>
      </c>
      <c r="O1361" s="5" t="s">
        <v>5382</v>
      </c>
      <c r="P1361" s="2">
        <f>VLOOKUP(M1361&amp;N1361,Distancia!$C$2:$D$3438,2,0)</f>
        <v>176.26</v>
      </c>
      <c r="Q1361" s="2" t="str">
        <f t="shared" si="21"/>
        <v>Aplica</v>
      </c>
      <c r="R1361" s="36"/>
      <c r="S1361" s="2"/>
    </row>
    <row r="1362" spans="1:19" x14ac:dyDescent="0.25">
      <c r="A1362" s="3" t="s">
        <v>386</v>
      </c>
      <c r="B1362" s="6" t="s">
        <v>1936</v>
      </c>
      <c r="C1362" s="2">
        <v>220575</v>
      </c>
      <c r="D1362" s="4">
        <v>45904</v>
      </c>
      <c r="E1362" s="4">
        <v>45905</v>
      </c>
      <c r="F1362" s="2" t="s">
        <v>1688</v>
      </c>
      <c r="G1362" s="3" t="s">
        <v>1689</v>
      </c>
      <c r="H1362" s="2" t="s">
        <v>5565</v>
      </c>
      <c r="I1362" s="3" t="s">
        <v>97</v>
      </c>
      <c r="J1362" s="6">
        <v>0</v>
      </c>
      <c r="K1362" s="3" t="s">
        <v>4894</v>
      </c>
      <c r="L1362" s="3" t="s">
        <v>4783</v>
      </c>
      <c r="M1362" s="3" t="s">
        <v>1302</v>
      </c>
      <c r="N1362" s="3" t="s">
        <v>950</v>
      </c>
      <c r="O1362" s="5" t="s">
        <v>5402</v>
      </c>
      <c r="P1362" s="2">
        <f>VLOOKUP(M1362&amp;N1362,Distancia!$C$2:$D$3438,2,0)</f>
        <v>56.26</v>
      </c>
      <c r="Q1362" s="2" t="str">
        <f t="shared" si="21"/>
        <v>No Aplica</v>
      </c>
      <c r="R1362" s="36"/>
      <c r="S1362" s="2"/>
    </row>
    <row r="1363" spans="1:19" x14ac:dyDescent="0.25">
      <c r="A1363" s="3" t="s">
        <v>386</v>
      </c>
      <c r="B1363" s="6" t="s">
        <v>1936</v>
      </c>
      <c r="C1363" s="2">
        <v>220576</v>
      </c>
      <c r="D1363" s="4">
        <v>45911</v>
      </c>
      <c r="E1363" s="4">
        <v>45911</v>
      </c>
      <c r="F1363" s="2" t="s">
        <v>1688</v>
      </c>
      <c r="G1363" s="3" t="s">
        <v>1689</v>
      </c>
      <c r="H1363" s="2" t="s">
        <v>5565</v>
      </c>
      <c r="I1363" s="3" t="s">
        <v>97</v>
      </c>
      <c r="J1363" s="6">
        <v>0</v>
      </c>
      <c r="K1363" s="3" t="s">
        <v>4895</v>
      </c>
      <c r="L1363" s="3" t="s">
        <v>4783</v>
      </c>
      <c r="M1363" s="3" t="s">
        <v>1302</v>
      </c>
      <c r="N1363" s="3" t="s">
        <v>950</v>
      </c>
      <c r="O1363" s="5" t="s">
        <v>5394</v>
      </c>
      <c r="P1363" s="2">
        <f>VLOOKUP(M1363&amp;N1363,Distancia!$C$2:$D$3438,2,0)</f>
        <v>56.26</v>
      </c>
      <c r="Q1363" s="2" t="str">
        <f t="shared" si="21"/>
        <v>No Aplica</v>
      </c>
      <c r="R1363" s="36"/>
      <c r="S1363" s="2"/>
    </row>
    <row r="1364" spans="1:19" x14ac:dyDescent="0.25">
      <c r="A1364" s="3" t="s">
        <v>386</v>
      </c>
      <c r="B1364" s="6" t="s">
        <v>1936</v>
      </c>
      <c r="C1364" s="2">
        <v>220577</v>
      </c>
      <c r="D1364" s="4">
        <v>45922</v>
      </c>
      <c r="E1364" s="4">
        <v>45923</v>
      </c>
      <c r="F1364" s="2" t="s">
        <v>1688</v>
      </c>
      <c r="G1364" s="3" t="s">
        <v>1689</v>
      </c>
      <c r="H1364" s="2" t="s">
        <v>5565</v>
      </c>
      <c r="I1364" s="3" t="s">
        <v>97</v>
      </c>
      <c r="J1364" s="6">
        <v>0</v>
      </c>
      <c r="K1364" s="3" t="s">
        <v>4896</v>
      </c>
      <c r="L1364" s="3" t="s">
        <v>4783</v>
      </c>
      <c r="M1364" s="3" t="s">
        <v>1301</v>
      </c>
      <c r="N1364" s="3" t="s">
        <v>950</v>
      </c>
      <c r="O1364" s="5" t="s">
        <v>5394</v>
      </c>
      <c r="P1364" s="2">
        <f>VLOOKUP(M1364&amp;N1364,Distancia!$C$2:$D$3438,2,0)</f>
        <v>55.75</v>
      </c>
      <c r="Q1364" s="2" t="str">
        <f t="shared" si="21"/>
        <v>No Aplica</v>
      </c>
      <c r="R1364" s="36"/>
      <c r="S1364" s="2"/>
    </row>
    <row r="1365" spans="1:19" x14ac:dyDescent="0.25">
      <c r="A1365" s="3" t="s">
        <v>386</v>
      </c>
      <c r="B1365" s="6" t="s">
        <v>1936</v>
      </c>
      <c r="C1365" s="2">
        <v>220578</v>
      </c>
      <c r="D1365" s="4">
        <v>45929</v>
      </c>
      <c r="E1365" s="4">
        <v>45929</v>
      </c>
      <c r="F1365" s="2" t="s">
        <v>1688</v>
      </c>
      <c r="G1365" s="3" t="s">
        <v>1689</v>
      </c>
      <c r="H1365" s="2" t="s">
        <v>5565</v>
      </c>
      <c r="I1365" s="3" t="s">
        <v>97</v>
      </c>
      <c r="J1365" s="6">
        <v>0</v>
      </c>
      <c r="K1365" s="3" t="s">
        <v>4897</v>
      </c>
      <c r="L1365" s="3" t="s">
        <v>4783</v>
      </c>
      <c r="M1365" s="3" t="s">
        <v>1301</v>
      </c>
      <c r="N1365" s="3" t="s">
        <v>950</v>
      </c>
      <c r="O1365" s="5" t="s">
        <v>5394</v>
      </c>
      <c r="P1365" s="2">
        <f>VLOOKUP(M1365&amp;N1365,Distancia!$C$2:$D$3438,2,0)</f>
        <v>55.75</v>
      </c>
      <c r="Q1365" s="2" t="str">
        <f t="shared" si="21"/>
        <v>No Aplica</v>
      </c>
      <c r="R1365" s="36"/>
      <c r="S1365" s="2"/>
    </row>
    <row r="1366" spans="1:19" x14ac:dyDescent="0.25">
      <c r="A1366" s="3" t="s">
        <v>386</v>
      </c>
      <c r="B1366" s="6" t="s">
        <v>1936</v>
      </c>
      <c r="C1366" s="2">
        <v>220592</v>
      </c>
      <c r="D1366" s="4">
        <v>45904</v>
      </c>
      <c r="E1366" s="4">
        <v>45904</v>
      </c>
      <c r="F1366" s="2" t="s">
        <v>1695</v>
      </c>
      <c r="G1366" s="3" t="s">
        <v>1696</v>
      </c>
      <c r="H1366" s="2" t="s">
        <v>5508</v>
      </c>
      <c r="I1366" s="3" t="s">
        <v>97</v>
      </c>
      <c r="J1366" s="6">
        <v>0</v>
      </c>
      <c r="K1366" s="3" t="s">
        <v>4910</v>
      </c>
      <c r="L1366" s="3" t="s">
        <v>4783</v>
      </c>
      <c r="M1366" s="3" t="s">
        <v>1302</v>
      </c>
      <c r="N1366" s="3" t="s">
        <v>950</v>
      </c>
      <c r="O1366" s="5" t="s">
        <v>5382</v>
      </c>
      <c r="P1366" s="2">
        <f>VLOOKUP(M1366&amp;N1366,Distancia!$C$2:$D$3438,2,0)</f>
        <v>56.26</v>
      </c>
      <c r="Q1366" s="2" t="str">
        <f t="shared" si="21"/>
        <v>No Aplica</v>
      </c>
      <c r="R1366" s="36"/>
      <c r="S1366" s="2"/>
    </row>
    <row r="1367" spans="1:19" x14ac:dyDescent="0.25">
      <c r="A1367" s="3" t="s">
        <v>386</v>
      </c>
      <c r="B1367" s="6" t="s">
        <v>1936</v>
      </c>
      <c r="C1367" s="2">
        <v>220602</v>
      </c>
      <c r="D1367" s="4">
        <v>45908</v>
      </c>
      <c r="E1367" s="4">
        <v>45910</v>
      </c>
      <c r="F1367" s="2" t="s">
        <v>1299</v>
      </c>
      <c r="G1367" s="3" t="s">
        <v>1300</v>
      </c>
      <c r="H1367" s="2" t="s">
        <v>5536</v>
      </c>
      <c r="I1367" s="3" t="s">
        <v>3170</v>
      </c>
      <c r="J1367" s="6">
        <v>190855</v>
      </c>
      <c r="K1367" s="3" t="s">
        <v>4915</v>
      </c>
      <c r="L1367" s="3" t="s">
        <v>4783</v>
      </c>
      <c r="M1367" s="3" t="s">
        <v>950</v>
      </c>
      <c r="N1367" s="3" t="s">
        <v>270</v>
      </c>
      <c r="O1367" s="5" t="s">
        <v>5394</v>
      </c>
      <c r="P1367" s="2">
        <f>VLOOKUP(M1367&amp;N1367,Distancia!$C$2:$D$3438,2,0)</f>
        <v>83.73</v>
      </c>
      <c r="Q1367" s="2" t="str">
        <f t="shared" si="21"/>
        <v>Aplica</v>
      </c>
      <c r="R1367" s="36"/>
      <c r="S1367" s="2"/>
    </row>
    <row r="1368" spans="1:19" x14ac:dyDescent="0.25">
      <c r="A1368" s="3" t="s">
        <v>386</v>
      </c>
      <c r="B1368" s="6" t="s">
        <v>1936</v>
      </c>
      <c r="C1368" s="2">
        <v>220603</v>
      </c>
      <c r="D1368" s="4">
        <v>45904</v>
      </c>
      <c r="E1368" s="4">
        <v>45904</v>
      </c>
      <c r="F1368" s="2" t="s">
        <v>1269</v>
      </c>
      <c r="G1368" s="3" t="s">
        <v>1270</v>
      </c>
      <c r="H1368" s="2" t="s">
        <v>5454</v>
      </c>
      <c r="I1368" s="3" t="s">
        <v>3170</v>
      </c>
      <c r="J1368" s="6">
        <v>31809</v>
      </c>
      <c r="K1368" s="3" t="s">
        <v>4916</v>
      </c>
      <c r="L1368" s="3" t="s">
        <v>4783</v>
      </c>
      <c r="M1368" s="3" t="s">
        <v>950</v>
      </c>
      <c r="N1368" s="3" t="s">
        <v>2481</v>
      </c>
      <c r="O1368" s="5" t="s">
        <v>5402</v>
      </c>
      <c r="P1368" s="2">
        <f>VLOOKUP(M1368&amp;N1368,Distancia!$C$2:$D$3438,2,0)</f>
        <v>66.28</v>
      </c>
      <c r="Q1368" s="2" t="str">
        <f t="shared" si="21"/>
        <v>No Aplica</v>
      </c>
      <c r="R1368" s="36"/>
      <c r="S1368" s="2"/>
    </row>
    <row r="1369" spans="1:19" x14ac:dyDescent="0.25">
      <c r="A1369" s="3" t="s">
        <v>386</v>
      </c>
      <c r="B1369" s="6" t="s">
        <v>1936</v>
      </c>
      <c r="C1369" s="2">
        <v>220610</v>
      </c>
      <c r="D1369" s="4">
        <v>45904</v>
      </c>
      <c r="E1369" s="4">
        <v>45904</v>
      </c>
      <c r="F1369" s="2" t="s">
        <v>3560</v>
      </c>
      <c r="G1369" s="3" t="s">
        <v>3561</v>
      </c>
      <c r="H1369" s="2" t="s">
        <v>5503</v>
      </c>
      <c r="I1369" s="3" t="s">
        <v>3170</v>
      </c>
      <c r="J1369" s="6">
        <v>0</v>
      </c>
      <c r="K1369" s="3" t="s">
        <v>4920</v>
      </c>
      <c r="L1369" s="3" t="s">
        <v>4783</v>
      </c>
      <c r="M1369" s="3" t="s">
        <v>950</v>
      </c>
      <c r="N1369" s="3" t="s">
        <v>1271</v>
      </c>
      <c r="O1369" s="5" t="s">
        <v>5394</v>
      </c>
      <c r="P1369" s="2">
        <f>VLOOKUP(M1369&amp;N1369,Distancia!$C$2:$D$3438,2,0)</f>
        <v>0</v>
      </c>
      <c r="Q1369" s="2" t="str">
        <f t="shared" si="21"/>
        <v>No Aplica</v>
      </c>
      <c r="R1369" s="36"/>
      <c r="S1369" s="2"/>
    </row>
    <row r="1370" spans="1:19" x14ac:dyDescent="0.25">
      <c r="A1370" s="3" t="s">
        <v>386</v>
      </c>
      <c r="B1370" s="6" t="s">
        <v>1936</v>
      </c>
      <c r="C1370" s="2">
        <v>220613</v>
      </c>
      <c r="D1370" s="4">
        <v>45904</v>
      </c>
      <c r="E1370" s="4">
        <v>45904</v>
      </c>
      <c r="F1370" s="2" t="s">
        <v>1272</v>
      </c>
      <c r="G1370" s="3" t="s">
        <v>1273</v>
      </c>
      <c r="H1370" s="2" t="s">
        <v>5438</v>
      </c>
      <c r="I1370" s="3" t="s">
        <v>3170</v>
      </c>
      <c r="J1370" s="6">
        <v>0</v>
      </c>
      <c r="K1370" s="3" t="s">
        <v>4923</v>
      </c>
      <c r="L1370" s="3" t="s">
        <v>4693</v>
      </c>
      <c r="M1370" s="3" t="s">
        <v>950</v>
      </c>
      <c r="N1370" s="3" t="s">
        <v>1271</v>
      </c>
      <c r="O1370" s="5" t="s">
        <v>5394</v>
      </c>
      <c r="P1370" s="2">
        <f>VLOOKUP(M1370&amp;N1370,Distancia!$C$2:$D$3438,2,0)</f>
        <v>0</v>
      </c>
      <c r="Q1370" s="2" t="str">
        <f t="shared" si="21"/>
        <v>No Aplica</v>
      </c>
      <c r="R1370" s="36"/>
      <c r="S1370" s="2"/>
    </row>
    <row r="1371" spans="1:19" x14ac:dyDescent="0.25">
      <c r="A1371" s="3" t="s">
        <v>386</v>
      </c>
      <c r="B1371" s="6" t="s">
        <v>1936</v>
      </c>
      <c r="C1371" s="2">
        <v>220615</v>
      </c>
      <c r="D1371" s="4">
        <v>45904</v>
      </c>
      <c r="E1371" s="4">
        <v>45904</v>
      </c>
      <c r="F1371" s="2" t="s">
        <v>1683</v>
      </c>
      <c r="G1371" s="3" t="s">
        <v>1684</v>
      </c>
      <c r="H1371" s="2" t="s">
        <v>5483</v>
      </c>
      <c r="I1371" s="3" t="s">
        <v>3170</v>
      </c>
      <c r="J1371" s="6">
        <v>0</v>
      </c>
      <c r="K1371" s="3" t="s">
        <v>4925</v>
      </c>
      <c r="L1371" s="3" t="s">
        <v>4745</v>
      </c>
      <c r="M1371" s="3" t="s">
        <v>1303</v>
      </c>
      <c r="N1371" s="3" t="s">
        <v>950</v>
      </c>
      <c r="O1371" s="5" t="s">
        <v>5394</v>
      </c>
      <c r="P1371" s="2">
        <f>VLOOKUP(M1371&amp;N1371,Distancia!$C$2:$D$3438,2,0)</f>
        <v>32.81</v>
      </c>
      <c r="Q1371" s="2" t="str">
        <f t="shared" si="21"/>
        <v>No Aplica</v>
      </c>
      <c r="R1371" s="36"/>
      <c r="S1371" s="2"/>
    </row>
    <row r="1372" spans="1:19" x14ac:dyDescent="0.25">
      <c r="A1372" s="3" t="s">
        <v>386</v>
      </c>
      <c r="B1372" s="6" t="s">
        <v>1936</v>
      </c>
      <c r="C1372" s="2">
        <v>220620</v>
      </c>
      <c r="D1372" s="4">
        <v>45904</v>
      </c>
      <c r="E1372" s="4">
        <v>45904</v>
      </c>
      <c r="F1372" s="2" t="s">
        <v>3795</v>
      </c>
      <c r="G1372" s="3" t="s">
        <v>3796</v>
      </c>
      <c r="H1372" s="2" t="s">
        <v>5684</v>
      </c>
      <c r="I1372" s="3" t="s">
        <v>3170</v>
      </c>
      <c r="J1372" s="6">
        <v>31809</v>
      </c>
      <c r="K1372" s="3" t="s">
        <v>4927</v>
      </c>
      <c r="L1372" s="3" t="s">
        <v>4783</v>
      </c>
      <c r="M1372" s="3" t="s">
        <v>1294</v>
      </c>
      <c r="N1372" s="3" t="s">
        <v>950</v>
      </c>
      <c r="O1372" s="5" t="s">
        <v>5394</v>
      </c>
      <c r="P1372" s="2">
        <f>VLOOKUP(M1372&amp;N1372,Distancia!$C$2:$D$3438,2,0)</f>
        <v>107.38</v>
      </c>
      <c r="Q1372" s="2" t="str">
        <f t="shared" si="21"/>
        <v>Aplica</v>
      </c>
      <c r="R1372" s="36"/>
      <c r="S1372" s="2"/>
    </row>
    <row r="1373" spans="1:19" x14ac:dyDescent="0.25">
      <c r="A1373" s="3" t="s">
        <v>386</v>
      </c>
      <c r="B1373" s="6" t="s">
        <v>1936</v>
      </c>
      <c r="C1373" s="2">
        <v>220621</v>
      </c>
      <c r="D1373" s="4">
        <v>45904</v>
      </c>
      <c r="E1373" s="4">
        <v>45904</v>
      </c>
      <c r="F1373" s="2" t="s">
        <v>1281</v>
      </c>
      <c r="G1373" s="3" t="s">
        <v>2431</v>
      </c>
      <c r="H1373" s="2" t="s">
        <v>5406</v>
      </c>
      <c r="I1373" s="3" t="s">
        <v>97</v>
      </c>
      <c r="J1373" s="6">
        <v>34581</v>
      </c>
      <c r="K1373" s="3" t="s">
        <v>4928</v>
      </c>
      <c r="L1373" s="3" t="s">
        <v>4368</v>
      </c>
      <c r="M1373" s="3" t="s">
        <v>1294</v>
      </c>
      <c r="N1373" s="3" t="s">
        <v>950</v>
      </c>
      <c r="O1373" s="5" t="s">
        <v>5382</v>
      </c>
      <c r="P1373" s="2">
        <f>VLOOKUP(M1373&amp;N1373,Distancia!$C$2:$D$3438,2,0)</f>
        <v>107.38</v>
      </c>
      <c r="Q1373" s="2" t="str">
        <f t="shared" si="21"/>
        <v>Aplica</v>
      </c>
      <c r="R1373" s="36"/>
      <c r="S1373" s="2"/>
    </row>
    <row r="1374" spans="1:19" x14ac:dyDescent="0.25">
      <c r="A1374" s="3" t="s">
        <v>386</v>
      </c>
      <c r="B1374" s="6" t="s">
        <v>1936</v>
      </c>
      <c r="C1374" s="2">
        <v>220630</v>
      </c>
      <c r="D1374" s="4">
        <v>45905</v>
      </c>
      <c r="E1374" s="4">
        <v>45905</v>
      </c>
      <c r="F1374" s="2" t="s">
        <v>1299</v>
      </c>
      <c r="G1374" s="3" t="s">
        <v>1300</v>
      </c>
      <c r="H1374" s="2" t="s">
        <v>5536</v>
      </c>
      <c r="I1374" s="3" t="s">
        <v>3170</v>
      </c>
      <c r="J1374" s="6">
        <v>0</v>
      </c>
      <c r="K1374" s="3" t="s">
        <v>4932</v>
      </c>
      <c r="L1374" s="3" t="s">
        <v>4783</v>
      </c>
      <c r="M1374" s="3" t="s">
        <v>950</v>
      </c>
      <c r="N1374" s="3" t="s">
        <v>1301</v>
      </c>
      <c r="O1374" s="5" t="s">
        <v>5394</v>
      </c>
      <c r="P1374" s="2">
        <f>VLOOKUP(M1374&amp;N1374,Distancia!$C$2:$D$3438,2,0)</f>
        <v>55.75</v>
      </c>
      <c r="Q1374" s="2" t="str">
        <f t="shared" si="21"/>
        <v>No Aplica</v>
      </c>
      <c r="R1374" s="36"/>
      <c r="S1374" s="2"/>
    </row>
    <row r="1375" spans="1:19" x14ac:dyDescent="0.25">
      <c r="A1375" s="3" t="s">
        <v>386</v>
      </c>
      <c r="B1375" s="6" t="s">
        <v>1936</v>
      </c>
      <c r="C1375" s="2">
        <v>220637</v>
      </c>
      <c r="D1375" s="4">
        <v>45905</v>
      </c>
      <c r="E1375" s="4">
        <v>45905</v>
      </c>
      <c r="F1375" s="2" t="s">
        <v>41</v>
      </c>
      <c r="G1375" s="3" t="s">
        <v>1311</v>
      </c>
      <c r="H1375" s="2" t="s">
        <v>6005</v>
      </c>
      <c r="I1375" s="3" t="s">
        <v>97</v>
      </c>
      <c r="J1375" s="6">
        <v>0</v>
      </c>
      <c r="K1375" s="3">
        <v>0</v>
      </c>
      <c r="L1375" s="3">
        <v>0</v>
      </c>
      <c r="M1375" s="3" t="s">
        <v>950</v>
      </c>
      <c r="N1375" s="3" t="s">
        <v>265</v>
      </c>
      <c r="O1375" s="5" t="s">
        <v>5394</v>
      </c>
      <c r="P1375" s="2">
        <f>VLOOKUP(M1375&amp;N1375,Distancia!$C$2:$D$3438,2,0)</f>
        <v>83.73</v>
      </c>
      <c r="Q1375" s="2" t="str">
        <f t="shared" si="21"/>
        <v>Aplica</v>
      </c>
      <c r="R1375" s="36"/>
      <c r="S1375" s="2"/>
    </row>
    <row r="1376" spans="1:19" x14ac:dyDescent="0.25">
      <c r="A1376" s="3" t="s">
        <v>386</v>
      </c>
      <c r="B1376" s="6" t="s">
        <v>1936</v>
      </c>
      <c r="C1376" s="2">
        <v>220641</v>
      </c>
      <c r="D1376" s="4">
        <v>45905</v>
      </c>
      <c r="E1376" s="4">
        <v>45905</v>
      </c>
      <c r="F1376" s="2" t="s">
        <v>3453</v>
      </c>
      <c r="G1376" s="3" t="s">
        <v>3454</v>
      </c>
      <c r="H1376" s="2" t="s">
        <v>6312</v>
      </c>
      <c r="I1376" s="3" t="s">
        <v>3170</v>
      </c>
      <c r="J1376" s="6">
        <v>31809</v>
      </c>
      <c r="K1376" s="3" t="s">
        <v>4941</v>
      </c>
      <c r="L1376" s="3" t="s">
        <v>4722</v>
      </c>
      <c r="M1376" s="3" t="s">
        <v>950</v>
      </c>
      <c r="N1376" s="3" t="s">
        <v>1289</v>
      </c>
      <c r="O1376" s="5" t="s">
        <v>5382</v>
      </c>
      <c r="P1376" s="2">
        <f>VLOOKUP(M1376&amp;N1376,Distancia!$C$2:$D$3438,2,0)</f>
        <v>176.26</v>
      </c>
      <c r="Q1376" s="2" t="str">
        <f t="shared" si="21"/>
        <v>Aplica</v>
      </c>
      <c r="R1376" s="36"/>
      <c r="S1376" s="2"/>
    </row>
    <row r="1377" spans="1:19" x14ac:dyDescent="0.25">
      <c r="A1377" s="3" t="s">
        <v>386</v>
      </c>
      <c r="B1377" s="6" t="s">
        <v>1936</v>
      </c>
      <c r="C1377" s="2">
        <v>220652</v>
      </c>
      <c r="D1377" s="4">
        <v>45905</v>
      </c>
      <c r="E1377" s="4">
        <v>45905</v>
      </c>
      <c r="F1377" s="2" t="s">
        <v>534</v>
      </c>
      <c r="G1377" s="3" t="s">
        <v>847</v>
      </c>
      <c r="H1377" s="2" t="s">
        <v>5747</v>
      </c>
      <c r="I1377" s="3" t="s">
        <v>3170</v>
      </c>
      <c r="J1377" s="6">
        <v>34581</v>
      </c>
      <c r="K1377" s="3" t="s">
        <v>4948</v>
      </c>
      <c r="L1377" s="3" t="s">
        <v>4722</v>
      </c>
      <c r="M1377" s="3" t="s">
        <v>950</v>
      </c>
      <c r="N1377" s="3" t="s">
        <v>1289</v>
      </c>
      <c r="O1377" s="5" t="s">
        <v>5382</v>
      </c>
      <c r="P1377" s="2">
        <f>VLOOKUP(M1377&amp;N1377,Distancia!$C$2:$D$3438,2,0)</f>
        <v>176.26</v>
      </c>
      <c r="Q1377" s="2" t="str">
        <f t="shared" si="21"/>
        <v>Aplica</v>
      </c>
      <c r="R1377" s="36"/>
      <c r="S1377" s="2"/>
    </row>
    <row r="1378" spans="1:19" x14ac:dyDescent="0.25">
      <c r="A1378" s="3" t="s">
        <v>386</v>
      </c>
      <c r="B1378" s="6" t="s">
        <v>1936</v>
      </c>
      <c r="C1378" s="2">
        <v>220665</v>
      </c>
      <c r="D1378" s="4">
        <v>45908</v>
      </c>
      <c r="E1378" s="4">
        <v>45910</v>
      </c>
      <c r="F1378" s="2" t="s">
        <v>2466</v>
      </c>
      <c r="G1378" s="3" t="s">
        <v>2465</v>
      </c>
      <c r="H1378" s="2" t="s">
        <v>6316</v>
      </c>
      <c r="I1378" s="3" t="s">
        <v>3170</v>
      </c>
      <c r="J1378" s="6">
        <v>190855</v>
      </c>
      <c r="K1378" s="3" t="s">
        <v>4952</v>
      </c>
      <c r="L1378" s="3" t="s">
        <v>4693</v>
      </c>
      <c r="M1378" s="3" t="s">
        <v>1304</v>
      </c>
      <c r="N1378" s="3" t="s">
        <v>270</v>
      </c>
      <c r="O1378" s="5" t="s">
        <v>5389</v>
      </c>
      <c r="P1378" s="2">
        <f>VLOOKUP(M1378&amp;N1378,Distancia!$C$2:$D$3438,2,0)</f>
        <v>74.739999999999995</v>
      </c>
      <c r="Q1378" s="2" t="str">
        <f t="shared" si="21"/>
        <v>No Aplica</v>
      </c>
      <c r="R1378" s="36"/>
      <c r="S1378" s="2"/>
    </row>
    <row r="1379" spans="1:19" x14ac:dyDescent="0.25">
      <c r="A1379" s="3" t="s">
        <v>386</v>
      </c>
      <c r="B1379" s="6" t="s">
        <v>1936</v>
      </c>
      <c r="C1379" s="2">
        <v>220681</v>
      </c>
      <c r="D1379" s="4">
        <v>45908</v>
      </c>
      <c r="E1379" s="4">
        <v>45908</v>
      </c>
      <c r="F1379" s="2" t="s">
        <v>2438</v>
      </c>
      <c r="G1379" s="3" t="s">
        <v>2449</v>
      </c>
      <c r="H1379" s="2" t="s">
        <v>5520</v>
      </c>
      <c r="I1379" s="3" t="s">
        <v>3170</v>
      </c>
      <c r="J1379" s="6">
        <v>0</v>
      </c>
      <c r="K1379" s="3" t="s">
        <v>4963</v>
      </c>
      <c r="L1379" s="3" t="s">
        <v>4368</v>
      </c>
      <c r="M1379" s="3" t="s">
        <v>1302</v>
      </c>
      <c r="N1379" s="3" t="s">
        <v>950</v>
      </c>
      <c r="O1379" s="5" t="s">
        <v>5394</v>
      </c>
      <c r="P1379" s="2">
        <f>VLOOKUP(M1379&amp;N1379,Distancia!$C$2:$D$3438,2,0)</f>
        <v>56.26</v>
      </c>
      <c r="Q1379" s="2" t="str">
        <f t="shared" si="21"/>
        <v>No Aplica</v>
      </c>
      <c r="R1379" s="36"/>
      <c r="S1379" s="2"/>
    </row>
    <row r="1380" spans="1:19" x14ac:dyDescent="0.25">
      <c r="A1380" s="3" t="s">
        <v>386</v>
      </c>
      <c r="B1380" s="6" t="s">
        <v>1936</v>
      </c>
      <c r="C1380" s="2">
        <v>220682</v>
      </c>
      <c r="D1380" s="4">
        <v>45905</v>
      </c>
      <c r="E1380" s="4">
        <v>45905</v>
      </c>
      <c r="F1380" s="2" t="s">
        <v>38</v>
      </c>
      <c r="G1380" s="3" t="s">
        <v>842</v>
      </c>
      <c r="H1380" s="2" t="s">
        <v>5479</v>
      </c>
      <c r="I1380" s="3" t="s">
        <v>3170</v>
      </c>
      <c r="J1380" s="6">
        <v>0</v>
      </c>
      <c r="K1380" s="3" t="s">
        <v>4964</v>
      </c>
      <c r="L1380" s="3" t="s">
        <v>4368</v>
      </c>
      <c r="M1380" s="3" t="s">
        <v>950</v>
      </c>
      <c r="N1380" s="3" t="s">
        <v>1304</v>
      </c>
      <c r="O1380" s="5" t="s">
        <v>5382</v>
      </c>
      <c r="P1380" s="2">
        <f>VLOOKUP(M1380&amp;N1380,Distancia!$C$2:$D$3438,2,0)</f>
        <v>12.57</v>
      </c>
      <c r="Q1380" s="2" t="str">
        <f t="shared" si="21"/>
        <v>No Aplica</v>
      </c>
      <c r="R1380" s="36"/>
      <c r="S1380" s="2"/>
    </row>
    <row r="1381" spans="1:19" x14ac:dyDescent="0.25">
      <c r="A1381" s="3" t="s">
        <v>386</v>
      </c>
      <c r="B1381" s="6" t="s">
        <v>1936</v>
      </c>
      <c r="C1381" s="2">
        <v>220683</v>
      </c>
      <c r="D1381" s="4">
        <v>45908</v>
      </c>
      <c r="E1381" s="4">
        <v>45908</v>
      </c>
      <c r="F1381" s="2" t="s">
        <v>38</v>
      </c>
      <c r="G1381" s="3" t="s">
        <v>842</v>
      </c>
      <c r="H1381" s="2" t="s">
        <v>5479</v>
      </c>
      <c r="I1381" s="3" t="s">
        <v>3170</v>
      </c>
      <c r="J1381" s="6">
        <v>0</v>
      </c>
      <c r="K1381" s="3" t="s">
        <v>4965</v>
      </c>
      <c r="L1381" s="3" t="s">
        <v>4368</v>
      </c>
      <c r="M1381" s="3" t="s">
        <v>950</v>
      </c>
      <c r="N1381" s="3" t="s">
        <v>1303</v>
      </c>
      <c r="O1381" s="5" t="s">
        <v>5382</v>
      </c>
      <c r="P1381" s="2">
        <f>VLOOKUP(M1381&amp;N1381,Distancia!$C$2:$D$3438,2,0)</f>
        <v>32.81</v>
      </c>
      <c r="Q1381" s="2" t="str">
        <f t="shared" si="21"/>
        <v>No Aplica</v>
      </c>
      <c r="R1381" s="36"/>
      <c r="S1381" s="2"/>
    </row>
    <row r="1382" spans="1:19" x14ac:dyDescent="0.25">
      <c r="A1382" s="3" t="s">
        <v>386</v>
      </c>
      <c r="B1382" s="6" t="s">
        <v>1936</v>
      </c>
      <c r="C1382" s="2">
        <v>220684</v>
      </c>
      <c r="D1382" s="4">
        <v>45905</v>
      </c>
      <c r="E1382" s="4">
        <v>45905</v>
      </c>
      <c r="F1382" s="2" t="s">
        <v>40</v>
      </c>
      <c r="G1382" s="3" t="s">
        <v>843</v>
      </c>
      <c r="H1382" s="2" t="s">
        <v>5750</v>
      </c>
      <c r="I1382" s="3" t="s">
        <v>3170</v>
      </c>
      <c r="J1382" s="6">
        <v>0</v>
      </c>
      <c r="K1382" s="3" t="s">
        <v>4966</v>
      </c>
      <c r="L1382" s="3" t="s">
        <v>4368</v>
      </c>
      <c r="M1382" s="3" t="s">
        <v>950</v>
      </c>
      <c r="N1382" s="3" t="s">
        <v>1304</v>
      </c>
      <c r="O1382" s="5" t="s">
        <v>5394</v>
      </c>
      <c r="P1382" s="2">
        <f>VLOOKUP(M1382&amp;N1382,Distancia!$C$2:$D$3438,2,0)</f>
        <v>12.57</v>
      </c>
      <c r="Q1382" s="2" t="str">
        <f t="shared" si="21"/>
        <v>No Aplica</v>
      </c>
      <c r="R1382" s="36"/>
      <c r="S1382" s="2"/>
    </row>
    <row r="1383" spans="1:19" x14ac:dyDescent="0.25">
      <c r="A1383" s="3" t="s">
        <v>386</v>
      </c>
      <c r="B1383" s="6" t="s">
        <v>1936</v>
      </c>
      <c r="C1383" s="2">
        <v>220711</v>
      </c>
      <c r="D1383" s="4">
        <v>45908</v>
      </c>
      <c r="E1383" s="4">
        <v>45908</v>
      </c>
      <c r="F1383" s="2" t="s">
        <v>3453</v>
      </c>
      <c r="G1383" s="3" t="s">
        <v>3454</v>
      </c>
      <c r="H1383" s="2" t="s">
        <v>6312</v>
      </c>
      <c r="I1383" s="3" t="s">
        <v>3170</v>
      </c>
      <c r="J1383" s="6">
        <v>0</v>
      </c>
      <c r="K1383" s="3" t="s">
        <v>4979</v>
      </c>
      <c r="L1383" s="3" t="s">
        <v>4722</v>
      </c>
      <c r="M1383" s="3" t="s">
        <v>950</v>
      </c>
      <c r="N1383" s="3" t="s">
        <v>1304</v>
      </c>
      <c r="O1383" s="5" t="s">
        <v>5450</v>
      </c>
      <c r="P1383" s="2">
        <f>VLOOKUP(M1383&amp;N1383,Distancia!$C$2:$D$3438,2,0)</f>
        <v>12.57</v>
      </c>
      <c r="Q1383" s="2" t="str">
        <f t="shared" si="21"/>
        <v>No Aplica</v>
      </c>
      <c r="R1383" s="36"/>
      <c r="S1383" s="2"/>
    </row>
    <row r="1384" spans="1:19" x14ac:dyDescent="0.25">
      <c r="A1384" s="3" t="s">
        <v>386</v>
      </c>
      <c r="B1384" s="6" t="s">
        <v>1936</v>
      </c>
      <c r="C1384" s="2">
        <v>220712</v>
      </c>
      <c r="D1384" s="4">
        <v>45908</v>
      </c>
      <c r="E1384" s="4">
        <v>45908</v>
      </c>
      <c r="F1384" s="2" t="s">
        <v>534</v>
      </c>
      <c r="G1384" s="3" t="s">
        <v>847</v>
      </c>
      <c r="H1384" s="2" t="s">
        <v>5747</v>
      </c>
      <c r="I1384" s="3" t="s">
        <v>3170</v>
      </c>
      <c r="J1384" s="6">
        <v>0</v>
      </c>
      <c r="K1384" s="3" t="s">
        <v>4980</v>
      </c>
      <c r="L1384" s="3" t="s">
        <v>4745</v>
      </c>
      <c r="M1384" s="3" t="s">
        <v>950</v>
      </c>
      <c r="N1384" s="3" t="s">
        <v>1304</v>
      </c>
      <c r="O1384" s="5" t="s">
        <v>5402</v>
      </c>
      <c r="P1384" s="2">
        <f>VLOOKUP(M1384&amp;N1384,Distancia!$C$2:$D$3438,2,0)</f>
        <v>12.57</v>
      </c>
      <c r="Q1384" s="2" t="str">
        <f t="shared" si="21"/>
        <v>No Aplica</v>
      </c>
      <c r="R1384" s="36"/>
      <c r="S1384" s="2"/>
    </row>
    <row r="1385" spans="1:19" x14ac:dyDescent="0.25">
      <c r="A1385" s="3" t="s">
        <v>386</v>
      </c>
      <c r="B1385" s="6" t="s">
        <v>1936</v>
      </c>
      <c r="C1385" s="2">
        <v>220722</v>
      </c>
      <c r="D1385" s="4">
        <v>45908</v>
      </c>
      <c r="E1385" s="4">
        <v>45911</v>
      </c>
      <c r="F1385" s="2" t="s">
        <v>1286</v>
      </c>
      <c r="G1385" s="3" t="s">
        <v>2471</v>
      </c>
      <c r="H1385" s="2" t="s">
        <v>6326</v>
      </c>
      <c r="I1385" s="3" t="s">
        <v>3170</v>
      </c>
      <c r="J1385" s="6">
        <v>293940</v>
      </c>
      <c r="K1385" s="3" t="s">
        <v>4987</v>
      </c>
      <c r="L1385" s="3" t="s">
        <v>4368</v>
      </c>
      <c r="M1385" s="3" t="s">
        <v>950</v>
      </c>
      <c r="N1385" s="3" t="s">
        <v>3431</v>
      </c>
      <c r="O1385" s="5" t="s">
        <v>5394</v>
      </c>
      <c r="P1385" s="2">
        <f>VLOOKUP(M1385&amp;N1385,Distancia!$C$2:$D$3438,2,0)</f>
        <v>88</v>
      </c>
      <c r="Q1385" s="2" t="str">
        <f t="shared" si="21"/>
        <v>Aplica</v>
      </c>
      <c r="R1385" s="36"/>
      <c r="S1385" s="2"/>
    </row>
    <row r="1386" spans="1:19" x14ac:dyDescent="0.25">
      <c r="A1386" s="3" t="s">
        <v>386</v>
      </c>
      <c r="B1386" s="6" t="s">
        <v>1936</v>
      </c>
      <c r="C1386" s="2">
        <v>220730</v>
      </c>
      <c r="D1386" s="4">
        <v>45909</v>
      </c>
      <c r="E1386" s="4">
        <v>45909</v>
      </c>
      <c r="F1386" s="2" t="s">
        <v>1695</v>
      </c>
      <c r="G1386" s="3" t="s">
        <v>1696</v>
      </c>
      <c r="H1386" s="2" t="s">
        <v>5508</v>
      </c>
      <c r="I1386" s="3" t="s">
        <v>97</v>
      </c>
      <c r="J1386" s="6">
        <v>0</v>
      </c>
      <c r="K1386" s="3" t="s">
        <v>4992</v>
      </c>
      <c r="L1386" s="3" t="s">
        <v>4368</v>
      </c>
      <c r="M1386" s="3" t="s">
        <v>1302</v>
      </c>
      <c r="N1386" s="3" t="s">
        <v>950</v>
      </c>
      <c r="O1386" s="5" t="s">
        <v>5402</v>
      </c>
      <c r="P1386" s="2">
        <f>VLOOKUP(M1386&amp;N1386,Distancia!$C$2:$D$3438,2,0)</f>
        <v>56.26</v>
      </c>
      <c r="Q1386" s="2" t="str">
        <f t="shared" si="21"/>
        <v>No Aplica</v>
      </c>
      <c r="R1386" s="36"/>
      <c r="S1386" s="2"/>
    </row>
    <row r="1387" spans="1:19" x14ac:dyDescent="0.25">
      <c r="A1387" s="3" t="s">
        <v>386</v>
      </c>
      <c r="B1387" s="6" t="s">
        <v>1936</v>
      </c>
      <c r="C1387" s="2">
        <v>220732</v>
      </c>
      <c r="D1387" s="4">
        <v>45909</v>
      </c>
      <c r="E1387" s="4">
        <v>45909</v>
      </c>
      <c r="F1387" s="2" t="s">
        <v>1267</v>
      </c>
      <c r="G1387" s="3" t="s">
        <v>1268</v>
      </c>
      <c r="H1387" s="2" t="s">
        <v>5631</v>
      </c>
      <c r="I1387" s="3" t="s">
        <v>3170</v>
      </c>
      <c r="J1387" s="6">
        <v>25815</v>
      </c>
      <c r="K1387" s="3" t="s">
        <v>4994</v>
      </c>
      <c r="L1387" s="3" t="s">
        <v>4745</v>
      </c>
      <c r="M1387" s="3" t="s">
        <v>950</v>
      </c>
      <c r="N1387" s="3" t="s">
        <v>1275</v>
      </c>
      <c r="O1387" s="5" t="s">
        <v>5382</v>
      </c>
      <c r="P1387" s="2">
        <f>VLOOKUP(M1387&amp;N1387,Distancia!$C$2:$D$3438,2,0)</f>
        <v>83.22</v>
      </c>
      <c r="Q1387" s="2" t="str">
        <f t="shared" si="21"/>
        <v>Aplica</v>
      </c>
      <c r="R1387" s="36"/>
      <c r="S1387" s="2"/>
    </row>
    <row r="1388" spans="1:19" x14ac:dyDescent="0.25">
      <c r="A1388" s="3" t="s">
        <v>386</v>
      </c>
      <c r="B1388" s="6" t="s">
        <v>1936</v>
      </c>
      <c r="C1388" s="2">
        <v>220745</v>
      </c>
      <c r="D1388" s="4">
        <v>45910</v>
      </c>
      <c r="E1388" s="4">
        <v>45910</v>
      </c>
      <c r="F1388" s="2" t="s">
        <v>1272</v>
      </c>
      <c r="G1388" s="3" t="s">
        <v>1273</v>
      </c>
      <c r="H1388" s="2" t="s">
        <v>5438</v>
      </c>
      <c r="I1388" s="3" t="s">
        <v>3170</v>
      </c>
      <c r="J1388" s="6">
        <v>0</v>
      </c>
      <c r="K1388" s="3" t="s">
        <v>5000</v>
      </c>
      <c r="L1388" s="3" t="s">
        <v>4745</v>
      </c>
      <c r="M1388" s="3" t="s">
        <v>950</v>
      </c>
      <c r="N1388" s="3" t="s">
        <v>1302</v>
      </c>
      <c r="O1388" s="5" t="s">
        <v>5394</v>
      </c>
      <c r="P1388" s="2">
        <f>VLOOKUP(M1388&amp;N1388,Distancia!$C$2:$D$3438,2,0)</f>
        <v>56.26</v>
      </c>
      <c r="Q1388" s="2" t="str">
        <f t="shared" si="21"/>
        <v>No Aplica</v>
      </c>
      <c r="R1388" s="36"/>
      <c r="S1388" s="2"/>
    </row>
    <row r="1389" spans="1:19" x14ac:dyDescent="0.25">
      <c r="A1389" s="3" t="s">
        <v>386</v>
      </c>
      <c r="B1389" s="6" t="s">
        <v>1936</v>
      </c>
      <c r="C1389" s="2">
        <v>220747</v>
      </c>
      <c r="D1389" s="4">
        <v>45909</v>
      </c>
      <c r="E1389" s="4">
        <v>45909</v>
      </c>
      <c r="F1389" s="2" t="s">
        <v>2438</v>
      </c>
      <c r="G1389" s="3" t="s">
        <v>2449</v>
      </c>
      <c r="H1389" s="2" t="s">
        <v>5520</v>
      </c>
      <c r="I1389" s="3" t="s">
        <v>3170</v>
      </c>
      <c r="J1389" s="6">
        <v>0</v>
      </c>
      <c r="K1389" s="3" t="s">
        <v>5002</v>
      </c>
      <c r="L1389" s="3" t="s">
        <v>4368</v>
      </c>
      <c r="M1389" s="3" t="s">
        <v>1302</v>
      </c>
      <c r="N1389" s="3" t="s">
        <v>950</v>
      </c>
      <c r="O1389" s="5" t="s">
        <v>5394</v>
      </c>
      <c r="P1389" s="2">
        <f>VLOOKUP(M1389&amp;N1389,Distancia!$C$2:$D$3438,2,0)</f>
        <v>56.26</v>
      </c>
      <c r="Q1389" s="2" t="str">
        <f t="shared" si="21"/>
        <v>No Aplica</v>
      </c>
      <c r="R1389" s="36"/>
      <c r="S1389" s="2"/>
    </row>
    <row r="1390" spans="1:19" x14ac:dyDescent="0.25">
      <c r="A1390" s="3" t="s">
        <v>386</v>
      </c>
      <c r="B1390" s="6" t="s">
        <v>1936</v>
      </c>
      <c r="C1390" s="2">
        <v>220748</v>
      </c>
      <c r="D1390" s="4">
        <v>45910</v>
      </c>
      <c r="E1390" s="4">
        <v>45910</v>
      </c>
      <c r="F1390" s="2" t="s">
        <v>2438</v>
      </c>
      <c r="G1390" s="3" t="s">
        <v>2449</v>
      </c>
      <c r="H1390" s="2" t="s">
        <v>5520</v>
      </c>
      <c r="I1390" s="3" t="s">
        <v>3170</v>
      </c>
      <c r="J1390" s="6">
        <v>0</v>
      </c>
      <c r="K1390" s="3" t="s">
        <v>5003</v>
      </c>
      <c r="L1390" s="3" t="s">
        <v>4368</v>
      </c>
      <c r="M1390" s="3" t="s">
        <v>1302</v>
      </c>
      <c r="N1390" s="3" t="s">
        <v>950</v>
      </c>
      <c r="O1390" s="5" t="s">
        <v>5394</v>
      </c>
      <c r="P1390" s="2">
        <f>VLOOKUP(M1390&amp;N1390,Distancia!$C$2:$D$3438,2,0)</f>
        <v>56.26</v>
      </c>
      <c r="Q1390" s="2" t="str">
        <f t="shared" si="21"/>
        <v>No Aplica</v>
      </c>
      <c r="R1390" s="36"/>
      <c r="S1390" s="2"/>
    </row>
    <row r="1391" spans="1:19" x14ac:dyDescent="0.25">
      <c r="A1391" s="3" t="s">
        <v>386</v>
      </c>
      <c r="B1391" s="6" t="s">
        <v>1936</v>
      </c>
      <c r="C1391" s="2">
        <v>220760</v>
      </c>
      <c r="D1391" s="4">
        <v>45909</v>
      </c>
      <c r="E1391" s="4">
        <v>45909</v>
      </c>
      <c r="F1391" s="2" t="s">
        <v>3453</v>
      </c>
      <c r="G1391" s="3" t="s">
        <v>3454</v>
      </c>
      <c r="H1391" s="2" t="s">
        <v>6312</v>
      </c>
      <c r="I1391" s="3" t="s">
        <v>3170</v>
      </c>
      <c r="J1391" s="6">
        <v>0</v>
      </c>
      <c r="K1391" s="3" t="s">
        <v>5006</v>
      </c>
      <c r="L1391" s="3" t="s">
        <v>4710</v>
      </c>
      <c r="M1391" s="3" t="s">
        <v>950</v>
      </c>
      <c r="N1391" s="3" t="s">
        <v>1303</v>
      </c>
      <c r="O1391" s="5" t="s">
        <v>5382</v>
      </c>
      <c r="P1391" s="2">
        <f>VLOOKUP(M1391&amp;N1391,Distancia!$C$2:$D$3438,2,0)</f>
        <v>32.81</v>
      </c>
      <c r="Q1391" s="2" t="str">
        <f t="shared" si="21"/>
        <v>No Aplica</v>
      </c>
      <c r="R1391" s="36"/>
      <c r="S1391" s="2"/>
    </row>
    <row r="1392" spans="1:19" x14ac:dyDescent="0.25">
      <c r="A1392" s="3" t="s">
        <v>386</v>
      </c>
      <c r="B1392" s="6" t="s">
        <v>1936</v>
      </c>
      <c r="C1392" s="2">
        <v>220789</v>
      </c>
      <c r="D1392" s="4">
        <v>45910</v>
      </c>
      <c r="E1392" s="4">
        <v>45910</v>
      </c>
      <c r="F1392" s="2" t="s">
        <v>534</v>
      </c>
      <c r="G1392" s="3" t="s">
        <v>847</v>
      </c>
      <c r="H1392" s="2" t="s">
        <v>5747</v>
      </c>
      <c r="I1392" s="3" t="s">
        <v>3170</v>
      </c>
      <c r="J1392" s="6">
        <v>0</v>
      </c>
      <c r="K1392" s="3" t="s">
        <v>5019</v>
      </c>
      <c r="L1392" s="3" t="s">
        <v>4745</v>
      </c>
      <c r="M1392" s="3" t="s">
        <v>950</v>
      </c>
      <c r="N1392" s="3" t="s">
        <v>1302</v>
      </c>
      <c r="O1392" s="5" t="s">
        <v>5382</v>
      </c>
      <c r="P1392" s="2">
        <f>VLOOKUP(M1392&amp;N1392,Distancia!$C$2:$D$3438,2,0)</f>
        <v>56.26</v>
      </c>
      <c r="Q1392" s="2" t="str">
        <f t="shared" si="21"/>
        <v>No Aplica</v>
      </c>
      <c r="R1392" s="36"/>
      <c r="S1392" s="2"/>
    </row>
    <row r="1393" spans="1:19" x14ac:dyDescent="0.25">
      <c r="A1393" s="3" t="s">
        <v>386</v>
      </c>
      <c r="B1393" s="6" t="s">
        <v>1936</v>
      </c>
      <c r="C1393" s="2">
        <v>220793</v>
      </c>
      <c r="D1393" s="4">
        <v>45910</v>
      </c>
      <c r="E1393" s="4">
        <v>45910</v>
      </c>
      <c r="F1393" s="2" t="s">
        <v>1700</v>
      </c>
      <c r="G1393" s="3" t="s">
        <v>1701</v>
      </c>
      <c r="H1393" s="2" t="s">
        <v>5976</v>
      </c>
      <c r="I1393" s="3" t="s">
        <v>3170</v>
      </c>
      <c r="J1393" s="6">
        <v>25815</v>
      </c>
      <c r="K1393" s="3" t="s">
        <v>5022</v>
      </c>
      <c r="L1393" s="3" t="s">
        <v>4745</v>
      </c>
      <c r="M1393" s="3" t="s">
        <v>1294</v>
      </c>
      <c r="N1393" s="3" t="s">
        <v>950</v>
      </c>
      <c r="O1393" s="5" t="s">
        <v>5382</v>
      </c>
      <c r="P1393" s="2">
        <f>VLOOKUP(M1393&amp;N1393,Distancia!$C$2:$D$3438,2,0)</f>
        <v>107.38</v>
      </c>
      <c r="Q1393" s="2" t="str">
        <f t="shared" si="21"/>
        <v>Aplica</v>
      </c>
      <c r="R1393" s="36"/>
      <c r="S1393" s="2"/>
    </row>
    <row r="1394" spans="1:19" x14ac:dyDescent="0.25">
      <c r="A1394" s="3" t="s">
        <v>386</v>
      </c>
      <c r="B1394" s="6" t="s">
        <v>1936</v>
      </c>
      <c r="C1394" s="2">
        <v>220801</v>
      </c>
      <c r="D1394" s="4">
        <v>45910</v>
      </c>
      <c r="E1394" s="4">
        <v>45910</v>
      </c>
      <c r="F1394" s="2" t="s">
        <v>3453</v>
      </c>
      <c r="G1394" s="3" t="s">
        <v>3454</v>
      </c>
      <c r="H1394" s="2" t="s">
        <v>6312</v>
      </c>
      <c r="I1394" s="3" t="s">
        <v>3170</v>
      </c>
      <c r="J1394" s="6">
        <v>0</v>
      </c>
      <c r="K1394" s="3" t="s">
        <v>5027</v>
      </c>
      <c r="L1394" s="3" t="s">
        <v>4710</v>
      </c>
      <c r="M1394" s="3" t="s">
        <v>950</v>
      </c>
      <c r="N1394" s="3" t="s">
        <v>1302</v>
      </c>
      <c r="O1394" s="5" t="s">
        <v>5382</v>
      </c>
      <c r="P1394" s="2">
        <f>VLOOKUP(M1394&amp;N1394,Distancia!$C$2:$D$3438,2,0)</f>
        <v>56.26</v>
      </c>
      <c r="Q1394" s="2" t="str">
        <f t="shared" si="21"/>
        <v>No Aplica</v>
      </c>
      <c r="R1394" s="36"/>
      <c r="S1394" s="2"/>
    </row>
    <row r="1395" spans="1:19" x14ac:dyDescent="0.25">
      <c r="A1395" s="3" t="s">
        <v>386</v>
      </c>
      <c r="B1395" s="6" t="s">
        <v>1936</v>
      </c>
      <c r="C1395" s="2">
        <v>220821</v>
      </c>
      <c r="D1395" s="4">
        <v>45910</v>
      </c>
      <c r="E1395" s="4">
        <v>45910</v>
      </c>
      <c r="F1395" s="2" t="s">
        <v>2458</v>
      </c>
      <c r="G1395" s="3" t="s">
        <v>2459</v>
      </c>
      <c r="H1395" s="2" t="s">
        <v>5651</v>
      </c>
      <c r="I1395" s="3" t="s">
        <v>97</v>
      </c>
      <c r="J1395" s="6">
        <v>0</v>
      </c>
      <c r="K1395" s="3" t="s">
        <v>5037</v>
      </c>
      <c r="L1395" s="3" t="s">
        <v>4710</v>
      </c>
      <c r="M1395" s="3" t="s">
        <v>1303</v>
      </c>
      <c r="N1395" s="3" t="s">
        <v>950</v>
      </c>
      <c r="O1395" s="5" t="s">
        <v>5394</v>
      </c>
      <c r="P1395" s="2">
        <f>VLOOKUP(M1395&amp;N1395,Distancia!$C$2:$D$3438,2,0)</f>
        <v>32.81</v>
      </c>
      <c r="Q1395" s="2" t="str">
        <f t="shared" si="21"/>
        <v>No Aplica</v>
      </c>
      <c r="R1395" s="36"/>
      <c r="S1395" s="2"/>
    </row>
    <row r="1396" spans="1:19" x14ac:dyDescent="0.25">
      <c r="A1396" s="3" t="s">
        <v>386</v>
      </c>
      <c r="B1396" s="6" t="s">
        <v>1936</v>
      </c>
      <c r="C1396" s="2">
        <v>220829</v>
      </c>
      <c r="D1396" s="4">
        <v>45911</v>
      </c>
      <c r="E1396" s="4">
        <v>45911</v>
      </c>
      <c r="F1396" s="2" t="s">
        <v>72</v>
      </c>
      <c r="G1396" s="3" t="s">
        <v>1274</v>
      </c>
      <c r="H1396" s="2" t="s">
        <v>5448</v>
      </c>
      <c r="I1396" s="3" t="s">
        <v>3170</v>
      </c>
      <c r="J1396" s="6">
        <v>31809</v>
      </c>
      <c r="K1396" s="3" t="s">
        <v>5041</v>
      </c>
      <c r="L1396" s="3" t="s">
        <v>5042</v>
      </c>
      <c r="M1396" s="3" t="s">
        <v>950</v>
      </c>
      <c r="N1396" s="3" t="s">
        <v>1294</v>
      </c>
      <c r="O1396" s="5" t="s">
        <v>5394</v>
      </c>
      <c r="P1396" s="2">
        <f>VLOOKUP(M1396&amp;N1396,Distancia!$C$2:$D$3438,2,0)</f>
        <v>107.38</v>
      </c>
      <c r="Q1396" s="2" t="str">
        <f t="shared" si="21"/>
        <v>Aplica</v>
      </c>
      <c r="R1396" s="36"/>
      <c r="S1396" s="2"/>
    </row>
    <row r="1397" spans="1:19" x14ac:dyDescent="0.25">
      <c r="A1397" s="3" t="s">
        <v>386</v>
      </c>
      <c r="B1397" s="6" t="s">
        <v>1936</v>
      </c>
      <c r="C1397" s="2">
        <v>220838</v>
      </c>
      <c r="D1397" s="4">
        <v>45911</v>
      </c>
      <c r="E1397" s="4">
        <v>45911</v>
      </c>
      <c r="F1397" s="2" t="s">
        <v>3331</v>
      </c>
      <c r="G1397" s="3" t="s">
        <v>3332</v>
      </c>
      <c r="H1397" s="2" t="s">
        <v>6339</v>
      </c>
      <c r="I1397" s="3" t="s">
        <v>351</v>
      </c>
      <c r="J1397" s="6">
        <v>0</v>
      </c>
      <c r="K1397" s="3" t="s">
        <v>5043</v>
      </c>
      <c r="L1397" s="3" t="s">
        <v>4745</v>
      </c>
      <c r="M1397" s="3" t="s">
        <v>1303</v>
      </c>
      <c r="N1397" s="3" t="s">
        <v>950</v>
      </c>
      <c r="O1397" s="5" t="s">
        <v>5382</v>
      </c>
      <c r="P1397" s="2">
        <f>VLOOKUP(M1397&amp;N1397,Distancia!$C$2:$D$3438,2,0)</f>
        <v>32.81</v>
      </c>
      <c r="Q1397" s="2" t="str">
        <f t="shared" si="21"/>
        <v>No Aplica</v>
      </c>
      <c r="R1397" s="36"/>
      <c r="S1397" s="2"/>
    </row>
    <row r="1398" spans="1:19" x14ac:dyDescent="0.25">
      <c r="A1398" s="3" t="s">
        <v>386</v>
      </c>
      <c r="B1398" s="6" t="s">
        <v>1936</v>
      </c>
      <c r="C1398" s="2">
        <v>220852</v>
      </c>
      <c r="D1398" s="4">
        <v>45911</v>
      </c>
      <c r="E1398" s="4">
        <v>45911</v>
      </c>
      <c r="F1398" s="2" t="s">
        <v>3453</v>
      </c>
      <c r="G1398" s="3" t="s">
        <v>3454</v>
      </c>
      <c r="H1398" s="2" t="s">
        <v>6312</v>
      </c>
      <c r="I1398" s="3" t="s">
        <v>3170</v>
      </c>
      <c r="J1398" s="6">
        <v>31809</v>
      </c>
      <c r="K1398" s="3" t="s">
        <v>5052</v>
      </c>
      <c r="L1398" s="3" t="s">
        <v>4710</v>
      </c>
      <c r="M1398" s="3" t="s">
        <v>950</v>
      </c>
      <c r="N1398" s="3" t="s">
        <v>1294</v>
      </c>
      <c r="O1398" s="5" t="s">
        <v>5382</v>
      </c>
      <c r="P1398" s="2">
        <f>VLOOKUP(M1398&amp;N1398,Distancia!$C$2:$D$3438,2,0)</f>
        <v>107.38</v>
      </c>
      <c r="Q1398" s="2" t="str">
        <f t="shared" si="21"/>
        <v>Aplica</v>
      </c>
      <c r="R1398" s="36"/>
      <c r="S1398" s="2"/>
    </row>
    <row r="1399" spans="1:19" x14ac:dyDescent="0.25">
      <c r="A1399" s="3" t="s">
        <v>386</v>
      </c>
      <c r="B1399" s="6" t="s">
        <v>1936</v>
      </c>
      <c r="C1399" s="2">
        <v>220866</v>
      </c>
      <c r="D1399" s="4">
        <v>45912</v>
      </c>
      <c r="E1399" s="4">
        <v>45912</v>
      </c>
      <c r="F1399" s="2" t="s">
        <v>1685</v>
      </c>
      <c r="G1399" s="3" t="s">
        <v>1686</v>
      </c>
      <c r="H1399" s="2" t="s">
        <v>6340</v>
      </c>
      <c r="I1399" s="3" t="s">
        <v>3170</v>
      </c>
      <c r="J1399" s="6">
        <v>0</v>
      </c>
      <c r="K1399" s="3" t="s">
        <v>5060</v>
      </c>
      <c r="L1399" s="3" t="s">
        <v>5042</v>
      </c>
      <c r="M1399" s="3" t="s">
        <v>1303</v>
      </c>
      <c r="N1399" s="3" t="s">
        <v>950</v>
      </c>
      <c r="O1399" s="5" t="s">
        <v>5389</v>
      </c>
      <c r="P1399" s="2">
        <f>VLOOKUP(M1399&amp;N1399,Distancia!$C$2:$D$3438,2,0)</f>
        <v>32.81</v>
      </c>
      <c r="Q1399" s="2" t="str">
        <f t="shared" si="21"/>
        <v>No Aplica</v>
      </c>
      <c r="R1399" s="36"/>
      <c r="S1399" s="2"/>
    </row>
    <row r="1400" spans="1:19" x14ac:dyDescent="0.25">
      <c r="A1400" s="3" t="s">
        <v>386</v>
      </c>
      <c r="B1400" s="6" t="s">
        <v>1936</v>
      </c>
      <c r="C1400" s="2">
        <v>220868</v>
      </c>
      <c r="D1400" s="4">
        <v>45924</v>
      </c>
      <c r="E1400" s="4">
        <v>45924</v>
      </c>
      <c r="F1400" s="2" t="s">
        <v>1702</v>
      </c>
      <c r="G1400" s="3" t="s">
        <v>1703</v>
      </c>
      <c r="H1400" s="2" t="s">
        <v>5614</v>
      </c>
      <c r="I1400" s="3" t="s">
        <v>97</v>
      </c>
      <c r="J1400" s="6">
        <v>31809</v>
      </c>
      <c r="K1400" s="3" t="s">
        <v>5063</v>
      </c>
      <c r="L1400" s="3" t="s">
        <v>4710</v>
      </c>
      <c r="M1400" s="3" t="s">
        <v>1289</v>
      </c>
      <c r="N1400" s="3" t="s">
        <v>1294</v>
      </c>
      <c r="O1400" s="5" t="s">
        <v>5382</v>
      </c>
      <c r="P1400" s="2">
        <f>VLOOKUP(M1400&amp;N1400,Distancia!$C$2:$D$3438,2,0)</f>
        <v>90.31</v>
      </c>
      <c r="Q1400" s="2" t="str">
        <f t="shared" si="21"/>
        <v>Aplica</v>
      </c>
      <c r="R1400" s="36"/>
      <c r="S1400" s="2"/>
    </row>
    <row r="1401" spans="1:19" x14ac:dyDescent="0.25">
      <c r="A1401" s="3" t="s">
        <v>386</v>
      </c>
      <c r="B1401" s="6" t="s">
        <v>1936</v>
      </c>
      <c r="C1401" s="2">
        <v>220870</v>
      </c>
      <c r="D1401" s="4">
        <v>45911</v>
      </c>
      <c r="E1401" s="4">
        <v>45911</v>
      </c>
      <c r="F1401" s="2" t="s">
        <v>534</v>
      </c>
      <c r="G1401" s="3" t="s">
        <v>847</v>
      </c>
      <c r="H1401" s="2" t="s">
        <v>5747</v>
      </c>
      <c r="I1401" s="3" t="s">
        <v>3170</v>
      </c>
      <c r="J1401" s="6">
        <v>34581</v>
      </c>
      <c r="K1401" s="3" t="s">
        <v>5064</v>
      </c>
      <c r="L1401" s="3" t="s">
        <v>5042</v>
      </c>
      <c r="M1401" s="3" t="s">
        <v>950</v>
      </c>
      <c r="N1401" s="3" t="s">
        <v>1294</v>
      </c>
      <c r="O1401" s="5" t="s">
        <v>5382</v>
      </c>
      <c r="P1401" s="2">
        <f>VLOOKUP(M1401&amp;N1401,Distancia!$C$2:$D$3438,2,0)</f>
        <v>107.38</v>
      </c>
      <c r="Q1401" s="2" t="str">
        <f t="shared" si="21"/>
        <v>Aplica</v>
      </c>
      <c r="R1401" s="36"/>
      <c r="S1401" s="2"/>
    </row>
    <row r="1402" spans="1:19" x14ac:dyDescent="0.25">
      <c r="A1402" s="3" t="s">
        <v>386</v>
      </c>
      <c r="B1402" s="6" t="s">
        <v>1936</v>
      </c>
      <c r="C1402" s="2">
        <v>220872</v>
      </c>
      <c r="D1402" s="4">
        <v>45903</v>
      </c>
      <c r="E1402" s="4">
        <v>45903</v>
      </c>
      <c r="F1402" s="2" t="s">
        <v>2458</v>
      </c>
      <c r="G1402" s="3" t="s">
        <v>2459</v>
      </c>
      <c r="H1402" s="2" t="s">
        <v>5651</v>
      </c>
      <c r="I1402" s="3" t="s">
        <v>97</v>
      </c>
      <c r="J1402" s="6">
        <v>0</v>
      </c>
      <c r="K1402" s="3" t="s">
        <v>5066</v>
      </c>
      <c r="L1402" s="3" t="s">
        <v>4710</v>
      </c>
      <c r="M1402" s="3" t="s">
        <v>1303</v>
      </c>
      <c r="N1402" s="3" t="s">
        <v>950</v>
      </c>
      <c r="O1402" s="5" t="s">
        <v>5394</v>
      </c>
      <c r="P1402" s="2">
        <f>VLOOKUP(M1402&amp;N1402,Distancia!$C$2:$D$3438,2,0)</f>
        <v>32.81</v>
      </c>
      <c r="Q1402" s="2" t="str">
        <f t="shared" si="21"/>
        <v>No Aplica</v>
      </c>
      <c r="R1402" s="36"/>
      <c r="S1402" s="2"/>
    </row>
    <row r="1403" spans="1:19" x14ac:dyDescent="0.25">
      <c r="A1403" s="3" t="s">
        <v>386</v>
      </c>
      <c r="B1403" s="6" t="s">
        <v>1936</v>
      </c>
      <c r="C1403" s="2">
        <v>220881</v>
      </c>
      <c r="D1403" s="4">
        <v>45912</v>
      </c>
      <c r="E1403" s="4">
        <v>45912</v>
      </c>
      <c r="F1403" s="2" t="s">
        <v>1695</v>
      </c>
      <c r="G1403" s="3" t="s">
        <v>1696</v>
      </c>
      <c r="H1403" s="2" t="s">
        <v>5508</v>
      </c>
      <c r="I1403" s="3" t="s">
        <v>97</v>
      </c>
      <c r="J1403" s="6">
        <v>0</v>
      </c>
      <c r="K1403" s="3" t="s">
        <v>5070</v>
      </c>
      <c r="L1403" s="3" t="s">
        <v>5042</v>
      </c>
      <c r="M1403" s="3" t="s">
        <v>1302</v>
      </c>
      <c r="N1403" s="3" t="s">
        <v>950</v>
      </c>
      <c r="O1403" s="5" t="s">
        <v>5382</v>
      </c>
      <c r="P1403" s="2">
        <f>VLOOKUP(M1403&amp;N1403,Distancia!$C$2:$D$3438,2,0)</f>
        <v>56.26</v>
      </c>
      <c r="Q1403" s="2" t="str">
        <f t="shared" si="21"/>
        <v>No Aplica</v>
      </c>
      <c r="R1403" s="36"/>
      <c r="S1403" s="2"/>
    </row>
    <row r="1404" spans="1:19" x14ac:dyDescent="0.25">
      <c r="A1404" s="3" t="s">
        <v>386</v>
      </c>
      <c r="B1404" s="6" t="s">
        <v>1936</v>
      </c>
      <c r="C1404" s="2">
        <v>220889</v>
      </c>
      <c r="D1404" s="4">
        <v>45912</v>
      </c>
      <c r="E1404" s="4">
        <v>45912</v>
      </c>
      <c r="F1404" s="2" t="s">
        <v>2444</v>
      </c>
      <c r="G1404" s="3" t="s">
        <v>2443</v>
      </c>
      <c r="H1404" s="2" t="s">
        <v>6343</v>
      </c>
      <c r="I1404" s="3" t="s">
        <v>3170</v>
      </c>
      <c r="J1404" s="6">
        <v>0</v>
      </c>
      <c r="K1404" s="3" t="s">
        <v>5074</v>
      </c>
      <c r="L1404" s="3" t="s">
        <v>5075</v>
      </c>
      <c r="M1404" s="3" t="s">
        <v>1301</v>
      </c>
      <c r="N1404" s="3" t="s">
        <v>950</v>
      </c>
      <c r="O1404" s="5" t="s">
        <v>5402</v>
      </c>
      <c r="P1404" s="2">
        <f>VLOOKUP(M1404&amp;N1404,Distancia!$C$2:$D$3438,2,0)</f>
        <v>55.75</v>
      </c>
      <c r="Q1404" s="2" t="str">
        <f t="shared" si="21"/>
        <v>No Aplica</v>
      </c>
      <c r="R1404" s="36"/>
      <c r="S1404" s="2"/>
    </row>
    <row r="1405" spans="1:19" x14ac:dyDescent="0.25">
      <c r="A1405" s="3" t="s">
        <v>386</v>
      </c>
      <c r="B1405" s="6" t="s">
        <v>1936</v>
      </c>
      <c r="C1405" s="2">
        <v>220942</v>
      </c>
      <c r="D1405" s="4">
        <v>45915</v>
      </c>
      <c r="E1405" s="4">
        <v>45915</v>
      </c>
      <c r="F1405" s="2" t="s">
        <v>1269</v>
      </c>
      <c r="G1405" s="3" t="s">
        <v>1270</v>
      </c>
      <c r="H1405" s="2" t="s">
        <v>5454</v>
      </c>
      <c r="I1405" s="3" t="s">
        <v>3170</v>
      </c>
      <c r="J1405" s="6">
        <v>0</v>
      </c>
      <c r="K1405" s="3" t="s">
        <v>5115</v>
      </c>
      <c r="L1405" s="3" t="s">
        <v>5016</v>
      </c>
      <c r="M1405" s="3" t="s">
        <v>950</v>
      </c>
      <c r="N1405" s="3" t="s">
        <v>1302</v>
      </c>
      <c r="O1405" s="5" t="s">
        <v>5394</v>
      </c>
      <c r="P1405" s="2">
        <f>VLOOKUP(M1405&amp;N1405,Distancia!$C$2:$D$3438,2,0)</f>
        <v>56.26</v>
      </c>
      <c r="Q1405" s="2" t="str">
        <f t="shared" si="21"/>
        <v>No Aplica</v>
      </c>
      <c r="R1405" s="36"/>
      <c r="S1405" s="2"/>
    </row>
    <row r="1406" spans="1:19" x14ac:dyDescent="0.25">
      <c r="A1406" s="3" t="s">
        <v>386</v>
      </c>
      <c r="B1406" s="6" t="s">
        <v>1936</v>
      </c>
      <c r="C1406" s="2">
        <v>220965</v>
      </c>
      <c r="D1406" s="4">
        <v>45923</v>
      </c>
      <c r="E1406" s="4">
        <v>45924</v>
      </c>
      <c r="F1406" s="2" t="s">
        <v>3223</v>
      </c>
      <c r="G1406" s="3" t="s">
        <v>3224</v>
      </c>
      <c r="H1406" s="2" t="s">
        <v>6356</v>
      </c>
      <c r="I1406" s="3" t="s">
        <v>3170</v>
      </c>
      <c r="J1406" s="6">
        <v>121034</v>
      </c>
      <c r="K1406" s="3" t="s">
        <v>5131</v>
      </c>
      <c r="L1406" s="3" t="s">
        <v>5132</v>
      </c>
      <c r="M1406" s="3" t="s">
        <v>950</v>
      </c>
      <c r="N1406" s="3" t="s">
        <v>270</v>
      </c>
      <c r="O1406" s="5" t="s">
        <v>5394</v>
      </c>
      <c r="P1406" s="2">
        <f>VLOOKUP(M1406&amp;N1406,Distancia!$C$2:$D$3438,2,0)</f>
        <v>83.73</v>
      </c>
      <c r="Q1406" s="2" t="str">
        <f t="shared" si="21"/>
        <v>Aplica</v>
      </c>
      <c r="R1406" s="36"/>
      <c r="S1406" s="2"/>
    </row>
    <row r="1407" spans="1:19" x14ac:dyDescent="0.25">
      <c r="A1407" s="3" t="s">
        <v>386</v>
      </c>
      <c r="B1407" s="6" t="s">
        <v>1936</v>
      </c>
      <c r="C1407" s="2">
        <v>220973</v>
      </c>
      <c r="D1407" s="4">
        <v>45923</v>
      </c>
      <c r="E1407" s="4">
        <v>45924</v>
      </c>
      <c r="F1407" s="2" t="s">
        <v>1312</v>
      </c>
      <c r="G1407" s="3" t="s">
        <v>1313</v>
      </c>
      <c r="H1407" s="2" t="s">
        <v>5792</v>
      </c>
      <c r="I1407" s="3" t="s">
        <v>3170</v>
      </c>
      <c r="J1407" s="6">
        <v>111332</v>
      </c>
      <c r="K1407" s="3" t="s">
        <v>5133</v>
      </c>
      <c r="L1407" s="3" t="s">
        <v>5132</v>
      </c>
      <c r="M1407" s="3" t="s">
        <v>950</v>
      </c>
      <c r="N1407" s="3" t="s">
        <v>270</v>
      </c>
      <c r="O1407" s="5" t="s">
        <v>5394</v>
      </c>
      <c r="P1407" s="2">
        <f>VLOOKUP(M1407&amp;N1407,Distancia!$C$2:$D$3438,2,0)</f>
        <v>83.73</v>
      </c>
      <c r="Q1407" s="2" t="str">
        <f t="shared" si="21"/>
        <v>Aplica</v>
      </c>
      <c r="R1407" s="36"/>
      <c r="S1407" s="2"/>
    </row>
    <row r="1408" spans="1:19" x14ac:dyDescent="0.25">
      <c r="A1408" s="3" t="s">
        <v>386</v>
      </c>
      <c r="B1408" s="6" t="s">
        <v>1936</v>
      </c>
      <c r="C1408" s="2">
        <v>221003</v>
      </c>
      <c r="D1408" s="4">
        <v>45922</v>
      </c>
      <c r="E1408" s="4">
        <v>45922</v>
      </c>
      <c r="F1408" s="2" t="s">
        <v>2438</v>
      </c>
      <c r="G1408" s="3" t="s">
        <v>2449</v>
      </c>
      <c r="H1408" s="2" t="s">
        <v>5520</v>
      </c>
      <c r="I1408" s="3" t="s">
        <v>3170</v>
      </c>
      <c r="J1408" s="6">
        <v>0</v>
      </c>
      <c r="K1408" s="3">
        <v>0</v>
      </c>
      <c r="L1408" s="3">
        <v>0</v>
      </c>
      <c r="M1408" s="3" t="s">
        <v>1302</v>
      </c>
      <c r="N1408" s="3" t="s">
        <v>950</v>
      </c>
      <c r="O1408" s="5" t="s">
        <v>5394</v>
      </c>
      <c r="P1408" s="2">
        <f>VLOOKUP(M1408&amp;N1408,Distancia!$C$2:$D$3438,2,0)</f>
        <v>56.26</v>
      </c>
      <c r="Q1408" s="2" t="str">
        <f t="shared" si="21"/>
        <v>No Aplica</v>
      </c>
      <c r="R1408" s="36"/>
      <c r="S1408" s="2"/>
    </row>
    <row r="1409" spans="1:19" x14ac:dyDescent="0.25">
      <c r="A1409" s="3" t="s">
        <v>386</v>
      </c>
      <c r="B1409" s="6" t="s">
        <v>1936</v>
      </c>
      <c r="C1409" s="2">
        <v>221004</v>
      </c>
      <c r="D1409" s="4">
        <v>45923</v>
      </c>
      <c r="E1409" s="4">
        <v>45923</v>
      </c>
      <c r="F1409" s="2" t="s">
        <v>2438</v>
      </c>
      <c r="G1409" s="3" t="s">
        <v>2449</v>
      </c>
      <c r="H1409" s="2" t="s">
        <v>5520</v>
      </c>
      <c r="I1409" s="3" t="s">
        <v>3170</v>
      </c>
      <c r="J1409" s="6">
        <v>0</v>
      </c>
      <c r="K1409" s="3">
        <v>0</v>
      </c>
      <c r="L1409" s="3">
        <v>0</v>
      </c>
      <c r="M1409" s="3" t="s">
        <v>1302</v>
      </c>
      <c r="N1409" s="3" t="s">
        <v>950</v>
      </c>
      <c r="O1409" s="5" t="s">
        <v>5394</v>
      </c>
      <c r="P1409" s="2">
        <f>VLOOKUP(M1409&amp;N1409,Distancia!$C$2:$D$3438,2,0)</f>
        <v>56.26</v>
      </c>
      <c r="Q1409" s="2" t="str">
        <f t="shared" si="21"/>
        <v>No Aplica</v>
      </c>
      <c r="R1409" s="36"/>
      <c r="S1409" s="2"/>
    </row>
    <row r="1410" spans="1:19" x14ac:dyDescent="0.25">
      <c r="A1410" s="3" t="s">
        <v>386</v>
      </c>
      <c r="B1410" s="6" t="s">
        <v>1936</v>
      </c>
      <c r="C1410" s="2">
        <v>221005</v>
      </c>
      <c r="D1410" s="4">
        <v>45924</v>
      </c>
      <c r="E1410" s="4">
        <v>45924</v>
      </c>
      <c r="F1410" s="2" t="s">
        <v>2438</v>
      </c>
      <c r="G1410" s="3" t="s">
        <v>2449</v>
      </c>
      <c r="H1410" s="2" t="s">
        <v>5520</v>
      </c>
      <c r="I1410" s="3" t="s">
        <v>3170</v>
      </c>
      <c r="J1410" s="6">
        <v>0</v>
      </c>
      <c r="K1410" s="3">
        <v>0</v>
      </c>
      <c r="L1410" s="3">
        <v>0</v>
      </c>
      <c r="M1410" s="3" t="s">
        <v>1302</v>
      </c>
      <c r="N1410" s="3" t="s">
        <v>950</v>
      </c>
      <c r="O1410" s="5" t="s">
        <v>5394</v>
      </c>
      <c r="P1410" s="2">
        <f>VLOOKUP(M1410&amp;N1410,Distancia!$C$2:$D$3438,2,0)</f>
        <v>56.26</v>
      </c>
      <c r="Q1410" s="2" t="str">
        <f t="shared" si="21"/>
        <v>No Aplica</v>
      </c>
      <c r="R1410" s="36"/>
      <c r="S1410" s="2"/>
    </row>
    <row r="1411" spans="1:19" x14ac:dyDescent="0.25">
      <c r="A1411" s="3" t="s">
        <v>386</v>
      </c>
      <c r="B1411" s="6" t="s">
        <v>1936</v>
      </c>
      <c r="C1411" s="2">
        <v>221008</v>
      </c>
      <c r="D1411" s="4">
        <v>45922</v>
      </c>
      <c r="E1411" s="4">
        <v>45922</v>
      </c>
      <c r="F1411" s="2" t="s">
        <v>1695</v>
      </c>
      <c r="G1411" s="3" t="s">
        <v>1696</v>
      </c>
      <c r="H1411" s="2" t="s">
        <v>5508</v>
      </c>
      <c r="I1411" s="3" t="s">
        <v>97</v>
      </c>
      <c r="J1411" s="6">
        <v>0</v>
      </c>
      <c r="K1411" s="3" t="s">
        <v>5149</v>
      </c>
      <c r="L1411" s="3" t="s">
        <v>5150</v>
      </c>
      <c r="M1411" s="3" t="s">
        <v>1302</v>
      </c>
      <c r="N1411" s="3" t="s">
        <v>950</v>
      </c>
      <c r="O1411" s="5" t="s">
        <v>5382</v>
      </c>
      <c r="P1411" s="2">
        <f>VLOOKUP(M1411&amp;N1411,Distancia!$C$2:$D$3438,2,0)</f>
        <v>56.26</v>
      </c>
      <c r="Q1411" s="2" t="str">
        <f t="shared" ref="Q1411:Q1474" si="22">IF(P1411&gt;=80,"Aplica","No Aplica")</f>
        <v>No Aplica</v>
      </c>
      <c r="R1411" s="36"/>
      <c r="S1411" s="2"/>
    </row>
    <row r="1412" spans="1:19" x14ac:dyDescent="0.25">
      <c r="A1412" s="3" t="s">
        <v>386</v>
      </c>
      <c r="B1412" s="6" t="s">
        <v>1936</v>
      </c>
      <c r="C1412" s="2">
        <v>221034</v>
      </c>
      <c r="D1412" s="4">
        <v>45925</v>
      </c>
      <c r="E1412" s="4">
        <v>45925</v>
      </c>
      <c r="F1412" s="2" t="s">
        <v>1266</v>
      </c>
      <c r="G1412" s="3" t="s">
        <v>1290</v>
      </c>
      <c r="H1412" s="2" t="s">
        <v>5486</v>
      </c>
      <c r="I1412" s="3" t="s">
        <v>3170</v>
      </c>
      <c r="J1412" s="6">
        <v>34581</v>
      </c>
      <c r="K1412" s="3" t="s">
        <v>5163</v>
      </c>
      <c r="L1412" s="3" t="s">
        <v>3566</v>
      </c>
      <c r="M1412" s="3" t="s">
        <v>950</v>
      </c>
      <c r="N1412" s="3" t="s">
        <v>1294</v>
      </c>
      <c r="O1412" s="5" t="s">
        <v>5382</v>
      </c>
      <c r="P1412" s="2">
        <f>VLOOKUP(M1412&amp;N1412,Distancia!$C$2:$D$3438,2,0)</f>
        <v>107.38</v>
      </c>
      <c r="Q1412" s="2" t="str">
        <f t="shared" si="22"/>
        <v>Aplica</v>
      </c>
      <c r="R1412" s="36"/>
      <c r="S1412" s="2"/>
    </row>
    <row r="1413" spans="1:19" x14ac:dyDescent="0.25">
      <c r="A1413" s="3" t="s">
        <v>386</v>
      </c>
      <c r="B1413" s="6" t="s">
        <v>1936</v>
      </c>
      <c r="C1413" s="2">
        <v>221150</v>
      </c>
      <c r="D1413" s="4">
        <v>45924</v>
      </c>
      <c r="E1413" s="4">
        <v>45924</v>
      </c>
      <c r="F1413" s="2" t="s">
        <v>72</v>
      </c>
      <c r="G1413" s="3" t="s">
        <v>1274</v>
      </c>
      <c r="H1413" s="2" t="s">
        <v>5448</v>
      </c>
      <c r="I1413" s="3" t="s">
        <v>3170</v>
      </c>
      <c r="J1413" s="6">
        <v>0</v>
      </c>
      <c r="K1413" s="3" t="s">
        <v>5252</v>
      </c>
      <c r="L1413" s="3" t="s">
        <v>3566</v>
      </c>
      <c r="M1413" s="3" t="s">
        <v>950</v>
      </c>
      <c r="N1413" s="3" t="s">
        <v>1302</v>
      </c>
      <c r="O1413" s="5" t="s">
        <v>5394</v>
      </c>
      <c r="P1413" s="2">
        <f>VLOOKUP(M1413&amp;N1413,Distancia!$C$2:$D$3438,2,0)</f>
        <v>56.26</v>
      </c>
      <c r="Q1413" s="2" t="str">
        <f t="shared" si="22"/>
        <v>No Aplica</v>
      </c>
      <c r="R1413" s="36"/>
      <c r="S1413" s="2"/>
    </row>
    <row r="1414" spans="1:19" x14ac:dyDescent="0.25">
      <c r="A1414" s="3" t="s">
        <v>386</v>
      </c>
      <c r="B1414" s="6" t="s">
        <v>1936</v>
      </c>
      <c r="C1414" s="2">
        <v>221151</v>
      </c>
      <c r="D1414" s="4">
        <v>45924</v>
      </c>
      <c r="E1414" s="4">
        <v>45924</v>
      </c>
      <c r="F1414" s="2" t="s">
        <v>5253</v>
      </c>
      <c r="G1414" s="3" t="s">
        <v>5254</v>
      </c>
      <c r="H1414" s="2" t="s">
        <v>6398</v>
      </c>
      <c r="I1414" s="3" t="s">
        <v>3170</v>
      </c>
      <c r="J1414" s="6">
        <v>25815</v>
      </c>
      <c r="K1414" s="3" t="s">
        <v>5255</v>
      </c>
      <c r="L1414" s="3" t="s">
        <v>5237</v>
      </c>
      <c r="M1414" s="3" t="s">
        <v>1304</v>
      </c>
      <c r="N1414" s="3" t="s">
        <v>1309</v>
      </c>
      <c r="O1414" s="5" t="s">
        <v>5382</v>
      </c>
      <c r="P1414" s="2">
        <f>VLOOKUP(M1414&amp;N1414,Distancia!$C$2:$D$3438,2,0)</f>
        <v>75</v>
      </c>
      <c r="Q1414" s="2" t="str">
        <f t="shared" si="22"/>
        <v>No Aplica</v>
      </c>
      <c r="R1414" s="36"/>
      <c r="S1414" s="2"/>
    </row>
    <row r="1415" spans="1:19" x14ac:dyDescent="0.25">
      <c r="A1415" s="3" t="s">
        <v>386</v>
      </c>
      <c r="B1415" s="6" t="s">
        <v>1936</v>
      </c>
      <c r="C1415" s="2">
        <v>221161</v>
      </c>
      <c r="D1415" s="4">
        <v>45924</v>
      </c>
      <c r="E1415" s="4">
        <v>45926</v>
      </c>
      <c r="F1415" s="2" t="s">
        <v>1681</v>
      </c>
      <c r="G1415" s="3" t="s">
        <v>1682</v>
      </c>
      <c r="H1415" s="2" t="s">
        <v>6400</v>
      </c>
      <c r="I1415" s="3" t="s">
        <v>3170</v>
      </c>
      <c r="J1415" s="6">
        <v>207487</v>
      </c>
      <c r="K1415" s="3" t="s">
        <v>5256</v>
      </c>
      <c r="L1415" s="3" t="s">
        <v>3566</v>
      </c>
      <c r="M1415" s="3" t="s">
        <v>950</v>
      </c>
      <c r="N1415" s="3" t="s">
        <v>270</v>
      </c>
      <c r="O1415" s="5" t="s">
        <v>5382</v>
      </c>
      <c r="P1415" s="2">
        <f>VLOOKUP(M1415&amp;N1415,Distancia!$C$2:$D$3438,2,0)</f>
        <v>83.73</v>
      </c>
      <c r="Q1415" s="2" t="str">
        <f t="shared" si="22"/>
        <v>Aplica</v>
      </c>
      <c r="R1415" s="36"/>
      <c r="S1415" s="2"/>
    </row>
    <row r="1416" spans="1:19" x14ac:dyDescent="0.25">
      <c r="A1416" s="3" t="s">
        <v>386</v>
      </c>
      <c r="B1416" s="6" t="s">
        <v>1936</v>
      </c>
      <c r="C1416" s="2">
        <v>221163</v>
      </c>
      <c r="D1416" s="4">
        <v>45924</v>
      </c>
      <c r="E1416" s="4">
        <v>45926</v>
      </c>
      <c r="F1416" s="2" t="s">
        <v>1307</v>
      </c>
      <c r="G1416" s="3" t="s">
        <v>1308</v>
      </c>
      <c r="H1416" s="2" t="s">
        <v>5703</v>
      </c>
      <c r="I1416" s="3" t="s">
        <v>3170</v>
      </c>
      <c r="J1416" s="6">
        <v>0</v>
      </c>
      <c r="K1416" s="3" t="s">
        <v>5257</v>
      </c>
      <c r="L1416" s="3" t="s">
        <v>3566</v>
      </c>
      <c r="M1416" s="3" t="s">
        <v>950</v>
      </c>
      <c r="N1416" s="3" t="s">
        <v>270</v>
      </c>
      <c r="O1416" s="5" t="s">
        <v>5382</v>
      </c>
      <c r="P1416" s="2">
        <f>VLOOKUP(M1416&amp;N1416,Distancia!$C$2:$D$3438,2,0)</f>
        <v>83.73</v>
      </c>
      <c r="Q1416" s="2" t="str">
        <f t="shared" si="22"/>
        <v>Aplica</v>
      </c>
      <c r="R1416" s="36"/>
      <c r="S1416" s="2"/>
    </row>
    <row r="1417" spans="1:19" x14ac:dyDescent="0.25">
      <c r="A1417" s="3" t="s">
        <v>386</v>
      </c>
      <c r="B1417" s="6" t="s">
        <v>1936</v>
      </c>
      <c r="C1417" s="2">
        <v>221166</v>
      </c>
      <c r="D1417" s="4">
        <v>45924</v>
      </c>
      <c r="E1417" s="4">
        <v>45924</v>
      </c>
      <c r="F1417" s="2" t="s">
        <v>534</v>
      </c>
      <c r="G1417" s="3" t="s">
        <v>847</v>
      </c>
      <c r="H1417" s="2" t="s">
        <v>5747</v>
      </c>
      <c r="I1417" s="3" t="s">
        <v>3170</v>
      </c>
      <c r="J1417" s="6">
        <v>0</v>
      </c>
      <c r="K1417" s="3" t="s">
        <v>5258</v>
      </c>
      <c r="L1417" s="3" t="s">
        <v>3566</v>
      </c>
      <c r="M1417" s="3" t="s">
        <v>950</v>
      </c>
      <c r="N1417" s="3" t="s">
        <v>1301</v>
      </c>
      <c r="O1417" s="5" t="s">
        <v>5382</v>
      </c>
      <c r="P1417" s="2">
        <f>VLOOKUP(M1417&amp;N1417,Distancia!$C$2:$D$3438,2,0)</f>
        <v>55.75</v>
      </c>
      <c r="Q1417" s="2" t="str">
        <f t="shared" si="22"/>
        <v>No Aplica</v>
      </c>
      <c r="R1417" s="36"/>
      <c r="S1417" s="2"/>
    </row>
    <row r="1418" spans="1:19" x14ac:dyDescent="0.25">
      <c r="A1418" s="3" t="s">
        <v>386</v>
      </c>
      <c r="B1418" s="6" t="s">
        <v>1936</v>
      </c>
      <c r="C1418" s="2">
        <v>221169</v>
      </c>
      <c r="D1418" s="4">
        <v>45926</v>
      </c>
      <c r="E1418" s="4">
        <v>45926</v>
      </c>
      <c r="F1418" s="2" t="s">
        <v>1261</v>
      </c>
      <c r="G1418" s="3" t="s">
        <v>1293</v>
      </c>
      <c r="H1418" s="2" t="s">
        <v>5437</v>
      </c>
      <c r="I1418" s="3" t="s">
        <v>97</v>
      </c>
      <c r="J1418" s="6">
        <v>34581</v>
      </c>
      <c r="K1418" s="3" t="s">
        <v>5260</v>
      </c>
      <c r="L1418" s="3" t="s">
        <v>5237</v>
      </c>
      <c r="M1418" s="3" t="s">
        <v>950</v>
      </c>
      <c r="N1418" s="3" t="s">
        <v>335</v>
      </c>
      <c r="O1418" s="5" t="s">
        <v>5382</v>
      </c>
      <c r="P1418" s="2">
        <f>VLOOKUP(M1418&amp;N1418,Distancia!$C$2:$D$3438,2,0)</f>
        <v>83.73</v>
      </c>
      <c r="Q1418" s="2" t="str">
        <f t="shared" si="22"/>
        <v>Aplica</v>
      </c>
      <c r="R1418" s="36"/>
      <c r="S1418" s="2"/>
    </row>
    <row r="1419" spans="1:19" x14ac:dyDescent="0.25">
      <c r="A1419" s="3" t="s">
        <v>386</v>
      </c>
      <c r="B1419" s="6" t="s">
        <v>1936</v>
      </c>
      <c r="C1419" s="2">
        <v>221172</v>
      </c>
      <c r="D1419" s="4">
        <v>45924</v>
      </c>
      <c r="E1419" s="4">
        <v>45924</v>
      </c>
      <c r="F1419" s="2" t="s">
        <v>3453</v>
      </c>
      <c r="G1419" s="3" t="s">
        <v>3454</v>
      </c>
      <c r="H1419" s="2" t="s">
        <v>6312</v>
      </c>
      <c r="I1419" s="3" t="s">
        <v>3170</v>
      </c>
      <c r="J1419" s="6">
        <v>0</v>
      </c>
      <c r="K1419" s="3" t="s">
        <v>5261</v>
      </c>
      <c r="L1419" s="3" t="s">
        <v>3566</v>
      </c>
      <c r="M1419" s="3" t="s">
        <v>950</v>
      </c>
      <c r="N1419" s="3" t="s">
        <v>1301</v>
      </c>
      <c r="O1419" s="5" t="s">
        <v>5382</v>
      </c>
      <c r="P1419" s="2">
        <f>VLOOKUP(M1419&amp;N1419,Distancia!$C$2:$D$3438,2,0)</f>
        <v>55.75</v>
      </c>
      <c r="Q1419" s="2" t="str">
        <f t="shared" si="22"/>
        <v>No Aplica</v>
      </c>
      <c r="R1419" s="36"/>
      <c r="S1419" s="2"/>
    </row>
    <row r="1420" spans="1:19" x14ac:dyDescent="0.25">
      <c r="A1420" s="3" t="s">
        <v>386</v>
      </c>
      <c r="B1420" s="6" t="s">
        <v>1936</v>
      </c>
      <c r="C1420" s="2">
        <v>221198</v>
      </c>
      <c r="D1420" s="4">
        <v>45925.319444444445</v>
      </c>
      <c r="E1420" s="4">
        <v>45925.555555555555</v>
      </c>
      <c r="F1420" s="2" t="s">
        <v>1267</v>
      </c>
      <c r="G1420" s="3" t="s">
        <v>1268</v>
      </c>
      <c r="H1420" s="2" t="s">
        <v>5631</v>
      </c>
      <c r="I1420" s="3" t="s">
        <v>3170</v>
      </c>
      <c r="J1420" s="6">
        <v>0</v>
      </c>
      <c r="K1420" s="3" t="s">
        <v>5273</v>
      </c>
      <c r="L1420" s="3" t="s">
        <v>3566</v>
      </c>
      <c r="M1420" s="3" t="s">
        <v>950</v>
      </c>
      <c r="N1420" s="3" t="s">
        <v>1294</v>
      </c>
      <c r="O1420" s="5" t="s">
        <v>5382</v>
      </c>
      <c r="P1420" s="2">
        <f>VLOOKUP(M1420&amp;N1420,Distancia!$C$2:$D$3438,2,0)</f>
        <v>107.38</v>
      </c>
      <c r="Q1420" s="2" t="str">
        <f t="shared" si="22"/>
        <v>Aplica</v>
      </c>
      <c r="R1420" s="36"/>
      <c r="S1420" s="2"/>
    </row>
    <row r="1421" spans="1:19" x14ac:dyDescent="0.25">
      <c r="A1421" s="3" t="s">
        <v>386</v>
      </c>
      <c r="B1421" s="6" t="s">
        <v>1936</v>
      </c>
      <c r="C1421" s="2">
        <v>221220</v>
      </c>
      <c r="D1421" s="4">
        <v>45925</v>
      </c>
      <c r="E1421" s="4">
        <v>45925</v>
      </c>
      <c r="F1421" s="2" t="s">
        <v>78</v>
      </c>
      <c r="G1421" s="3" t="s">
        <v>1912</v>
      </c>
      <c r="H1421" s="2" t="s">
        <v>6408</v>
      </c>
      <c r="I1421" s="3" t="s">
        <v>3170</v>
      </c>
      <c r="J1421" s="6">
        <v>0</v>
      </c>
      <c r="K1421" s="3" t="s">
        <v>5288</v>
      </c>
      <c r="L1421" s="3" t="s">
        <v>5175</v>
      </c>
      <c r="M1421" s="3" t="s">
        <v>950</v>
      </c>
      <c r="N1421" s="3" t="s">
        <v>950</v>
      </c>
      <c r="O1421" s="5" t="s">
        <v>5382</v>
      </c>
      <c r="P1421" s="2">
        <f>VLOOKUP(M1421&amp;N1421,Distancia!$C$2:$D$3438,2,0)</f>
        <v>0</v>
      </c>
      <c r="Q1421" s="2" t="str">
        <f t="shared" si="22"/>
        <v>No Aplica</v>
      </c>
      <c r="R1421" s="36"/>
      <c r="S1421" s="2"/>
    </row>
    <row r="1422" spans="1:19" x14ac:dyDescent="0.25">
      <c r="A1422" s="3" t="s">
        <v>386</v>
      </c>
      <c r="B1422" s="6" t="s">
        <v>1936</v>
      </c>
      <c r="C1422" s="2">
        <v>221261</v>
      </c>
      <c r="D1422" s="4">
        <v>45926</v>
      </c>
      <c r="E1422" s="4">
        <v>45926</v>
      </c>
      <c r="F1422" s="2" t="s">
        <v>1286</v>
      </c>
      <c r="G1422" s="3" t="s">
        <v>2471</v>
      </c>
      <c r="H1422" s="2" t="s">
        <v>6326</v>
      </c>
      <c r="I1422" s="3" t="s">
        <v>3170</v>
      </c>
      <c r="J1422" s="6">
        <v>0</v>
      </c>
      <c r="K1422" s="3" t="s">
        <v>5307</v>
      </c>
      <c r="L1422" s="3" t="s">
        <v>5175</v>
      </c>
      <c r="M1422" s="3" t="s">
        <v>950</v>
      </c>
      <c r="N1422" s="3" t="s">
        <v>270</v>
      </c>
      <c r="O1422" s="5" t="s">
        <v>5394</v>
      </c>
      <c r="P1422" s="2">
        <f>VLOOKUP(M1422&amp;N1422,Distancia!$C$2:$D$3438,2,0)</f>
        <v>83.73</v>
      </c>
      <c r="Q1422" s="2" t="str">
        <f t="shared" si="22"/>
        <v>Aplica</v>
      </c>
      <c r="R1422" s="36"/>
      <c r="S1422" s="2"/>
    </row>
    <row r="1423" spans="1:19" x14ac:dyDescent="0.25">
      <c r="A1423" s="3" t="s">
        <v>386</v>
      </c>
      <c r="B1423" s="6" t="s">
        <v>1936</v>
      </c>
      <c r="C1423" s="2">
        <v>221270</v>
      </c>
      <c r="D1423" s="4">
        <v>45930</v>
      </c>
      <c r="E1423" s="4">
        <v>45930</v>
      </c>
      <c r="F1423" s="2" t="s">
        <v>3795</v>
      </c>
      <c r="G1423" s="3" t="s">
        <v>3796</v>
      </c>
      <c r="H1423" s="2" t="s">
        <v>5684</v>
      </c>
      <c r="I1423" s="3" t="s">
        <v>97</v>
      </c>
      <c r="J1423" s="6">
        <v>0</v>
      </c>
      <c r="K1423" s="3">
        <v>0</v>
      </c>
      <c r="L1423" s="3">
        <v>0</v>
      </c>
      <c r="M1423" s="3" t="s">
        <v>1294</v>
      </c>
      <c r="N1423" s="3" t="s">
        <v>950</v>
      </c>
      <c r="O1423" s="5" t="s">
        <v>5394</v>
      </c>
      <c r="P1423" s="2">
        <f>VLOOKUP(M1423&amp;N1423,Distancia!$C$2:$D$3438,2,0)</f>
        <v>107.38</v>
      </c>
      <c r="Q1423" s="2" t="str">
        <f t="shared" si="22"/>
        <v>Aplica</v>
      </c>
      <c r="R1423" s="36"/>
      <c r="S1423" s="2"/>
    </row>
    <row r="1424" spans="1:19" x14ac:dyDescent="0.25">
      <c r="A1424" s="3" t="s">
        <v>386</v>
      </c>
      <c r="B1424" s="6" t="s">
        <v>1936</v>
      </c>
      <c r="C1424" s="2">
        <v>221276</v>
      </c>
      <c r="D1424" s="4">
        <v>45926</v>
      </c>
      <c r="E1424" s="4">
        <v>45926</v>
      </c>
      <c r="F1424" s="2" t="s">
        <v>40</v>
      </c>
      <c r="G1424" s="3" t="s">
        <v>843</v>
      </c>
      <c r="H1424" s="2" t="s">
        <v>5750</v>
      </c>
      <c r="I1424" s="3" t="s">
        <v>3170</v>
      </c>
      <c r="J1424" s="6">
        <v>0</v>
      </c>
      <c r="K1424" s="3">
        <v>0</v>
      </c>
      <c r="L1424" s="3">
        <v>0</v>
      </c>
      <c r="M1424" s="3" t="s">
        <v>950</v>
      </c>
      <c r="N1424" s="3" t="s">
        <v>335</v>
      </c>
      <c r="O1424" s="5" t="s">
        <v>5394</v>
      </c>
      <c r="P1424" s="2">
        <f>VLOOKUP(M1424&amp;N1424,Distancia!$C$2:$D$3438,2,0)</f>
        <v>83.73</v>
      </c>
      <c r="Q1424" s="2" t="str">
        <f t="shared" si="22"/>
        <v>Aplica</v>
      </c>
      <c r="R1424" s="36"/>
      <c r="S1424" s="2"/>
    </row>
    <row r="1425" spans="1:19" x14ac:dyDescent="0.25">
      <c r="A1425" s="3" t="s">
        <v>386</v>
      </c>
      <c r="B1425" s="6" t="s">
        <v>1936</v>
      </c>
      <c r="C1425" s="2">
        <v>221279</v>
      </c>
      <c r="D1425" s="4">
        <v>45929</v>
      </c>
      <c r="E1425" s="4">
        <v>45931</v>
      </c>
      <c r="F1425" s="2" t="s">
        <v>2440</v>
      </c>
      <c r="G1425" s="3" t="s">
        <v>2439</v>
      </c>
      <c r="H1425" s="2" t="s">
        <v>6423</v>
      </c>
      <c r="I1425" s="3" t="s">
        <v>351</v>
      </c>
      <c r="J1425" s="6">
        <v>190855</v>
      </c>
      <c r="K1425" s="3" t="s">
        <v>5317</v>
      </c>
      <c r="L1425" s="3" t="s">
        <v>5175</v>
      </c>
      <c r="M1425" s="3" t="s">
        <v>1301</v>
      </c>
      <c r="N1425" s="3" t="s">
        <v>270</v>
      </c>
      <c r="O1425" s="5" t="s">
        <v>5394</v>
      </c>
      <c r="P1425" s="2">
        <f>VLOOKUP(M1425&amp;N1425,Distancia!$C$2:$D$3438,2,0)</f>
        <v>139.58000000000001</v>
      </c>
      <c r="Q1425" s="2" t="str">
        <f t="shared" si="22"/>
        <v>Aplica</v>
      </c>
      <c r="R1425" s="36"/>
      <c r="S1425" s="2"/>
    </row>
    <row r="1426" spans="1:19" x14ac:dyDescent="0.25">
      <c r="A1426" s="3" t="s">
        <v>386</v>
      </c>
      <c r="B1426" s="6" t="s">
        <v>1936</v>
      </c>
      <c r="C1426" s="2">
        <v>221281</v>
      </c>
      <c r="D1426" s="4">
        <v>45926</v>
      </c>
      <c r="E1426" s="4">
        <v>45926</v>
      </c>
      <c r="F1426" s="2" t="s">
        <v>1307</v>
      </c>
      <c r="G1426" s="3" t="s">
        <v>1308</v>
      </c>
      <c r="H1426" s="2" t="s">
        <v>5703</v>
      </c>
      <c r="I1426" s="3" t="s">
        <v>3170</v>
      </c>
      <c r="J1426" s="6">
        <v>0</v>
      </c>
      <c r="K1426" s="3">
        <v>0</v>
      </c>
      <c r="L1426" s="3">
        <v>0</v>
      </c>
      <c r="M1426" s="3" t="s">
        <v>950</v>
      </c>
      <c r="N1426" s="3" t="s">
        <v>270</v>
      </c>
      <c r="O1426" s="5" t="s">
        <v>5382</v>
      </c>
      <c r="P1426" s="2">
        <f>VLOOKUP(M1426&amp;N1426,Distancia!$C$2:$D$3438,2,0)</f>
        <v>83.73</v>
      </c>
      <c r="Q1426" s="2" t="str">
        <f t="shared" si="22"/>
        <v>Aplica</v>
      </c>
      <c r="R1426" s="36"/>
      <c r="S1426" s="2"/>
    </row>
    <row r="1427" spans="1:19" x14ac:dyDescent="0.25">
      <c r="A1427" s="3" t="s">
        <v>386</v>
      </c>
      <c r="B1427" s="6" t="s">
        <v>1936</v>
      </c>
      <c r="C1427" s="2">
        <v>221298</v>
      </c>
      <c r="D1427" s="4">
        <v>45925</v>
      </c>
      <c r="E1427" s="4">
        <v>45926</v>
      </c>
      <c r="F1427" s="2" t="s">
        <v>2458</v>
      </c>
      <c r="G1427" s="3" t="s">
        <v>2459</v>
      </c>
      <c r="H1427" s="2" t="s">
        <v>5651</v>
      </c>
      <c r="I1427" s="3" t="s">
        <v>97</v>
      </c>
      <c r="J1427" s="6">
        <v>0</v>
      </c>
      <c r="K1427" s="3" t="s">
        <v>5321</v>
      </c>
      <c r="L1427" s="3" t="s">
        <v>5237</v>
      </c>
      <c r="M1427" s="3" t="s">
        <v>1303</v>
      </c>
      <c r="N1427" s="3" t="s">
        <v>950</v>
      </c>
      <c r="O1427" s="5" t="s">
        <v>5394</v>
      </c>
      <c r="P1427" s="2">
        <f>VLOOKUP(M1427&amp;N1427,Distancia!$C$2:$D$3438,2,0)</f>
        <v>32.81</v>
      </c>
      <c r="Q1427" s="2" t="str">
        <f t="shared" si="22"/>
        <v>No Aplica</v>
      </c>
      <c r="R1427" s="36"/>
      <c r="S1427" s="2"/>
    </row>
    <row r="1428" spans="1:19" x14ac:dyDescent="0.25">
      <c r="A1428" s="3" t="s">
        <v>386</v>
      </c>
      <c r="B1428" s="6" t="s">
        <v>1936</v>
      </c>
      <c r="C1428" s="2">
        <v>221312</v>
      </c>
      <c r="D1428" s="4">
        <v>45929</v>
      </c>
      <c r="E1428" s="4">
        <v>45929</v>
      </c>
      <c r="F1428" s="2" t="s">
        <v>3560</v>
      </c>
      <c r="G1428" s="3" t="s">
        <v>3561</v>
      </c>
      <c r="H1428" s="2" t="s">
        <v>5503</v>
      </c>
      <c r="I1428" s="3" t="s">
        <v>97</v>
      </c>
      <c r="J1428" s="6">
        <v>0</v>
      </c>
      <c r="K1428" s="3">
        <v>0</v>
      </c>
      <c r="L1428" s="3">
        <v>0</v>
      </c>
      <c r="M1428" s="3" t="s">
        <v>950</v>
      </c>
      <c r="N1428" s="3" t="s">
        <v>1275</v>
      </c>
      <c r="O1428" s="5" t="s">
        <v>5382</v>
      </c>
      <c r="P1428" s="2">
        <f>VLOOKUP(M1428&amp;N1428,Distancia!$C$2:$D$3438,2,0)</f>
        <v>83.22</v>
      </c>
      <c r="Q1428" s="2" t="str">
        <f t="shared" si="22"/>
        <v>Aplica</v>
      </c>
      <c r="R1428" s="36"/>
      <c r="S1428" s="2"/>
    </row>
    <row r="1429" spans="1:19" x14ac:dyDescent="0.25">
      <c r="A1429" s="3" t="s">
        <v>386</v>
      </c>
      <c r="B1429" s="6" t="s">
        <v>1936</v>
      </c>
      <c r="C1429" s="2">
        <v>221329</v>
      </c>
      <c r="D1429" s="4">
        <v>45929</v>
      </c>
      <c r="E1429" s="4">
        <v>45931</v>
      </c>
      <c r="F1429" s="2" t="s">
        <v>1695</v>
      </c>
      <c r="G1429" s="3" t="s">
        <v>1696</v>
      </c>
      <c r="H1429" s="2" t="s">
        <v>5508</v>
      </c>
      <c r="I1429" s="3" t="s">
        <v>97</v>
      </c>
      <c r="J1429" s="6">
        <v>0</v>
      </c>
      <c r="K1429" s="3">
        <v>0</v>
      </c>
      <c r="L1429" s="3">
        <v>0</v>
      </c>
      <c r="M1429" s="3" t="s">
        <v>1302</v>
      </c>
      <c r="N1429" s="3" t="s">
        <v>270</v>
      </c>
      <c r="O1429" s="5" t="s">
        <v>5389</v>
      </c>
      <c r="P1429" s="2">
        <f>VLOOKUP(M1429&amp;N1429,Distancia!$C$2:$D$3438,2,0)</f>
        <v>140.1</v>
      </c>
      <c r="Q1429" s="2" t="str">
        <f t="shared" si="22"/>
        <v>Aplica</v>
      </c>
      <c r="R1429" s="36"/>
      <c r="S1429" s="2"/>
    </row>
    <row r="1430" spans="1:19" x14ac:dyDescent="0.25">
      <c r="A1430" s="3" t="s">
        <v>386</v>
      </c>
      <c r="B1430" s="6" t="s">
        <v>1936</v>
      </c>
      <c r="C1430" s="2">
        <v>221358</v>
      </c>
      <c r="D1430" s="4">
        <v>45930</v>
      </c>
      <c r="E1430" s="4">
        <v>45930</v>
      </c>
      <c r="F1430" s="2" t="s">
        <v>5340</v>
      </c>
      <c r="G1430" s="3" t="s">
        <v>5341</v>
      </c>
      <c r="H1430" s="2" t="s">
        <v>6433</v>
      </c>
      <c r="I1430" s="3" t="s">
        <v>351</v>
      </c>
      <c r="J1430" s="6">
        <v>0</v>
      </c>
      <c r="K1430" s="3">
        <v>0</v>
      </c>
      <c r="L1430" s="3">
        <v>0</v>
      </c>
      <c r="M1430" s="3" t="s">
        <v>1301</v>
      </c>
      <c r="N1430" s="3" t="s">
        <v>950</v>
      </c>
      <c r="O1430" s="5" t="s">
        <v>5394</v>
      </c>
      <c r="P1430" s="2">
        <f>VLOOKUP(M1430&amp;N1430,Distancia!$C$2:$D$3438,2,0)</f>
        <v>55.75</v>
      </c>
      <c r="Q1430" s="2" t="str">
        <f t="shared" si="22"/>
        <v>No Aplica</v>
      </c>
      <c r="R1430" s="36"/>
      <c r="S1430" s="2"/>
    </row>
    <row r="1431" spans="1:19" x14ac:dyDescent="0.25">
      <c r="A1431" s="3" t="s">
        <v>386</v>
      </c>
      <c r="B1431" s="6" t="s">
        <v>1936</v>
      </c>
      <c r="C1431" s="2">
        <v>221373</v>
      </c>
      <c r="D1431" s="4">
        <v>45929</v>
      </c>
      <c r="E1431" s="4">
        <v>45929</v>
      </c>
      <c r="F1431" s="2" t="s">
        <v>2438</v>
      </c>
      <c r="G1431" s="3" t="s">
        <v>2449</v>
      </c>
      <c r="H1431" s="2" t="s">
        <v>5520</v>
      </c>
      <c r="I1431" s="3" t="s">
        <v>3170</v>
      </c>
      <c r="J1431" s="6">
        <v>0</v>
      </c>
      <c r="K1431" s="3">
        <v>0</v>
      </c>
      <c r="L1431" s="3">
        <v>0</v>
      </c>
      <c r="M1431" s="3" t="s">
        <v>1302</v>
      </c>
      <c r="N1431" s="3" t="s">
        <v>950</v>
      </c>
      <c r="O1431" s="5" t="s">
        <v>5389</v>
      </c>
      <c r="P1431" s="2">
        <f>VLOOKUP(M1431&amp;N1431,Distancia!$C$2:$D$3438,2,0)</f>
        <v>56.26</v>
      </c>
      <c r="Q1431" s="2" t="str">
        <f t="shared" si="22"/>
        <v>No Aplica</v>
      </c>
      <c r="R1431" s="36"/>
      <c r="S1431" s="2"/>
    </row>
    <row r="1432" spans="1:19" x14ac:dyDescent="0.25">
      <c r="A1432" s="3" t="s">
        <v>386</v>
      </c>
      <c r="B1432" s="6" t="s">
        <v>1936</v>
      </c>
      <c r="C1432" s="2">
        <v>221374</v>
      </c>
      <c r="D1432" s="4">
        <v>45930</v>
      </c>
      <c r="E1432" s="4">
        <v>45930</v>
      </c>
      <c r="F1432" s="2" t="s">
        <v>2438</v>
      </c>
      <c r="G1432" s="3" t="s">
        <v>2449</v>
      </c>
      <c r="H1432" s="2" t="s">
        <v>5520</v>
      </c>
      <c r="I1432" s="3" t="s">
        <v>3170</v>
      </c>
      <c r="J1432" s="6">
        <v>0</v>
      </c>
      <c r="K1432" s="3">
        <v>0</v>
      </c>
      <c r="L1432" s="3">
        <v>0</v>
      </c>
      <c r="M1432" s="3" t="s">
        <v>1302</v>
      </c>
      <c r="N1432" s="3" t="s">
        <v>950</v>
      </c>
      <c r="O1432" s="5" t="s">
        <v>5394</v>
      </c>
      <c r="P1432" s="2">
        <f>VLOOKUP(M1432&amp;N1432,Distancia!$C$2:$D$3438,2,0)</f>
        <v>56.26</v>
      </c>
      <c r="Q1432" s="2" t="str">
        <f t="shared" si="22"/>
        <v>No Aplica</v>
      </c>
      <c r="R1432" s="36"/>
      <c r="S1432" s="2"/>
    </row>
    <row r="1433" spans="1:19" x14ac:dyDescent="0.25">
      <c r="A1433" s="3" t="s">
        <v>386</v>
      </c>
      <c r="B1433" s="6" t="s">
        <v>1936</v>
      </c>
      <c r="C1433" s="2">
        <v>221388</v>
      </c>
      <c r="D1433" s="4">
        <v>45929</v>
      </c>
      <c r="E1433" s="4">
        <v>45931</v>
      </c>
      <c r="F1433" s="2" t="s">
        <v>1261</v>
      </c>
      <c r="G1433" s="3" t="s">
        <v>1293</v>
      </c>
      <c r="H1433" s="2" t="s">
        <v>5437</v>
      </c>
      <c r="I1433" s="3" t="s">
        <v>351</v>
      </c>
      <c r="J1433" s="6">
        <v>0</v>
      </c>
      <c r="K1433" s="3">
        <v>0</v>
      </c>
      <c r="L1433" s="3">
        <v>0</v>
      </c>
      <c r="M1433" s="3" t="s">
        <v>950</v>
      </c>
      <c r="N1433" s="3" t="s">
        <v>270</v>
      </c>
      <c r="O1433" s="5" t="s">
        <v>5402</v>
      </c>
      <c r="P1433" s="2">
        <f>VLOOKUP(M1433&amp;N1433,Distancia!$C$2:$D$3438,2,0)</f>
        <v>83.73</v>
      </c>
      <c r="Q1433" s="2" t="str">
        <f t="shared" si="22"/>
        <v>Aplica</v>
      </c>
      <c r="R1433" s="36"/>
      <c r="S1433" s="2"/>
    </row>
    <row r="1434" spans="1:19" x14ac:dyDescent="0.25">
      <c r="A1434" s="3" t="s">
        <v>386</v>
      </c>
      <c r="B1434" s="6" t="s">
        <v>1936</v>
      </c>
      <c r="C1434" s="2">
        <v>221445</v>
      </c>
      <c r="D1434" s="4">
        <v>45930</v>
      </c>
      <c r="E1434" s="4">
        <v>45930</v>
      </c>
      <c r="F1434" s="2" t="s">
        <v>1272</v>
      </c>
      <c r="G1434" s="3" t="s">
        <v>1273</v>
      </c>
      <c r="H1434" s="2" t="s">
        <v>5438</v>
      </c>
      <c r="I1434" s="3" t="s">
        <v>97</v>
      </c>
      <c r="J1434" s="6">
        <v>0</v>
      </c>
      <c r="K1434" s="3">
        <v>0</v>
      </c>
      <c r="L1434" s="3">
        <v>0</v>
      </c>
      <c r="M1434" s="3" t="s">
        <v>950</v>
      </c>
      <c r="N1434" s="3" t="s">
        <v>1302</v>
      </c>
      <c r="O1434" s="5" t="s">
        <v>5382</v>
      </c>
      <c r="P1434" s="2">
        <f>VLOOKUP(M1434&amp;N1434,Distancia!$C$2:$D$3438,2,0)</f>
        <v>56.26</v>
      </c>
      <c r="Q1434" s="2" t="str">
        <f t="shared" si="22"/>
        <v>No Aplica</v>
      </c>
      <c r="R1434" s="36"/>
      <c r="S1434" s="2"/>
    </row>
    <row r="1435" spans="1:19" x14ac:dyDescent="0.25">
      <c r="A1435" s="3" t="s">
        <v>386</v>
      </c>
      <c r="B1435" s="6" t="s">
        <v>1936</v>
      </c>
      <c r="C1435" s="2">
        <v>221465</v>
      </c>
      <c r="D1435" s="4">
        <v>45930</v>
      </c>
      <c r="E1435" s="4">
        <v>45930</v>
      </c>
      <c r="F1435" s="2" t="s">
        <v>1700</v>
      </c>
      <c r="G1435" s="3" t="s">
        <v>1701</v>
      </c>
      <c r="H1435" s="2" t="s">
        <v>5976</v>
      </c>
      <c r="I1435" s="3" t="s">
        <v>97</v>
      </c>
      <c r="J1435" s="6">
        <v>0</v>
      </c>
      <c r="K1435" s="3">
        <v>0</v>
      </c>
      <c r="L1435" s="3">
        <v>0</v>
      </c>
      <c r="M1435" s="3" t="s">
        <v>1294</v>
      </c>
      <c r="N1435" s="3" t="s">
        <v>950</v>
      </c>
      <c r="O1435" s="5" t="s">
        <v>5382</v>
      </c>
      <c r="P1435" s="2">
        <f>VLOOKUP(M1435&amp;N1435,Distancia!$C$2:$D$3438,2,0)</f>
        <v>107.38</v>
      </c>
      <c r="Q1435" s="2" t="str">
        <f t="shared" si="22"/>
        <v>Aplica</v>
      </c>
      <c r="R1435" s="36"/>
      <c r="S1435" s="2"/>
    </row>
    <row r="1436" spans="1:19" x14ac:dyDescent="0.25">
      <c r="A1436" s="3" t="s">
        <v>386</v>
      </c>
      <c r="B1436" s="6" t="s">
        <v>1936</v>
      </c>
      <c r="C1436" s="2">
        <v>221466</v>
      </c>
      <c r="D1436" s="4">
        <v>45930</v>
      </c>
      <c r="E1436" s="4">
        <v>45930</v>
      </c>
      <c r="F1436" s="2" t="s">
        <v>1683</v>
      </c>
      <c r="G1436" s="3" t="s">
        <v>1684</v>
      </c>
      <c r="H1436" s="2" t="s">
        <v>5483</v>
      </c>
      <c r="I1436" s="3" t="s">
        <v>351</v>
      </c>
      <c r="J1436" s="6">
        <v>0</v>
      </c>
      <c r="K1436" s="3">
        <v>0</v>
      </c>
      <c r="L1436" s="3">
        <v>0</v>
      </c>
      <c r="M1436" s="3" t="s">
        <v>1303</v>
      </c>
      <c r="N1436" s="3" t="s">
        <v>1303</v>
      </c>
      <c r="O1436" s="5" t="s">
        <v>5402</v>
      </c>
      <c r="P1436" s="2">
        <f>VLOOKUP(M1436&amp;N1436,Distancia!$C$2:$D$3438,2,0)</f>
        <v>0</v>
      </c>
      <c r="Q1436" s="2" t="str">
        <f t="shared" si="22"/>
        <v>No Aplica</v>
      </c>
      <c r="R1436" s="36"/>
      <c r="S1436" s="2"/>
    </row>
    <row r="1437" spans="1:19" x14ac:dyDescent="0.25">
      <c r="A1437" s="3" t="s">
        <v>386</v>
      </c>
      <c r="B1437" s="6" t="s">
        <v>1936</v>
      </c>
      <c r="C1437" s="2">
        <v>221471</v>
      </c>
      <c r="D1437" s="4">
        <v>45930</v>
      </c>
      <c r="E1437" s="4">
        <v>45930</v>
      </c>
      <c r="F1437" s="2" t="s">
        <v>3560</v>
      </c>
      <c r="G1437" s="3" t="s">
        <v>3561</v>
      </c>
      <c r="H1437" s="2" t="s">
        <v>5503</v>
      </c>
      <c r="I1437" s="3" t="s">
        <v>97</v>
      </c>
      <c r="J1437" s="6">
        <v>0</v>
      </c>
      <c r="K1437" s="3">
        <v>0</v>
      </c>
      <c r="L1437" s="3">
        <v>0</v>
      </c>
      <c r="M1437" s="3" t="s">
        <v>950</v>
      </c>
      <c r="N1437" s="3" t="s">
        <v>1304</v>
      </c>
      <c r="O1437" s="5" t="s">
        <v>5394</v>
      </c>
      <c r="P1437" s="2">
        <f>VLOOKUP(M1437&amp;N1437,Distancia!$C$2:$D$3438,2,0)</f>
        <v>12.57</v>
      </c>
      <c r="Q1437" s="2" t="str">
        <f t="shared" si="22"/>
        <v>No Aplica</v>
      </c>
      <c r="R1437" s="36"/>
      <c r="S1437" s="2"/>
    </row>
    <row r="1438" spans="1:19" x14ac:dyDescent="0.25">
      <c r="A1438" s="3" t="s">
        <v>386</v>
      </c>
      <c r="B1438" s="6" t="s">
        <v>1936</v>
      </c>
      <c r="C1438" s="2">
        <v>221489</v>
      </c>
      <c r="D1438" s="4">
        <v>45929</v>
      </c>
      <c r="E1438" s="4">
        <v>45930</v>
      </c>
      <c r="F1438" s="2" t="s">
        <v>2458</v>
      </c>
      <c r="G1438" s="3" t="s">
        <v>2459</v>
      </c>
      <c r="H1438" s="2" t="s">
        <v>5651</v>
      </c>
      <c r="I1438" s="3" t="s">
        <v>97</v>
      </c>
      <c r="J1438" s="6">
        <v>0</v>
      </c>
      <c r="K1438" s="3">
        <v>0</v>
      </c>
      <c r="L1438" s="3">
        <v>0</v>
      </c>
      <c r="M1438" s="3" t="s">
        <v>1303</v>
      </c>
      <c r="N1438" s="3" t="s">
        <v>950</v>
      </c>
      <c r="O1438" s="5" t="s">
        <v>5402</v>
      </c>
      <c r="P1438" s="2">
        <f>VLOOKUP(M1438&amp;N1438,Distancia!$C$2:$D$3438,2,0)</f>
        <v>32.81</v>
      </c>
      <c r="Q1438" s="2" t="str">
        <f t="shared" si="22"/>
        <v>No Aplica</v>
      </c>
      <c r="R1438" s="36"/>
      <c r="S1438" s="2"/>
    </row>
    <row r="1439" spans="1:19" x14ac:dyDescent="0.25">
      <c r="A1439" s="3" t="s">
        <v>386</v>
      </c>
      <c r="B1439" s="6" t="s">
        <v>1936</v>
      </c>
      <c r="C1439" s="2">
        <v>221490</v>
      </c>
      <c r="D1439" s="4">
        <v>45901</v>
      </c>
      <c r="E1439" s="4">
        <v>45901</v>
      </c>
      <c r="F1439" s="2" t="s">
        <v>3355</v>
      </c>
      <c r="G1439" s="3" t="s">
        <v>3356</v>
      </c>
      <c r="H1439" s="2" t="s">
        <v>6451</v>
      </c>
      <c r="I1439" s="3" t="s">
        <v>97</v>
      </c>
      <c r="J1439" s="6">
        <v>0</v>
      </c>
      <c r="K1439" s="3">
        <v>0</v>
      </c>
      <c r="L1439" s="3">
        <v>0</v>
      </c>
      <c r="M1439" s="3" t="s">
        <v>1303</v>
      </c>
      <c r="N1439" s="3" t="s">
        <v>950</v>
      </c>
      <c r="O1439" s="5" t="s">
        <v>5389</v>
      </c>
      <c r="P1439" s="2">
        <f>VLOOKUP(M1439&amp;N1439,Distancia!$C$2:$D$3438,2,0)</f>
        <v>32.81</v>
      </c>
      <c r="Q1439" s="2" t="str">
        <f t="shared" si="22"/>
        <v>No Aplica</v>
      </c>
      <c r="R1439" s="36"/>
      <c r="S1439" s="2"/>
    </row>
    <row r="1440" spans="1:19" x14ac:dyDescent="0.25">
      <c r="A1440" s="3" t="s">
        <v>352</v>
      </c>
      <c r="B1440" s="6" t="s">
        <v>1944</v>
      </c>
      <c r="C1440" s="2">
        <v>217969</v>
      </c>
      <c r="D1440" s="4">
        <v>45839</v>
      </c>
      <c r="E1440" s="4">
        <v>45839</v>
      </c>
      <c r="F1440" s="2" t="s">
        <v>1729</v>
      </c>
      <c r="G1440" s="3" t="s">
        <v>1730</v>
      </c>
      <c r="H1440" s="2" t="s">
        <v>5383</v>
      </c>
      <c r="I1440" s="3" t="s">
        <v>3170</v>
      </c>
      <c r="J1440" s="6">
        <v>0</v>
      </c>
      <c r="K1440" s="3" t="s">
        <v>1434</v>
      </c>
      <c r="L1440" s="3" t="s">
        <v>3416</v>
      </c>
      <c r="M1440" s="3" t="s">
        <v>359</v>
      </c>
      <c r="N1440" s="3" t="s">
        <v>368</v>
      </c>
      <c r="O1440" s="5" t="s">
        <v>5382</v>
      </c>
      <c r="P1440" s="2">
        <f>VLOOKUP(M1440&amp;N1440,Distancia!$C$2:$D$3438,2,0)</f>
        <v>71.239999999999995</v>
      </c>
      <c r="Q1440" s="2" t="str">
        <f t="shared" si="22"/>
        <v>No Aplica</v>
      </c>
      <c r="R1440" s="36"/>
      <c r="S1440" s="2"/>
    </row>
    <row r="1441" spans="1:19" x14ac:dyDescent="0.25">
      <c r="A1441" s="3" t="s">
        <v>352</v>
      </c>
      <c r="B1441" s="6" t="s">
        <v>1944</v>
      </c>
      <c r="C1441" s="2">
        <v>217979</v>
      </c>
      <c r="D1441" s="4">
        <v>45840</v>
      </c>
      <c r="E1441" s="4">
        <v>45840</v>
      </c>
      <c r="F1441" s="2" t="s">
        <v>1707</v>
      </c>
      <c r="G1441" s="3" t="s">
        <v>1708</v>
      </c>
      <c r="H1441" s="2" t="s">
        <v>5396</v>
      </c>
      <c r="I1441" s="3" t="s">
        <v>3170</v>
      </c>
      <c r="J1441" s="6">
        <v>25815</v>
      </c>
      <c r="K1441" s="3" t="s">
        <v>1635</v>
      </c>
      <c r="L1441" s="3" t="s">
        <v>3416</v>
      </c>
      <c r="M1441" s="3" t="s">
        <v>359</v>
      </c>
      <c r="N1441" s="3" t="s">
        <v>1961</v>
      </c>
      <c r="O1441" s="5" t="s">
        <v>5382</v>
      </c>
      <c r="P1441" s="2">
        <f>VLOOKUP(M1441&amp;N1441,Distancia!$C$2:$D$3438,2,0)</f>
        <v>108</v>
      </c>
      <c r="Q1441" s="2" t="str">
        <f t="shared" si="22"/>
        <v>Aplica</v>
      </c>
      <c r="R1441" s="36"/>
      <c r="S1441" s="2"/>
    </row>
    <row r="1442" spans="1:19" x14ac:dyDescent="0.25">
      <c r="A1442" s="3" t="s">
        <v>352</v>
      </c>
      <c r="B1442" s="6" t="s">
        <v>1944</v>
      </c>
      <c r="C1442" s="2">
        <v>217984</v>
      </c>
      <c r="D1442" s="4">
        <v>45839</v>
      </c>
      <c r="E1442" s="4">
        <v>45839</v>
      </c>
      <c r="F1442" s="2" t="s">
        <v>71</v>
      </c>
      <c r="G1442" s="3" t="s">
        <v>1744</v>
      </c>
      <c r="H1442" s="2" t="s">
        <v>5401</v>
      </c>
      <c r="I1442" s="3" t="s">
        <v>3170</v>
      </c>
      <c r="J1442" s="6">
        <v>0</v>
      </c>
      <c r="K1442" s="3" t="s">
        <v>1632</v>
      </c>
      <c r="L1442" s="3" t="s">
        <v>3416</v>
      </c>
      <c r="M1442" s="3" t="s">
        <v>359</v>
      </c>
      <c r="N1442" s="3" t="s">
        <v>353</v>
      </c>
      <c r="O1442" s="5" t="s">
        <v>5402</v>
      </c>
      <c r="P1442" s="2">
        <f>VLOOKUP(M1442&amp;N1442,Distancia!$C$2:$D$3438,2,0)</f>
        <v>54.44</v>
      </c>
      <c r="Q1442" s="2" t="str">
        <f t="shared" si="22"/>
        <v>No Aplica</v>
      </c>
      <c r="R1442" s="36"/>
      <c r="S1442" s="2"/>
    </row>
    <row r="1443" spans="1:19" x14ac:dyDescent="0.25">
      <c r="A1443" s="3" t="s">
        <v>352</v>
      </c>
      <c r="B1443" s="6" t="s">
        <v>1944</v>
      </c>
      <c r="C1443" s="2">
        <v>217985</v>
      </c>
      <c r="D1443" s="4">
        <v>45839</v>
      </c>
      <c r="E1443" s="4">
        <v>45839</v>
      </c>
      <c r="F1443" s="2" t="s">
        <v>1725</v>
      </c>
      <c r="G1443" s="3" t="s">
        <v>1726</v>
      </c>
      <c r="H1443" s="2" t="s">
        <v>5403</v>
      </c>
      <c r="I1443" s="3" t="s">
        <v>3170</v>
      </c>
      <c r="J1443" s="6">
        <v>0</v>
      </c>
      <c r="K1443" s="3" t="s">
        <v>1445</v>
      </c>
      <c r="L1443" s="3" t="s">
        <v>3416</v>
      </c>
      <c r="M1443" s="3" t="s">
        <v>359</v>
      </c>
      <c r="N1443" s="3" t="s">
        <v>368</v>
      </c>
      <c r="O1443" s="5" t="s">
        <v>5389</v>
      </c>
      <c r="P1443" s="2">
        <f>VLOOKUP(M1443&amp;N1443,Distancia!$C$2:$D$3438,2,0)</f>
        <v>71.239999999999995</v>
      </c>
      <c r="Q1443" s="2" t="str">
        <f t="shared" si="22"/>
        <v>No Aplica</v>
      </c>
      <c r="R1443" s="36">
        <v>6400</v>
      </c>
      <c r="S1443" s="2"/>
    </row>
    <row r="1444" spans="1:19" x14ac:dyDescent="0.25">
      <c r="A1444" s="3" t="s">
        <v>352</v>
      </c>
      <c r="B1444" s="6" t="s">
        <v>1944</v>
      </c>
      <c r="C1444" s="2">
        <v>217990</v>
      </c>
      <c r="D1444" s="4">
        <v>45844</v>
      </c>
      <c r="E1444" s="4">
        <v>45847</v>
      </c>
      <c r="F1444" s="2" t="s">
        <v>1712</v>
      </c>
      <c r="G1444" s="3" t="s">
        <v>1989</v>
      </c>
      <c r="H1444" s="2" t="s">
        <v>5407</v>
      </c>
      <c r="I1444" s="3" t="s">
        <v>351</v>
      </c>
      <c r="J1444" s="6">
        <v>293940</v>
      </c>
      <c r="K1444" s="3" t="s">
        <v>436</v>
      </c>
      <c r="L1444" s="3" t="s">
        <v>3428</v>
      </c>
      <c r="M1444" s="3" t="s">
        <v>359</v>
      </c>
      <c r="N1444" s="3" t="s">
        <v>270</v>
      </c>
      <c r="O1444" s="5" t="s">
        <v>5394</v>
      </c>
      <c r="P1444" s="2">
        <f>VLOOKUP(M1444&amp;N1444,Distancia!$C$2:$D$3438,2,0)</f>
        <v>256.86</v>
      </c>
      <c r="Q1444" s="2" t="str">
        <f t="shared" si="22"/>
        <v>Aplica</v>
      </c>
      <c r="R1444" s="36"/>
      <c r="S1444" s="2"/>
    </row>
    <row r="1445" spans="1:19" x14ac:dyDescent="0.25">
      <c r="A1445" s="3" t="s">
        <v>352</v>
      </c>
      <c r="B1445" s="6" t="s">
        <v>1944</v>
      </c>
      <c r="C1445" s="2">
        <v>217992</v>
      </c>
      <c r="D1445" s="4">
        <v>45866</v>
      </c>
      <c r="E1445" s="4">
        <v>45869</v>
      </c>
      <c r="F1445" s="2" t="s">
        <v>1767</v>
      </c>
      <c r="G1445" s="3" t="s">
        <v>1768</v>
      </c>
      <c r="H1445" s="2" t="s">
        <v>5409</v>
      </c>
      <c r="I1445" s="3" t="s">
        <v>351</v>
      </c>
      <c r="J1445" s="6">
        <v>293940</v>
      </c>
      <c r="K1445" s="3" t="s">
        <v>1534</v>
      </c>
      <c r="L1445" s="3" t="s">
        <v>3428</v>
      </c>
      <c r="M1445" s="3" t="s">
        <v>368</v>
      </c>
      <c r="N1445" s="3" t="s">
        <v>270</v>
      </c>
      <c r="O1445" s="5" t="s">
        <v>5394</v>
      </c>
      <c r="P1445" s="2">
        <f>VLOOKUP(M1445&amp;N1445,Distancia!$C$2:$D$3438,2,0)</f>
        <v>192.58</v>
      </c>
      <c r="Q1445" s="2" t="str">
        <f t="shared" si="22"/>
        <v>Aplica</v>
      </c>
      <c r="R1445" s="36"/>
      <c r="S1445" s="2"/>
    </row>
    <row r="1446" spans="1:19" x14ac:dyDescent="0.25">
      <c r="A1446" s="3" t="s">
        <v>352</v>
      </c>
      <c r="B1446" s="6" t="s">
        <v>1944</v>
      </c>
      <c r="C1446" s="2">
        <v>217993</v>
      </c>
      <c r="D1446" s="4">
        <v>45839</v>
      </c>
      <c r="E1446" s="4">
        <v>45839</v>
      </c>
      <c r="F1446" s="2" t="s">
        <v>3217</v>
      </c>
      <c r="G1446" s="3" t="s">
        <v>3218</v>
      </c>
      <c r="H1446" s="2" t="s">
        <v>5410</v>
      </c>
      <c r="I1446" s="3" t="s">
        <v>97</v>
      </c>
      <c r="J1446" s="6">
        <v>0</v>
      </c>
      <c r="K1446" s="3" t="s">
        <v>1449</v>
      </c>
      <c r="L1446" s="3" t="s">
        <v>3428</v>
      </c>
      <c r="M1446" s="3" t="s">
        <v>359</v>
      </c>
      <c r="N1446" s="3" t="s">
        <v>354</v>
      </c>
      <c r="O1446" s="5" t="s">
        <v>5394</v>
      </c>
      <c r="P1446" s="2">
        <f>VLOOKUP(M1446&amp;N1446,Distancia!$C$2:$D$3438,2,0)</f>
        <v>22.94</v>
      </c>
      <c r="Q1446" s="2" t="str">
        <f t="shared" si="22"/>
        <v>No Aplica</v>
      </c>
      <c r="R1446" s="36"/>
      <c r="S1446" s="2"/>
    </row>
    <row r="1447" spans="1:19" x14ac:dyDescent="0.25">
      <c r="A1447" s="3" t="s">
        <v>352</v>
      </c>
      <c r="B1447" s="6" t="s">
        <v>1944</v>
      </c>
      <c r="C1447" s="2">
        <v>218016</v>
      </c>
      <c r="D1447" s="4">
        <v>45839</v>
      </c>
      <c r="E1447" s="4">
        <v>45839</v>
      </c>
      <c r="F1447" s="2" t="s">
        <v>1721</v>
      </c>
      <c r="G1447" s="3" t="s">
        <v>1722</v>
      </c>
      <c r="H1447" s="2" t="s">
        <v>5419</v>
      </c>
      <c r="I1447" s="3" t="s">
        <v>3170</v>
      </c>
      <c r="J1447" s="6">
        <v>0</v>
      </c>
      <c r="K1447" s="3" t="s">
        <v>1475</v>
      </c>
      <c r="L1447" s="3" t="s">
        <v>3452</v>
      </c>
      <c r="M1447" s="3" t="s">
        <v>359</v>
      </c>
      <c r="N1447" s="3" t="s">
        <v>353</v>
      </c>
      <c r="O1447" s="5" t="s">
        <v>5382</v>
      </c>
      <c r="P1447" s="2">
        <f>VLOOKUP(M1447&amp;N1447,Distancia!$C$2:$D$3438,2,0)</f>
        <v>54.44</v>
      </c>
      <c r="Q1447" s="2" t="str">
        <f t="shared" si="22"/>
        <v>No Aplica</v>
      </c>
      <c r="R1447" s="36"/>
      <c r="S1447" s="2"/>
    </row>
    <row r="1448" spans="1:19" x14ac:dyDescent="0.25">
      <c r="A1448" s="3" t="s">
        <v>352</v>
      </c>
      <c r="B1448" s="6" t="s">
        <v>1944</v>
      </c>
      <c r="C1448" s="2">
        <v>218017</v>
      </c>
      <c r="D1448" s="4">
        <v>45840</v>
      </c>
      <c r="E1448" s="4">
        <v>45840</v>
      </c>
      <c r="F1448" s="2" t="s">
        <v>1721</v>
      </c>
      <c r="G1448" s="3" t="s">
        <v>1722</v>
      </c>
      <c r="H1448" s="2" t="s">
        <v>5419</v>
      </c>
      <c r="I1448" s="3" t="s">
        <v>3170</v>
      </c>
      <c r="J1448" s="6">
        <v>25815</v>
      </c>
      <c r="K1448" s="3" t="s">
        <v>1476</v>
      </c>
      <c r="L1448" s="3" t="s">
        <v>3452</v>
      </c>
      <c r="M1448" s="3" t="s">
        <v>359</v>
      </c>
      <c r="N1448" s="3" t="s">
        <v>1715</v>
      </c>
      <c r="O1448" s="5" t="s">
        <v>5382</v>
      </c>
      <c r="P1448" s="2">
        <f>VLOOKUP(M1448&amp;N1448,Distancia!$C$2:$D$3438,2,0)</f>
        <v>96.31</v>
      </c>
      <c r="Q1448" s="2" t="str">
        <f t="shared" si="22"/>
        <v>Aplica</v>
      </c>
      <c r="R1448" s="36"/>
      <c r="S1448" s="2"/>
    </row>
    <row r="1449" spans="1:19" x14ac:dyDescent="0.25">
      <c r="A1449" s="3" t="s">
        <v>352</v>
      </c>
      <c r="B1449" s="6" t="s">
        <v>1944</v>
      </c>
      <c r="C1449" s="2">
        <v>218046</v>
      </c>
      <c r="D1449" s="4">
        <v>45844</v>
      </c>
      <c r="E1449" s="4">
        <v>45847</v>
      </c>
      <c r="F1449" s="2" t="s">
        <v>1755</v>
      </c>
      <c r="G1449" s="3" t="s">
        <v>3343</v>
      </c>
      <c r="H1449" s="2" t="s">
        <v>5441</v>
      </c>
      <c r="I1449" s="3" t="s">
        <v>351</v>
      </c>
      <c r="J1449" s="6">
        <v>270378</v>
      </c>
      <c r="K1449" s="3" t="s">
        <v>1597</v>
      </c>
      <c r="L1449" s="3" t="s">
        <v>3428</v>
      </c>
      <c r="M1449" s="3" t="s">
        <v>359</v>
      </c>
      <c r="N1449" s="3" t="s">
        <v>270</v>
      </c>
      <c r="O1449" s="5" t="s">
        <v>5394</v>
      </c>
      <c r="P1449" s="2">
        <f>VLOOKUP(M1449&amp;N1449,Distancia!$C$2:$D$3438,2,0)</f>
        <v>256.86</v>
      </c>
      <c r="Q1449" s="2" t="str">
        <f t="shared" si="22"/>
        <v>Aplica</v>
      </c>
      <c r="R1449" s="36"/>
      <c r="S1449" s="2"/>
    </row>
    <row r="1450" spans="1:19" x14ac:dyDescent="0.25">
      <c r="A1450" s="3" t="s">
        <v>352</v>
      </c>
      <c r="B1450" s="6" t="s">
        <v>1944</v>
      </c>
      <c r="C1450" s="2">
        <v>218051</v>
      </c>
      <c r="D1450" s="4">
        <v>45839</v>
      </c>
      <c r="E1450" s="4">
        <v>45840</v>
      </c>
      <c r="F1450" s="2" t="s">
        <v>1791</v>
      </c>
      <c r="G1450" s="3" t="s">
        <v>1794</v>
      </c>
      <c r="H1450" s="2" t="s">
        <v>5446</v>
      </c>
      <c r="I1450" s="3" t="s">
        <v>3170</v>
      </c>
      <c r="J1450" s="6">
        <v>0</v>
      </c>
      <c r="K1450" s="3" t="s">
        <v>1536</v>
      </c>
      <c r="L1450" s="3" t="s">
        <v>3438</v>
      </c>
      <c r="M1450" s="3" t="s">
        <v>1728</v>
      </c>
      <c r="N1450" s="3" t="s">
        <v>1753</v>
      </c>
      <c r="O1450" s="5" t="s">
        <v>5394</v>
      </c>
      <c r="P1450" s="2">
        <f>VLOOKUP(M1450&amp;N1450,Distancia!$C$2:$D$3438,2,0)</f>
        <v>54.82</v>
      </c>
      <c r="Q1450" s="2" t="str">
        <f t="shared" si="22"/>
        <v>No Aplica</v>
      </c>
      <c r="R1450" s="36"/>
      <c r="S1450" s="2"/>
    </row>
    <row r="1451" spans="1:19" x14ac:dyDescent="0.25">
      <c r="A1451" s="3" t="s">
        <v>352</v>
      </c>
      <c r="B1451" s="6" t="s">
        <v>1944</v>
      </c>
      <c r="C1451" s="2">
        <v>218058</v>
      </c>
      <c r="D1451" s="4">
        <v>45841</v>
      </c>
      <c r="E1451" s="4">
        <v>45841</v>
      </c>
      <c r="F1451" s="2" t="s">
        <v>1729</v>
      </c>
      <c r="G1451" s="3" t="s">
        <v>1730</v>
      </c>
      <c r="H1451" s="2" t="s">
        <v>5383</v>
      </c>
      <c r="I1451" s="3" t="s">
        <v>3170</v>
      </c>
      <c r="J1451" s="6">
        <v>0</v>
      </c>
      <c r="K1451" s="3" t="s">
        <v>1478</v>
      </c>
      <c r="L1451" s="3" t="s">
        <v>3428</v>
      </c>
      <c r="M1451" s="3" t="s">
        <v>359</v>
      </c>
      <c r="N1451" s="3" t="s">
        <v>353</v>
      </c>
      <c r="O1451" s="5" t="s">
        <v>5402</v>
      </c>
      <c r="P1451" s="2">
        <f>VLOOKUP(M1451&amp;N1451,Distancia!$C$2:$D$3438,2,0)</f>
        <v>54.44</v>
      </c>
      <c r="Q1451" s="2" t="str">
        <f t="shared" si="22"/>
        <v>No Aplica</v>
      </c>
      <c r="R1451" s="36"/>
      <c r="S1451" s="2"/>
    </row>
    <row r="1452" spans="1:19" x14ac:dyDescent="0.25">
      <c r="A1452" s="3" t="s">
        <v>352</v>
      </c>
      <c r="B1452" s="6" t="s">
        <v>1944</v>
      </c>
      <c r="C1452" s="2">
        <v>218082</v>
      </c>
      <c r="D1452" s="4">
        <v>45841</v>
      </c>
      <c r="E1452" s="4">
        <v>45841</v>
      </c>
      <c r="F1452" s="2" t="s">
        <v>1974</v>
      </c>
      <c r="G1452" s="3" t="s">
        <v>1973</v>
      </c>
      <c r="H1452" s="2" t="s">
        <v>5471</v>
      </c>
      <c r="I1452" s="3" t="s">
        <v>3170</v>
      </c>
      <c r="J1452" s="6">
        <v>0</v>
      </c>
      <c r="K1452" s="3" t="s">
        <v>1446</v>
      </c>
      <c r="L1452" s="3" t="s">
        <v>3428</v>
      </c>
      <c r="M1452" s="3" t="s">
        <v>359</v>
      </c>
      <c r="N1452" s="3" t="s">
        <v>353</v>
      </c>
      <c r="O1452" s="5" t="s">
        <v>5394</v>
      </c>
      <c r="P1452" s="2">
        <f>VLOOKUP(M1452&amp;N1452,Distancia!$C$2:$D$3438,2,0)</f>
        <v>54.44</v>
      </c>
      <c r="Q1452" s="2" t="str">
        <f t="shared" si="22"/>
        <v>No Aplica</v>
      </c>
      <c r="R1452" s="36"/>
      <c r="S1452" s="2"/>
    </row>
    <row r="1453" spans="1:19" x14ac:dyDescent="0.25">
      <c r="A1453" s="3" t="s">
        <v>352</v>
      </c>
      <c r="B1453" s="6" t="s">
        <v>1944</v>
      </c>
      <c r="C1453" s="2">
        <v>218083</v>
      </c>
      <c r="D1453" s="4">
        <v>45841</v>
      </c>
      <c r="E1453" s="4">
        <v>45841</v>
      </c>
      <c r="F1453" s="2" t="s">
        <v>9</v>
      </c>
      <c r="G1453" s="3" t="s">
        <v>1711</v>
      </c>
      <c r="H1453" s="2" t="s">
        <v>5472</v>
      </c>
      <c r="I1453" s="3" t="s">
        <v>3170</v>
      </c>
      <c r="J1453" s="6">
        <v>0</v>
      </c>
      <c r="K1453" s="3" t="s">
        <v>1416</v>
      </c>
      <c r="L1453" s="3" t="s">
        <v>3428</v>
      </c>
      <c r="M1453" s="3" t="s">
        <v>359</v>
      </c>
      <c r="N1453" s="3" t="s">
        <v>354</v>
      </c>
      <c r="O1453" s="5" t="s">
        <v>5382</v>
      </c>
      <c r="P1453" s="2">
        <f>VLOOKUP(M1453&amp;N1453,Distancia!$C$2:$D$3438,2,0)</f>
        <v>22.94</v>
      </c>
      <c r="Q1453" s="2" t="str">
        <f t="shared" si="22"/>
        <v>No Aplica</v>
      </c>
      <c r="R1453" s="36"/>
      <c r="S1453" s="2"/>
    </row>
    <row r="1454" spans="1:19" x14ac:dyDescent="0.25">
      <c r="A1454" s="3" t="s">
        <v>352</v>
      </c>
      <c r="B1454" s="6" t="s">
        <v>1944</v>
      </c>
      <c r="C1454" s="2">
        <v>218084</v>
      </c>
      <c r="D1454" s="4">
        <v>45842</v>
      </c>
      <c r="E1454" s="4">
        <v>45842</v>
      </c>
      <c r="F1454" s="2" t="s">
        <v>1970</v>
      </c>
      <c r="G1454" s="3" t="s">
        <v>1975</v>
      </c>
      <c r="H1454" s="2" t="s">
        <v>5473</v>
      </c>
      <c r="I1454" s="3" t="s">
        <v>3170</v>
      </c>
      <c r="J1454" s="6">
        <v>31809</v>
      </c>
      <c r="K1454" s="3" t="s">
        <v>1473</v>
      </c>
      <c r="L1454" s="3" t="s">
        <v>3428</v>
      </c>
      <c r="M1454" s="3" t="s">
        <v>359</v>
      </c>
      <c r="N1454" s="3" t="s">
        <v>1715</v>
      </c>
      <c r="O1454" s="5" t="s">
        <v>5382</v>
      </c>
      <c r="P1454" s="2">
        <f>VLOOKUP(M1454&amp;N1454,Distancia!$C$2:$D$3438,2,0)</f>
        <v>96.31</v>
      </c>
      <c r="Q1454" s="2" t="str">
        <f t="shared" si="22"/>
        <v>Aplica</v>
      </c>
      <c r="R1454" s="36"/>
      <c r="S1454" s="2"/>
    </row>
    <row r="1455" spans="1:19" x14ac:dyDescent="0.25">
      <c r="A1455" s="3" t="s">
        <v>352</v>
      </c>
      <c r="B1455" s="6" t="s">
        <v>1944</v>
      </c>
      <c r="C1455" s="2">
        <v>218085</v>
      </c>
      <c r="D1455" s="4">
        <v>45841</v>
      </c>
      <c r="E1455" s="4">
        <v>45841</v>
      </c>
      <c r="F1455" s="2" t="s">
        <v>3217</v>
      </c>
      <c r="G1455" s="3" t="s">
        <v>3218</v>
      </c>
      <c r="H1455" s="2" t="s">
        <v>5410</v>
      </c>
      <c r="I1455" s="3" t="s">
        <v>97</v>
      </c>
      <c r="J1455" s="6">
        <v>0</v>
      </c>
      <c r="K1455" s="3" t="s">
        <v>419</v>
      </c>
      <c r="L1455" s="3" t="s">
        <v>3428</v>
      </c>
      <c r="M1455" s="3" t="s">
        <v>359</v>
      </c>
      <c r="N1455" s="3" t="s">
        <v>354</v>
      </c>
      <c r="O1455" s="5" t="s">
        <v>5394</v>
      </c>
      <c r="P1455" s="2">
        <f>VLOOKUP(M1455&amp;N1455,Distancia!$C$2:$D$3438,2,0)</f>
        <v>22.94</v>
      </c>
      <c r="Q1455" s="2" t="str">
        <f t="shared" si="22"/>
        <v>No Aplica</v>
      </c>
      <c r="R1455" s="36"/>
      <c r="S1455" s="2"/>
    </row>
    <row r="1456" spans="1:19" x14ac:dyDescent="0.25">
      <c r="A1456" s="3" t="s">
        <v>352</v>
      </c>
      <c r="B1456" s="6" t="s">
        <v>1944</v>
      </c>
      <c r="C1456" s="2">
        <v>218089</v>
      </c>
      <c r="D1456" s="4">
        <v>45841</v>
      </c>
      <c r="E1456" s="4">
        <v>45841</v>
      </c>
      <c r="F1456" s="2" t="s">
        <v>1742</v>
      </c>
      <c r="G1456" s="3" t="s">
        <v>1743</v>
      </c>
      <c r="H1456" s="2" t="s">
        <v>5477</v>
      </c>
      <c r="I1456" s="3" t="s">
        <v>3170</v>
      </c>
      <c r="J1456" s="6">
        <v>0</v>
      </c>
      <c r="K1456" s="3" t="s">
        <v>1460</v>
      </c>
      <c r="L1456" s="3" t="s">
        <v>3428</v>
      </c>
      <c r="M1456" s="3" t="s">
        <v>359</v>
      </c>
      <c r="N1456" s="3" t="s">
        <v>353</v>
      </c>
      <c r="O1456" s="5" t="s">
        <v>5394</v>
      </c>
      <c r="P1456" s="2">
        <f>VLOOKUP(M1456&amp;N1456,Distancia!$C$2:$D$3438,2,0)</f>
        <v>54.44</v>
      </c>
      <c r="Q1456" s="2" t="str">
        <f t="shared" si="22"/>
        <v>No Aplica</v>
      </c>
      <c r="R1456" s="36"/>
      <c r="S1456" s="2"/>
    </row>
    <row r="1457" spans="1:19" x14ac:dyDescent="0.25">
      <c r="A1457" s="3" t="s">
        <v>352</v>
      </c>
      <c r="B1457" s="6" t="s">
        <v>1944</v>
      </c>
      <c r="C1457" s="2">
        <v>218090</v>
      </c>
      <c r="D1457" s="4">
        <v>45842</v>
      </c>
      <c r="E1457" s="4">
        <v>45842</v>
      </c>
      <c r="F1457" s="2" t="s">
        <v>3058</v>
      </c>
      <c r="G1457" s="3" t="s">
        <v>3059</v>
      </c>
      <c r="H1457" s="2" t="s">
        <v>5478</v>
      </c>
      <c r="I1457" s="3" t="s">
        <v>3170</v>
      </c>
      <c r="J1457" s="6">
        <v>25815</v>
      </c>
      <c r="K1457" s="3" t="s">
        <v>1472</v>
      </c>
      <c r="L1457" s="3" t="s">
        <v>3428</v>
      </c>
      <c r="M1457" s="3" t="s">
        <v>359</v>
      </c>
      <c r="N1457" s="3" t="s">
        <v>1715</v>
      </c>
      <c r="O1457" s="5" t="s">
        <v>5382</v>
      </c>
      <c r="P1457" s="2">
        <f>VLOOKUP(M1457&amp;N1457,Distancia!$C$2:$D$3438,2,0)</f>
        <v>96.31</v>
      </c>
      <c r="Q1457" s="2" t="str">
        <f t="shared" si="22"/>
        <v>Aplica</v>
      </c>
      <c r="R1457" s="36"/>
      <c r="S1457" s="2"/>
    </row>
    <row r="1458" spans="1:19" x14ac:dyDescent="0.25">
      <c r="A1458" s="3" t="s">
        <v>352</v>
      </c>
      <c r="B1458" s="6" t="s">
        <v>1944</v>
      </c>
      <c r="C1458" s="2">
        <v>218094</v>
      </c>
      <c r="D1458" s="4">
        <v>45845</v>
      </c>
      <c r="E1458" s="4">
        <v>45845</v>
      </c>
      <c r="F1458" s="2" t="s">
        <v>1707</v>
      </c>
      <c r="G1458" s="3" t="s">
        <v>1708</v>
      </c>
      <c r="H1458" s="2" t="s">
        <v>5396</v>
      </c>
      <c r="I1458" s="3" t="s">
        <v>3170</v>
      </c>
      <c r="J1458" s="6">
        <v>0</v>
      </c>
      <c r="K1458" s="3" t="s">
        <v>640</v>
      </c>
      <c r="L1458" s="3" t="s">
        <v>3438</v>
      </c>
      <c r="M1458" s="3" t="s">
        <v>359</v>
      </c>
      <c r="N1458" s="3" t="s">
        <v>1966</v>
      </c>
      <c r="O1458" s="5" t="s">
        <v>5382</v>
      </c>
      <c r="P1458" s="2">
        <f>VLOOKUP(M1458&amp;N1458,Distancia!$C$2:$D$3438,2,0)</f>
        <v>76.290000000000006</v>
      </c>
      <c r="Q1458" s="2" t="str">
        <f t="shared" si="22"/>
        <v>No Aplica</v>
      </c>
      <c r="R1458" s="36"/>
      <c r="S1458" s="2"/>
    </row>
    <row r="1459" spans="1:19" x14ac:dyDescent="0.25">
      <c r="A1459" s="3" t="s">
        <v>352</v>
      </c>
      <c r="B1459" s="6" t="s">
        <v>1944</v>
      </c>
      <c r="C1459" s="2">
        <v>218095</v>
      </c>
      <c r="D1459" s="4">
        <v>45846</v>
      </c>
      <c r="E1459" s="4">
        <v>45846</v>
      </c>
      <c r="F1459" s="2" t="s">
        <v>1707</v>
      </c>
      <c r="G1459" s="3" t="s">
        <v>1708</v>
      </c>
      <c r="H1459" s="2" t="s">
        <v>5396</v>
      </c>
      <c r="I1459" s="3" t="s">
        <v>3170</v>
      </c>
      <c r="J1459" s="6">
        <v>25815</v>
      </c>
      <c r="K1459" s="3" t="s">
        <v>639</v>
      </c>
      <c r="L1459" s="3" t="s">
        <v>3438</v>
      </c>
      <c r="M1459" s="3" t="s">
        <v>359</v>
      </c>
      <c r="N1459" s="3" t="s">
        <v>1965</v>
      </c>
      <c r="O1459" s="5" t="s">
        <v>5382</v>
      </c>
      <c r="P1459" s="2">
        <f>VLOOKUP(M1459&amp;N1459,Distancia!$C$2:$D$3438,2,0)</f>
        <v>81</v>
      </c>
      <c r="Q1459" s="2" t="str">
        <f t="shared" si="22"/>
        <v>Aplica</v>
      </c>
      <c r="R1459" s="36"/>
      <c r="S1459" s="2"/>
    </row>
    <row r="1460" spans="1:19" x14ac:dyDescent="0.25">
      <c r="A1460" s="3" t="s">
        <v>352</v>
      </c>
      <c r="B1460" s="6" t="s">
        <v>1944</v>
      </c>
      <c r="C1460" s="2">
        <v>218096</v>
      </c>
      <c r="D1460" s="4">
        <v>45847</v>
      </c>
      <c r="E1460" s="4">
        <v>45847</v>
      </c>
      <c r="F1460" s="2" t="s">
        <v>1707</v>
      </c>
      <c r="G1460" s="3" t="s">
        <v>1708</v>
      </c>
      <c r="H1460" s="2" t="s">
        <v>5396</v>
      </c>
      <c r="I1460" s="3" t="s">
        <v>3170</v>
      </c>
      <c r="J1460" s="6">
        <v>25815</v>
      </c>
      <c r="K1460" s="3" t="s">
        <v>1674</v>
      </c>
      <c r="L1460" s="3" t="s">
        <v>3438</v>
      </c>
      <c r="M1460" s="3" t="s">
        <v>359</v>
      </c>
      <c r="N1460" s="3" t="s">
        <v>1763</v>
      </c>
      <c r="O1460" s="5" t="s">
        <v>5382</v>
      </c>
      <c r="P1460" s="2">
        <f>VLOOKUP(M1460&amp;N1460,Distancia!$C$2:$D$3438,2,0)</f>
        <v>139.30000000000001</v>
      </c>
      <c r="Q1460" s="2" t="str">
        <f t="shared" si="22"/>
        <v>Aplica</v>
      </c>
      <c r="R1460" s="36"/>
      <c r="S1460" s="2"/>
    </row>
    <row r="1461" spans="1:19" x14ac:dyDescent="0.25">
      <c r="A1461" s="3" t="s">
        <v>352</v>
      </c>
      <c r="B1461" s="6" t="s">
        <v>1944</v>
      </c>
      <c r="C1461" s="2">
        <v>218108</v>
      </c>
      <c r="D1461" s="4">
        <v>45842</v>
      </c>
      <c r="E1461" s="4">
        <v>45842</v>
      </c>
      <c r="F1461" s="2" t="s">
        <v>1707</v>
      </c>
      <c r="G1461" s="3" t="s">
        <v>1708</v>
      </c>
      <c r="H1461" s="2" t="s">
        <v>5396</v>
      </c>
      <c r="I1461" s="3" t="s">
        <v>3170</v>
      </c>
      <c r="J1461" s="6">
        <v>0</v>
      </c>
      <c r="K1461" s="3" t="s">
        <v>1527</v>
      </c>
      <c r="L1461" s="3" t="s">
        <v>3438</v>
      </c>
      <c r="M1461" s="3" t="s">
        <v>359</v>
      </c>
      <c r="N1461" s="3" t="s">
        <v>353</v>
      </c>
      <c r="O1461" s="5" t="s">
        <v>5382</v>
      </c>
      <c r="P1461" s="2">
        <f>VLOOKUP(M1461&amp;N1461,Distancia!$C$2:$D$3438,2,0)</f>
        <v>54.44</v>
      </c>
      <c r="Q1461" s="2" t="str">
        <f t="shared" si="22"/>
        <v>No Aplica</v>
      </c>
      <c r="R1461" s="36"/>
      <c r="S1461" s="2"/>
    </row>
    <row r="1462" spans="1:19" x14ac:dyDescent="0.25">
      <c r="A1462" s="3" t="s">
        <v>352</v>
      </c>
      <c r="B1462" s="6" t="s">
        <v>1944</v>
      </c>
      <c r="C1462" s="2">
        <v>218120</v>
      </c>
      <c r="D1462" s="4">
        <v>45873</v>
      </c>
      <c r="E1462" s="4">
        <v>45876</v>
      </c>
      <c r="F1462" s="2" t="s">
        <v>1769</v>
      </c>
      <c r="G1462" s="3" t="s">
        <v>3082</v>
      </c>
      <c r="H1462" s="2" t="s">
        <v>5497</v>
      </c>
      <c r="I1462" s="3" t="s">
        <v>351</v>
      </c>
      <c r="J1462" s="6">
        <v>293940</v>
      </c>
      <c r="K1462" s="3" t="s">
        <v>1456</v>
      </c>
      <c r="L1462" s="3" t="s">
        <v>3438</v>
      </c>
      <c r="M1462" s="3" t="s">
        <v>1753</v>
      </c>
      <c r="N1462" s="3" t="s">
        <v>270</v>
      </c>
      <c r="O1462" s="5" t="s">
        <v>5382</v>
      </c>
      <c r="P1462" s="2">
        <f>VLOOKUP(M1462&amp;N1462,Distancia!$C$2:$D$3438,2,0)</f>
        <v>352.79</v>
      </c>
      <c r="Q1462" s="2" t="str">
        <f t="shared" si="22"/>
        <v>Aplica</v>
      </c>
      <c r="R1462" s="36"/>
      <c r="S1462" s="2"/>
    </row>
    <row r="1463" spans="1:19" x14ac:dyDescent="0.25">
      <c r="A1463" s="3" t="s">
        <v>352</v>
      </c>
      <c r="B1463" s="6" t="s">
        <v>1944</v>
      </c>
      <c r="C1463" s="2">
        <v>218127</v>
      </c>
      <c r="D1463" s="4">
        <v>45842</v>
      </c>
      <c r="E1463" s="4">
        <v>45842</v>
      </c>
      <c r="F1463" s="2" t="s">
        <v>9</v>
      </c>
      <c r="G1463" s="3" t="s">
        <v>1711</v>
      </c>
      <c r="H1463" s="2" t="s">
        <v>5472</v>
      </c>
      <c r="I1463" s="3" t="s">
        <v>3170</v>
      </c>
      <c r="J1463" s="6">
        <v>0</v>
      </c>
      <c r="K1463" s="3" t="s">
        <v>1483</v>
      </c>
      <c r="L1463" s="3" t="s">
        <v>3438</v>
      </c>
      <c r="M1463" s="3" t="s">
        <v>359</v>
      </c>
      <c r="N1463" s="3" t="s">
        <v>4</v>
      </c>
      <c r="O1463" s="5" t="s">
        <v>5382</v>
      </c>
      <c r="P1463" s="2">
        <f>VLOOKUP(M1463&amp;N1463,Distancia!$C$2:$D$3438,2,0)</f>
        <v>54.68</v>
      </c>
      <c r="Q1463" s="2" t="str">
        <f t="shared" si="22"/>
        <v>No Aplica</v>
      </c>
      <c r="R1463" s="36"/>
      <c r="S1463" s="2"/>
    </row>
    <row r="1464" spans="1:19" x14ac:dyDescent="0.25">
      <c r="A1464" s="3" t="s">
        <v>352</v>
      </c>
      <c r="B1464" s="6" t="s">
        <v>1944</v>
      </c>
      <c r="C1464" s="2">
        <v>218128</v>
      </c>
      <c r="D1464" s="4">
        <v>45842</v>
      </c>
      <c r="E1464" s="4">
        <v>45842</v>
      </c>
      <c r="F1464" s="2" t="s">
        <v>1709</v>
      </c>
      <c r="G1464" s="3" t="s">
        <v>1710</v>
      </c>
      <c r="H1464" s="2" t="s">
        <v>5500</v>
      </c>
      <c r="I1464" s="3" t="s">
        <v>3170</v>
      </c>
      <c r="J1464" s="6">
        <v>0</v>
      </c>
      <c r="K1464" s="3" t="s">
        <v>1988</v>
      </c>
      <c r="L1464" s="3" t="s">
        <v>3438</v>
      </c>
      <c r="M1464" s="3" t="s">
        <v>359</v>
      </c>
      <c r="N1464" s="3" t="s">
        <v>4</v>
      </c>
      <c r="O1464" s="5" t="s">
        <v>5382</v>
      </c>
      <c r="P1464" s="2">
        <f>VLOOKUP(M1464&amp;N1464,Distancia!$C$2:$D$3438,2,0)</f>
        <v>54.68</v>
      </c>
      <c r="Q1464" s="2" t="str">
        <f t="shared" si="22"/>
        <v>No Aplica</v>
      </c>
      <c r="R1464" s="36"/>
      <c r="S1464" s="2"/>
    </row>
    <row r="1465" spans="1:19" x14ac:dyDescent="0.25">
      <c r="A1465" s="3" t="s">
        <v>352</v>
      </c>
      <c r="B1465" s="6" t="s">
        <v>1944</v>
      </c>
      <c r="C1465" s="2">
        <v>218144</v>
      </c>
      <c r="D1465" s="4">
        <v>45840</v>
      </c>
      <c r="E1465" s="4">
        <v>45840</v>
      </c>
      <c r="F1465" s="2" t="s">
        <v>1977</v>
      </c>
      <c r="G1465" s="3" t="s">
        <v>1976</v>
      </c>
      <c r="H1465" s="2" t="s">
        <v>5511</v>
      </c>
      <c r="I1465" s="3" t="s">
        <v>3170</v>
      </c>
      <c r="J1465" s="6">
        <v>0</v>
      </c>
      <c r="K1465" s="3" t="s">
        <v>1538</v>
      </c>
      <c r="L1465" s="3" t="s">
        <v>3438</v>
      </c>
      <c r="M1465" s="3" t="s">
        <v>354</v>
      </c>
      <c r="N1465" s="3" t="s">
        <v>353</v>
      </c>
      <c r="O1465" s="5" t="s">
        <v>5394</v>
      </c>
      <c r="P1465" s="2">
        <f>VLOOKUP(M1465&amp;N1465,Distancia!$C$2:$D$3438,2,0)</f>
        <v>37.67</v>
      </c>
      <c r="Q1465" s="2" t="str">
        <f t="shared" si="22"/>
        <v>No Aplica</v>
      </c>
      <c r="R1465" s="36"/>
      <c r="S1465" s="2"/>
    </row>
    <row r="1466" spans="1:19" x14ac:dyDescent="0.25">
      <c r="A1466" s="3" t="s">
        <v>352</v>
      </c>
      <c r="B1466" s="6" t="s">
        <v>1944</v>
      </c>
      <c r="C1466" s="2">
        <v>218147</v>
      </c>
      <c r="D1466" s="4">
        <v>45839</v>
      </c>
      <c r="E1466" s="4">
        <v>45840</v>
      </c>
      <c r="F1466" s="2" t="s">
        <v>356</v>
      </c>
      <c r="G1466" s="3" t="s">
        <v>361</v>
      </c>
      <c r="H1466" s="2" t="s">
        <v>5513</v>
      </c>
      <c r="I1466" s="3" t="s">
        <v>3170</v>
      </c>
      <c r="J1466" s="6">
        <v>0</v>
      </c>
      <c r="K1466" s="3" t="s">
        <v>1461</v>
      </c>
      <c r="L1466" s="3" t="s">
        <v>3438</v>
      </c>
      <c r="M1466" s="3" t="s">
        <v>354</v>
      </c>
      <c r="N1466" s="3" t="s">
        <v>353</v>
      </c>
      <c r="O1466" s="5" t="s">
        <v>5394</v>
      </c>
      <c r="P1466" s="2">
        <f>VLOOKUP(M1466&amp;N1466,Distancia!$C$2:$D$3438,2,0)</f>
        <v>37.67</v>
      </c>
      <c r="Q1466" s="2" t="str">
        <f t="shared" si="22"/>
        <v>No Aplica</v>
      </c>
      <c r="R1466" s="36"/>
      <c r="S1466" s="2"/>
    </row>
    <row r="1467" spans="1:19" x14ac:dyDescent="0.25">
      <c r="A1467" s="3" t="s">
        <v>352</v>
      </c>
      <c r="B1467" s="6" t="s">
        <v>1944</v>
      </c>
      <c r="C1467" s="2">
        <v>218160</v>
      </c>
      <c r="D1467" s="4">
        <v>45845</v>
      </c>
      <c r="E1467" s="4">
        <v>45845</v>
      </c>
      <c r="F1467" s="2" t="s">
        <v>71</v>
      </c>
      <c r="G1467" s="3" t="s">
        <v>1744</v>
      </c>
      <c r="H1467" s="2" t="s">
        <v>5401</v>
      </c>
      <c r="I1467" s="3" t="s">
        <v>3170</v>
      </c>
      <c r="J1467" s="6">
        <v>0</v>
      </c>
      <c r="K1467" s="3" t="s">
        <v>1625</v>
      </c>
      <c r="L1467" s="3" t="s">
        <v>3579</v>
      </c>
      <c r="M1467" s="3" t="s">
        <v>359</v>
      </c>
      <c r="N1467" s="3" t="s">
        <v>354</v>
      </c>
      <c r="O1467" s="5" t="s">
        <v>5402</v>
      </c>
      <c r="P1467" s="2">
        <f>VLOOKUP(M1467&amp;N1467,Distancia!$C$2:$D$3438,2,0)</f>
        <v>22.94</v>
      </c>
      <c r="Q1467" s="2" t="str">
        <f t="shared" si="22"/>
        <v>No Aplica</v>
      </c>
      <c r="R1467" s="36"/>
      <c r="S1467" s="2"/>
    </row>
    <row r="1468" spans="1:19" x14ac:dyDescent="0.25">
      <c r="A1468" s="3" t="s">
        <v>352</v>
      </c>
      <c r="B1468" s="6" t="s">
        <v>1944</v>
      </c>
      <c r="C1468" s="2">
        <v>218194</v>
      </c>
      <c r="D1468" s="4">
        <v>45846</v>
      </c>
      <c r="E1468" s="4">
        <v>45846</v>
      </c>
      <c r="F1468" s="2" t="s">
        <v>1974</v>
      </c>
      <c r="G1468" s="3" t="s">
        <v>1973</v>
      </c>
      <c r="H1468" s="2" t="s">
        <v>5471</v>
      </c>
      <c r="I1468" s="3" t="s">
        <v>3170</v>
      </c>
      <c r="J1468" s="6">
        <v>0</v>
      </c>
      <c r="K1468" s="3" t="s">
        <v>1622</v>
      </c>
      <c r="L1468" s="3" t="s">
        <v>3579</v>
      </c>
      <c r="M1468" s="3" t="s">
        <v>359</v>
      </c>
      <c r="N1468" s="3" t="s">
        <v>368</v>
      </c>
      <c r="O1468" s="5" t="s">
        <v>5394</v>
      </c>
      <c r="P1468" s="2">
        <f>VLOOKUP(M1468&amp;N1468,Distancia!$C$2:$D$3438,2,0)</f>
        <v>71.239999999999995</v>
      </c>
      <c r="Q1468" s="2" t="str">
        <f t="shared" si="22"/>
        <v>No Aplica</v>
      </c>
      <c r="R1468" s="36"/>
      <c r="S1468" s="2"/>
    </row>
    <row r="1469" spans="1:19" x14ac:dyDescent="0.25">
      <c r="A1469" s="3" t="s">
        <v>352</v>
      </c>
      <c r="B1469" s="6" t="s">
        <v>1944</v>
      </c>
      <c r="C1469" s="2">
        <v>218234</v>
      </c>
      <c r="D1469" s="4">
        <v>45845</v>
      </c>
      <c r="E1469" s="4">
        <v>45847</v>
      </c>
      <c r="F1469" s="2" t="s">
        <v>2417</v>
      </c>
      <c r="G1469" s="3" t="s">
        <v>2416</v>
      </c>
      <c r="H1469" s="2" t="s">
        <v>5572</v>
      </c>
      <c r="I1469" s="3" t="s">
        <v>3170</v>
      </c>
      <c r="J1469" s="6">
        <v>159046</v>
      </c>
      <c r="K1469" s="3" t="s">
        <v>1426</v>
      </c>
      <c r="L1469" s="3" t="s">
        <v>3579</v>
      </c>
      <c r="M1469" s="3" t="s">
        <v>1758</v>
      </c>
      <c r="N1469" s="3" t="s">
        <v>359</v>
      </c>
      <c r="O1469" s="5" t="s">
        <v>5402</v>
      </c>
      <c r="P1469" s="2">
        <f>VLOOKUP(M1469&amp;N1469,Distancia!$C$2:$D$3438,2,0)</f>
        <v>106.86</v>
      </c>
      <c r="Q1469" s="2" t="str">
        <f t="shared" si="22"/>
        <v>Aplica</v>
      </c>
      <c r="R1469" s="36"/>
      <c r="S1469" s="2"/>
    </row>
    <row r="1470" spans="1:19" x14ac:dyDescent="0.25">
      <c r="A1470" s="3" t="s">
        <v>352</v>
      </c>
      <c r="B1470" s="6" t="s">
        <v>1944</v>
      </c>
      <c r="C1470" s="2">
        <v>218235</v>
      </c>
      <c r="D1470" s="4">
        <v>45847</v>
      </c>
      <c r="E1470" s="4">
        <v>45847</v>
      </c>
      <c r="F1470" s="2" t="s">
        <v>1765</v>
      </c>
      <c r="G1470" s="3" t="s">
        <v>1766</v>
      </c>
      <c r="H1470" s="2" t="s">
        <v>5573</v>
      </c>
      <c r="I1470" s="3" t="s">
        <v>3170</v>
      </c>
      <c r="J1470" s="6">
        <v>31809</v>
      </c>
      <c r="K1470" s="3" t="s">
        <v>1458</v>
      </c>
      <c r="L1470" s="3" t="s">
        <v>3579</v>
      </c>
      <c r="M1470" s="3" t="s">
        <v>1758</v>
      </c>
      <c r="N1470" s="3" t="s">
        <v>359</v>
      </c>
      <c r="O1470" s="5" t="s">
        <v>5382</v>
      </c>
      <c r="P1470" s="2">
        <f>VLOOKUP(M1470&amp;N1470,Distancia!$C$2:$D$3438,2,0)</f>
        <v>106.86</v>
      </c>
      <c r="Q1470" s="2" t="str">
        <f t="shared" si="22"/>
        <v>Aplica</v>
      </c>
      <c r="R1470" s="36"/>
      <c r="S1470" s="2"/>
    </row>
    <row r="1471" spans="1:19" x14ac:dyDescent="0.25">
      <c r="A1471" s="3" t="s">
        <v>352</v>
      </c>
      <c r="B1471" s="6" t="s">
        <v>1944</v>
      </c>
      <c r="C1471" s="2">
        <v>218238</v>
      </c>
      <c r="D1471" s="4">
        <v>45844</v>
      </c>
      <c r="E1471" s="4">
        <v>45845</v>
      </c>
      <c r="F1471" s="2" t="s">
        <v>3087</v>
      </c>
      <c r="G1471" s="3" t="s">
        <v>3088</v>
      </c>
      <c r="H1471" s="2" t="s">
        <v>5574</v>
      </c>
      <c r="I1471" s="3" t="s">
        <v>3170</v>
      </c>
      <c r="J1471" s="6">
        <v>0</v>
      </c>
      <c r="K1471" s="3" t="s">
        <v>1459</v>
      </c>
      <c r="L1471" s="3" t="s">
        <v>3579</v>
      </c>
      <c r="M1471" s="3" t="s">
        <v>368</v>
      </c>
      <c r="N1471" s="3" t="s">
        <v>359</v>
      </c>
      <c r="O1471" s="5" t="s">
        <v>5394</v>
      </c>
      <c r="P1471" s="2">
        <f>VLOOKUP(M1471&amp;N1471,Distancia!$C$2:$D$3438,2,0)</f>
        <v>71.239999999999995</v>
      </c>
      <c r="Q1471" s="2" t="str">
        <f t="shared" si="22"/>
        <v>No Aplica</v>
      </c>
      <c r="R1471" s="36"/>
      <c r="S1471" s="2"/>
    </row>
    <row r="1472" spans="1:19" x14ac:dyDescent="0.25">
      <c r="A1472" s="3" t="s">
        <v>352</v>
      </c>
      <c r="B1472" s="6" t="s">
        <v>1944</v>
      </c>
      <c r="C1472" s="2">
        <v>218272</v>
      </c>
      <c r="D1472" s="4">
        <v>45848</v>
      </c>
      <c r="E1472" s="4">
        <v>45848</v>
      </c>
      <c r="F1472" s="2" t="s">
        <v>1731</v>
      </c>
      <c r="G1472" s="3" t="s">
        <v>1732</v>
      </c>
      <c r="H1472" s="2" t="s">
        <v>5591</v>
      </c>
      <c r="I1472" s="3" t="s">
        <v>3170</v>
      </c>
      <c r="J1472" s="6">
        <v>0</v>
      </c>
      <c r="K1472" s="3" t="s">
        <v>2412</v>
      </c>
      <c r="L1472" s="3" t="s">
        <v>3487</v>
      </c>
      <c r="M1472" s="3" t="s">
        <v>359</v>
      </c>
      <c r="N1472" s="3" t="s">
        <v>353</v>
      </c>
      <c r="O1472" s="5" t="s">
        <v>5402</v>
      </c>
      <c r="P1472" s="2">
        <f>VLOOKUP(M1472&amp;N1472,Distancia!$C$2:$D$3438,2,0)</f>
        <v>54.44</v>
      </c>
      <c r="Q1472" s="2" t="str">
        <f t="shared" si="22"/>
        <v>No Aplica</v>
      </c>
      <c r="R1472" s="36"/>
      <c r="S1472" s="2"/>
    </row>
    <row r="1473" spans="1:19" x14ac:dyDescent="0.25">
      <c r="A1473" s="3" t="s">
        <v>352</v>
      </c>
      <c r="B1473" s="6" t="s">
        <v>1944</v>
      </c>
      <c r="C1473" s="2">
        <v>218273</v>
      </c>
      <c r="D1473" s="4">
        <v>45849</v>
      </c>
      <c r="E1473" s="4">
        <v>45849</v>
      </c>
      <c r="F1473" s="2" t="s">
        <v>1731</v>
      </c>
      <c r="G1473" s="3" t="s">
        <v>1732</v>
      </c>
      <c r="H1473" s="2" t="s">
        <v>5591</v>
      </c>
      <c r="I1473" s="3" t="s">
        <v>3170</v>
      </c>
      <c r="J1473" s="6">
        <v>0</v>
      </c>
      <c r="K1473" s="3" t="s">
        <v>1654</v>
      </c>
      <c r="L1473" s="3" t="s">
        <v>3579</v>
      </c>
      <c r="M1473" s="3" t="s">
        <v>359</v>
      </c>
      <c r="N1473" s="3" t="s">
        <v>368</v>
      </c>
      <c r="O1473" s="5" t="s">
        <v>5394</v>
      </c>
      <c r="P1473" s="2">
        <f>VLOOKUP(M1473&amp;N1473,Distancia!$C$2:$D$3438,2,0)</f>
        <v>71.239999999999995</v>
      </c>
      <c r="Q1473" s="2" t="str">
        <f t="shared" si="22"/>
        <v>No Aplica</v>
      </c>
      <c r="R1473" s="36"/>
      <c r="S1473" s="2"/>
    </row>
    <row r="1474" spans="1:19" x14ac:dyDescent="0.25">
      <c r="A1474" s="3" t="s">
        <v>352</v>
      </c>
      <c r="B1474" s="6" t="s">
        <v>1944</v>
      </c>
      <c r="C1474" s="2">
        <v>218297</v>
      </c>
      <c r="D1474" s="4">
        <v>45848</v>
      </c>
      <c r="E1474" s="4">
        <v>45849</v>
      </c>
      <c r="F1474" s="2" t="s">
        <v>57</v>
      </c>
      <c r="G1474" s="3" t="s">
        <v>1717</v>
      </c>
      <c r="H1474" s="2" t="s">
        <v>5607</v>
      </c>
      <c r="I1474" s="3" t="s">
        <v>97</v>
      </c>
      <c r="J1474" s="6">
        <v>121034</v>
      </c>
      <c r="K1474" s="3" t="s">
        <v>1658</v>
      </c>
      <c r="L1474" s="3" t="s">
        <v>3579</v>
      </c>
      <c r="M1474" s="3" t="s">
        <v>359</v>
      </c>
      <c r="N1474" s="3" t="s">
        <v>270</v>
      </c>
      <c r="O1474" s="5" t="s">
        <v>5450</v>
      </c>
      <c r="P1474" s="2">
        <f>VLOOKUP(M1474&amp;N1474,Distancia!$C$2:$D$3438,2,0)</f>
        <v>256.86</v>
      </c>
      <c r="Q1474" s="2" t="str">
        <f t="shared" si="22"/>
        <v>Aplica</v>
      </c>
      <c r="R1474" s="36"/>
      <c r="S1474" s="2"/>
    </row>
    <row r="1475" spans="1:19" x14ac:dyDescent="0.25">
      <c r="A1475" s="3" t="s">
        <v>352</v>
      </c>
      <c r="B1475" s="6" t="s">
        <v>1944</v>
      </c>
      <c r="C1475" s="2">
        <v>218307</v>
      </c>
      <c r="D1475" s="4">
        <v>45847</v>
      </c>
      <c r="E1475" s="4">
        <v>45848</v>
      </c>
      <c r="F1475" s="2" t="s">
        <v>2421</v>
      </c>
      <c r="G1475" s="3" t="s">
        <v>2420</v>
      </c>
      <c r="H1475" s="2" t="s">
        <v>5611</v>
      </c>
      <c r="I1475" s="3" t="s">
        <v>3170</v>
      </c>
      <c r="J1475" s="6">
        <v>0</v>
      </c>
      <c r="K1475" s="3" t="s">
        <v>637</v>
      </c>
      <c r="L1475" s="3" t="s">
        <v>3579</v>
      </c>
      <c r="M1475" s="3" t="s">
        <v>359</v>
      </c>
      <c r="N1475" s="3" t="s">
        <v>368</v>
      </c>
      <c r="O1475" s="5" t="s">
        <v>5394</v>
      </c>
      <c r="P1475" s="2">
        <f>VLOOKUP(M1475&amp;N1475,Distancia!$C$2:$D$3438,2,0)</f>
        <v>71.239999999999995</v>
      </c>
      <c r="Q1475" s="2" t="str">
        <f t="shared" ref="Q1475:Q1538" si="23">IF(P1475&gt;=80,"Aplica","No Aplica")</f>
        <v>No Aplica</v>
      </c>
      <c r="R1475" s="36"/>
      <c r="S1475" s="2"/>
    </row>
    <row r="1476" spans="1:19" x14ac:dyDescent="0.25">
      <c r="A1476" s="3" t="s">
        <v>352</v>
      </c>
      <c r="B1476" s="6" t="s">
        <v>1944</v>
      </c>
      <c r="C1476" s="2">
        <v>218311</v>
      </c>
      <c r="D1476" s="4">
        <v>45848</v>
      </c>
      <c r="E1476" s="4">
        <v>45848</v>
      </c>
      <c r="F1476" s="2" t="s">
        <v>1729</v>
      </c>
      <c r="G1476" s="3" t="s">
        <v>1730</v>
      </c>
      <c r="H1476" s="2" t="s">
        <v>5383</v>
      </c>
      <c r="I1476" s="3" t="s">
        <v>3170</v>
      </c>
      <c r="J1476" s="6">
        <v>0</v>
      </c>
      <c r="K1476" s="3" t="s">
        <v>1558</v>
      </c>
      <c r="L1476" s="3" t="s">
        <v>3669</v>
      </c>
      <c r="M1476" s="3" t="s">
        <v>359</v>
      </c>
      <c r="N1476" s="3" t="s">
        <v>368</v>
      </c>
      <c r="O1476" s="5" t="s">
        <v>5382</v>
      </c>
      <c r="P1476" s="2">
        <f>VLOOKUP(M1476&amp;N1476,Distancia!$C$2:$D$3438,2,0)</f>
        <v>71.239999999999995</v>
      </c>
      <c r="Q1476" s="2" t="str">
        <f t="shared" si="23"/>
        <v>No Aplica</v>
      </c>
      <c r="R1476" s="36"/>
      <c r="S1476" s="2"/>
    </row>
    <row r="1477" spans="1:19" x14ac:dyDescent="0.25">
      <c r="A1477" s="3" t="s">
        <v>352</v>
      </c>
      <c r="B1477" s="6" t="s">
        <v>1944</v>
      </c>
      <c r="C1477" s="2">
        <v>218319</v>
      </c>
      <c r="D1477" s="4">
        <v>45848</v>
      </c>
      <c r="E1477" s="4">
        <v>45849</v>
      </c>
      <c r="F1477" s="2" t="s">
        <v>1734</v>
      </c>
      <c r="G1477" s="3" t="s">
        <v>1735</v>
      </c>
      <c r="H1477" s="2" t="s">
        <v>5616</v>
      </c>
      <c r="I1477" s="3" t="s">
        <v>97</v>
      </c>
      <c r="J1477" s="6">
        <v>121034</v>
      </c>
      <c r="K1477" s="3" t="s">
        <v>2418</v>
      </c>
      <c r="L1477" s="3" t="s">
        <v>3669</v>
      </c>
      <c r="M1477" s="3" t="s">
        <v>359</v>
      </c>
      <c r="N1477" s="3" t="s">
        <v>950</v>
      </c>
      <c r="O1477" s="5" t="s">
        <v>5394</v>
      </c>
      <c r="P1477" s="2">
        <f>VLOOKUP(M1477&amp;N1477,Distancia!$C$2:$D$3438,2,0)</f>
        <v>173.02</v>
      </c>
      <c r="Q1477" s="2" t="str">
        <f t="shared" si="23"/>
        <v>Aplica</v>
      </c>
      <c r="R1477" s="36"/>
      <c r="S1477" s="2"/>
    </row>
    <row r="1478" spans="1:19" x14ac:dyDescent="0.25">
      <c r="A1478" s="3" t="s">
        <v>352</v>
      </c>
      <c r="B1478" s="6" t="s">
        <v>1944</v>
      </c>
      <c r="C1478" s="2">
        <v>218320</v>
      </c>
      <c r="D1478" s="4">
        <v>45841</v>
      </c>
      <c r="E1478" s="4">
        <v>45841</v>
      </c>
      <c r="F1478" s="2" t="s">
        <v>1767</v>
      </c>
      <c r="G1478" s="3" t="s">
        <v>1768</v>
      </c>
      <c r="H1478" s="2" t="s">
        <v>5409</v>
      </c>
      <c r="I1478" s="3" t="s">
        <v>3170</v>
      </c>
      <c r="J1478" s="6">
        <v>0</v>
      </c>
      <c r="K1478" s="3" t="s">
        <v>1579</v>
      </c>
      <c r="L1478" s="3" t="s">
        <v>3579</v>
      </c>
      <c r="M1478" s="3" t="s">
        <v>368</v>
      </c>
      <c r="N1478" s="3" t="s">
        <v>359</v>
      </c>
      <c r="O1478" s="5" t="s">
        <v>5394</v>
      </c>
      <c r="P1478" s="2">
        <f>VLOOKUP(M1478&amp;N1478,Distancia!$C$2:$D$3438,2,0)</f>
        <v>71.239999999999995</v>
      </c>
      <c r="Q1478" s="2" t="str">
        <f t="shared" si="23"/>
        <v>No Aplica</v>
      </c>
      <c r="R1478" s="36"/>
      <c r="S1478" s="2"/>
    </row>
    <row r="1479" spans="1:19" x14ac:dyDescent="0.25">
      <c r="A1479" s="3" t="s">
        <v>352</v>
      </c>
      <c r="B1479" s="6" t="s">
        <v>1944</v>
      </c>
      <c r="C1479" s="2">
        <v>218322</v>
      </c>
      <c r="D1479" s="4">
        <v>45848</v>
      </c>
      <c r="E1479" s="4">
        <v>45848</v>
      </c>
      <c r="F1479" s="2" t="s">
        <v>1977</v>
      </c>
      <c r="G1479" s="3" t="s">
        <v>1976</v>
      </c>
      <c r="H1479" s="2" t="s">
        <v>5511</v>
      </c>
      <c r="I1479" s="3" t="s">
        <v>3170</v>
      </c>
      <c r="J1479" s="6">
        <v>0</v>
      </c>
      <c r="K1479" s="3" t="s">
        <v>1510</v>
      </c>
      <c r="L1479" s="3" t="s">
        <v>3673</v>
      </c>
      <c r="M1479" s="3" t="s">
        <v>354</v>
      </c>
      <c r="N1479" s="3" t="s">
        <v>353</v>
      </c>
      <c r="O1479" s="5" t="s">
        <v>5382</v>
      </c>
      <c r="P1479" s="2">
        <f>VLOOKUP(M1479&amp;N1479,Distancia!$C$2:$D$3438,2,0)</f>
        <v>37.67</v>
      </c>
      <c r="Q1479" s="2" t="str">
        <f t="shared" si="23"/>
        <v>No Aplica</v>
      </c>
      <c r="R1479" s="36"/>
      <c r="S1479" s="2"/>
    </row>
    <row r="1480" spans="1:19" x14ac:dyDescent="0.25">
      <c r="A1480" s="3" t="s">
        <v>352</v>
      </c>
      <c r="B1480" s="6" t="s">
        <v>1944</v>
      </c>
      <c r="C1480" s="2">
        <v>218325</v>
      </c>
      <c r="D1480" s="4">
        <v>45848</v>
      </c>
      <c r="E1480" s="4">
        <v>45848</v>
      </c>
      <c r="F1480" s="2" t="s">
        <v>357</v>
      </c>
      <c r="G1480" s="3" t="s">
        <v>358</v>
      </c>
      <c r="H1480" s="2" t="s">
        <v>5619</v>
      </c>
      <c r="I1480" s="3" t="s">
        <v>3170</v>
      </c>
      <c r="J1480" s="6">
        <v>0</v>
      </c>
      <c r="K1480" s="3" t="s">
        <v>1465</v>
      </c>
      <c r="L1480" s="3" t="s">
        <v>3579</v>
      </c>
      <c r="M1480" s="3" t="s">
        <v>354</v>
      </c>
      <c r="N1480" s="3" t="s">
        <v>359</v>
      </c>
      <c r="O1480" s="5" t="s">
        <v>5394</v>
      </c>
      <c r="P1480" s="2">
        <f>VLOOKUP(M1480&amp;N1480,Distancia!$C$2:$D$3438,2,0)</f>
        <v>22.94</v>
      </c>
      <c r="Q1480" s="2" t="str">
        <f t="shared" si="23"/>
        <v>No Aplica</v>
      </c>
      <c r="R1480" s="36"/>
      <c r="S1480" s="2"/>
    </row>
    <row r="1481" spans="1:19" x14ac:dyDescent="0.25">
      <c r="A1481" s="3" t="s">
        <v>352</v>
      </c>
      <c r="B1481" s="6" t="s">
        <v>1944</v>
      </c>
      <c r="C1481" s="2">
        <v>218336</v>
      </c>
      <c r="D1481" s="4">
        <v>45849</v>
      </c>
      <c r="E1481" s="4">
        <v>45849</v>
      </c>
      <c r="F1481" s="2" t="s">
        <v>3025</v>
      </c>
      <c r="G1481" s="3" t="s">
        <v>3026</v>
      </c>
      <c r="H1481" s="2" t="s">
        <v>5623</v>
      </c>
      <c r="I1481" s="3" t="s">
        <v>3170</v>
      </c>
      <c r="J1481" s="6">
        <v>0</v>
      </c>
      <c r="K1481" s="3" t="s">
        <v>1466</v>
      </c>
      <c r="L1481" s="3" t="s">
        <v>3669</v>
      </c>
      <c r="M1481" s="3" t="s">
        <v>359</v>
      </c>
      <c r="N1481" s="3" t="s">
        <v>1955</v>
      </c>
      <c r="O1481" s="5" t="s">
        <v>5382</v>
      </c>
      <c r="P1481" s="2">
        <f>VLOOKUP(M1481&amp;N1481,Distancia!$C$2:$D$3438,2,0)</f>
        <v>30</v>
      </c>
      <c r="Q1481" s="2" t="str">
        <f t="shared" si="23"/>
        <v>No Aplica</v>
      </c>
      <c r="R1481" s="36"/>
      <c r="S1481" s="2"/>
    </row>
    <row r="1482" spans="1:19" x14ac:dyDescent="0.25">
      <c r="A1482" s="3" t="s">
        <v>352</v>
      </c>
      <c r="B1482" s="6" t="s">
        <v>1944</v>
      </c>
      <c r="C1482" s="2">
        <v>218338</v>
      </c>
      <c r="D1482" s="4">
        <v>45849</v>
      </c>
      <c r="E1482" s="4">
        <v>45849</v>
      </c>
      <c r="F1482" s="2" t="s">
        <v>1761</v>
      </c>
      <c r="G1482" s="3" t="s">
        <v>1762</v>
      </c>
      <c r="H1482" s="2" t="s">
        <v>5624</v>
      </c>
      <c r="I1482" s="3" t="s">
        <v>3170</v>
      </c>
      <c r="J1482" s="6">
        <v>25815</v>
      </c>
      <c r="K1482" s="3" t="s">
        <v>1468</v>
      </c>
      <c r="L1482" s="3" t="s">
        <v>3579</v>
      </c>
      <c r="M1482" s="3" t="s">
        <v>1758</v>
      </c>
      <c r="N1482" s="3" t="s">
        <v>359</v>
      </c>
      <c r="O1482" s="5" t="s">
        <v>5382</v>
      </c>
      <c r="P1482" s="2">
        <f>VLOOKUP(M1482&amp;N1482,Distancia!$C$2:$D$3438,2,0)</f>
        <v>106.86</v>
      </c>
      <c r="Q1482" s="2" t="str">
        <f t="shared" si="23"/>
        <v>Aplica</v>
      </c>
      <c r="R1482" s="36"/>
      <c r="S1482" s="2"/>
    </row>
    <row r="1483" spans="1:19" x14ac:dyDescent="0.25">
      <c r="A1483" s="3" t="s">
        <v>352</v>
      </c>
      <c r="B1483" s="6" t="s">
        <v>1944</v>
      </c>
      <c r="C1483" s="2">
        <v>218351</v>
      </c>
      <c r="D1483" s="4">
        <v>45849</v>
      </c>
      <c r="E1483" s="4">
        <v>45849</v>
      </c>
      <c r="F1483" s="2" t="s">
        <v>1725</v>
      </c>
      <c r="G1483" s="3" t="s">
        <v>1726</v>
      </c>
      <c r="H1483" s="2" t="s">
        <v>5403</v>
      </c>
      <c r="I1483" s="3" t="s">
        <v>3170</v>
      </c>
      <c r="J1483" s="6">
        <v>0</v>
      </c>
      <c r="K1483" s="3" t="s">
        <v>1546</v>
      </c>
      <c r="L1483" s="3" t="s">
        <v>3669</v>
      </c>
      <c r="M1483" s="3" t="s">
        <v>359</v>
      </c>
      <c r="N1483" s="3" t="s">
        <v>368</v>
      </c>
      <c r="O1483" s="5" t="s">
        <v>5450</v>
      </c>
      <c r="P1483" s="2">
        <f>VLOOKUP(M1483&amp;N1483,Distancia!$C$2:$D$3438,2,0)</f>
        <v>71.239999999999995</v>
      </c>
      <c r="Q1483" s="2" t="str">
        <f t="shared" si="23"/>
        <v>No Aplica</v>
      </c>
      <c r="R1483" s="36"/>
      <c r="S1483" s="2"/>
    </row>
    <row r="1484" spans="1:19" x14ac:dyDescent="0.25">
      <c r="A1484" s="3" t="s">
        <v>352</v>
      </c>
      <c r="B1484" s="6" t="s">
        <v>1944</v>
      </c>
      <c r="C1484" s="2">
        <v>218353</v>
      </c>
      <c r="D1484" s="4">
        <v>45849</v>
      </c>
      <c r="E1484" s="4">
        <v>45849</v>
      </c>
      <c r="F1484" s="2" t="s">
        <v>9</v>
      </c>
      <c r="G1484" s="3" t="s">
        <v>1711</v>
      </c>
      <c r="H1484" s="2" t="s">
        <v>5472</v>
      </c>
      <c r="I1484" s="3" t="s">
        <v>3170</v>
      </c>
      <c r="J1484" s="6">
        <v>0</v>
      </c>
      <c r="K1484" s="3" t="s">
        <v>607</v>
      </c>
      <c r="L1484" s="3" t="s">
        <v>3487</v>
      </c>
      <c r="M1484" s="3" t="s">
        <v>359</v>
      </c>
      <c r="N1484" s="3" t="s">
        <v>368</v>
      </c>
      <c r="O1484" s="5" t="s">
        <v>5382</v>
      </c>
      <c r="P1484" s="2">
        <f>VLOOKUP(M1484&amp;N1484,Distancia!$C$2:$D$3438,2,0)</f>
        <v>71.239999999999995</v>
      </c>
      <c r="Q1484" s="2" t="str">
        <f t="shared" si="23"/>
        <v>No Aplica</v>
      </c>
      <c r="R1484" s="36"/>
      <c r="S1484" s="2"/>
    </row>
    <row r="1485" spans="1:19" x14ac:dyDescent="0.25">
      <c r="A1485" s="3" t="s">
        <v>352</v>
      </c>
      <c r="B1485" s="6" t="s">
        <v>1944</v>
      </c>
      <c r="C1485" s="2">
        <v>218355</v>
      </c>
      <c r="D1485" s="4">
        <v>45849</v>
      </c>
      <c r="E1485" s="4">
        <v>45849</v>
      </c>
      <c r="F1485" s="2" t="s">
        <v>1788</v>
      </c>
      <c r="G1485" s="3" t="s">
        <v>1789</v>
      </c>
      <c r="H1485" s="2" t="s">
        <v>5630</v>
      </c>
      <c r="I1485" s="3" t="s">
        <v>3170</v>
      </c>
      <c r="J1485" s="6">
        <v>25815</v>
      </c>
      <c r="K1485" s="3" t="s">
        <v>1968</v>
      </c>
      <c r="L1485" s="3" t="s">
        <v>3510</v>
      </c>
      <c r="M1485" s="3" t="s">
        <v>1728</v>
      </c>
      <c r="N1485" s="3" t="s">
        <v>359</v>
      </c>
      <c r="O1485" s="5" t="s">
        <v>5382</v>
      </c>
      <c r="P1485" s="2">
        <f>VLOOKUP(M1485&amp;N1485,Distancia!$C$2:$D$3438,2,0)</f>
        <v>91.64</v>
      </c>
      <c r="Q1485" s="2" t="str">
        <f t="shared" si="23"/>
        <v>Aplica</v>
      </c>
      <c r="R1485" s="36"/>
      <c r="S1485" s="2"/>
    </row>
    <row r="1486" spans="1:19" x14ac:dyDescent="0.25">
      <c r="A1486" s="3" t="s">
        <v>352</v>
      </c>
      <c r="B1486" s="6" t="s">
        <v>1944</v>
      </c>
      <c r="C1486" s="2">
        <v>218357</v>
      </c>
      <c r="D1486" s="4">
        <v>45849</v>
      </c>
      <c r="E1486" s="4">
        <v>45849</v>
      </c>
      <c r="F1486" s="2" t="s">
        <v>357</v>
      </c>
      <c r="G1486" s="3" t="s">
        <v>358</v>
      </c>
      <c r="H1486" s="2" t="s">
        <v>5619</v>
      </c>
      <c r="I1486" s="3" t="s">
        <v>3170</v>
      </c>
      <c r="J1486" s="6">
        <v>0</v>
      </c>
      <c r="K1486" s="3" t="s">
        <v>1463</v>
      </c>
      <c r="L1486" s="3" t="s">
        <v>3673</v>
      </c>
      <c r="M1486" s="3" t="s">
        <v>354</v>
      </c>
      <c r="N1486" s="3" t="s">
        <v>3006</v>
      </c>
      <c r="O1486" s="5" t="s">
        <v>5382</v>
      </c>
      <c r="P1486" s="2">
        <f>VLOOKUP(M1486&amp;N1486,Distancia!$C$2:$D$3438,2,0)</f>
        <v>37.68</v>
      </c>
      <c r="Q1486" s="2" t="str">
        <f t="shared" si="23"/>
        <v>No Aplica</v>
      </c>
      <c r="R1486" s="36"/>
      <c r="S1486" s="2"/>
    </row>
    <row r="1487" spans="1:19" x14ac:dyDescent="0.25">
      <c r="A1487" s="3" t="s">
        <v>352</v>
      </c>
      <c r="B1487" s="6" t="s">
        <v>1944</v>
      </c>
      <c r="C1487" s="2">
        <v>218365</v>
      </c>
      <c r="D1487" s="4">
        <v>45849</v>
      </c>
      <c r="E1487" s="4">
        <v>45849</v>
      </c>
      <c r="F1487" s="2" t="s">
        <v>1729</v>
      </c>
      <c r="G1487" s="3" t="s">
        <v>1730</v>
      </c>
      <c r="H1487" s="2" t="s">
        <v>5383</v>
      </c>
      <c r="I1487" s="3" t="s">
        <v>3170</v>
      </c>
      <c r="J1487" s="6">
        <v>0</v>
      </c>
      <c r="K1487" s="3" t="s">
        <v>1561</v>
      </c>
      <c r="L1487" s="3" t="s">
        <v>3669</v>
      </c>
      <c r="M1487" s="3" t="s">
        <v>359</v>
      </c>
      <c r="N1487" s="3" t="s">
        <v>354</v>
      </c>
      <c r="O1487" s="5" t="s">
        <v>5382</v>
      </c>
      <c r="P1487" s="2">
        <f>VLOOKUP(M1487&amp;N1487,Distancia!$C$2:$D$3438,2,0)</f>
        <v>22.94</v>
      </c>
      <c r="Q1487" s="2" t="str">
        <f t="shared" si="23"/>
        <v>No Aplica</v>
      </c>
      <c r="R1487" s="36"/>
      <c r="S1487" s="2"/>
    </row>
    <row r="1488" spans="1:19" x14ac:dyDescent="0.25">
      <c r="A1488" s="3" t="s">
        <v>352</v>
      </c>
      <c r="B1488" s="6" t="s">
        <v>1944</v>
      </c>
      <c r="C1488" s="2">
        <v>218373</v>
      </c>
      <c r="D1488" s="4">
        <v>45849</v>
      </c>
      <c r="E1488" s="4">
        <v>45849</v>
      </c>
      <c r="F1488" s="2" t="s">
        <v>1709</v>
      </c>
      <c r="G1488" s="3" t="s">
        <v>1710</v>
      </c>
      <c r="H1488" s="2" t="s">
        <v>5500</v>
      </c>
      <c r="I1488" s="3" t="s">
        <v>3170</v>
      </c>
      <c r="J1488" s="6">
        <v>0</v>
      </c>
      <c r="K1488" s="3" t="s">
        <v>1595</v>
      </c>
      <c r="L1488" s="3" t="s">
        <v>3487</v>
      </c>
      <c r="M1488" s="3" t="s">
        <v>359</v>
      </c>
      <c r="N1488" s="3" t="s">
        <v>368</v>
      </c>
      <c r="O1488" s="5" t="s">
        <v>5382</v>
      </c>
      <c r="P1488" s="2">
        <f>VLOOKUP(M1488&amp;N1488,Distancia!$C$2:$D$3438,2,0)</f>
        <v>71.239999999999995</v>
      </c>
      <c r="Q1488" s="2" t="str">
        <f t="shared" si="23"/>
        <v>No Aplica</v>
      </c>
      <c r="R1488" s="36"/>
      <c r="S1488" s="2"/>
    </row>
    <row r="1489" spans="1:19" x14ac:dyDescent="0.25">
      <c r="A1489" s="3" t="s">
        <v>352</v>
      </c>
      <c r="B1489" s="6" t="s">
        <v>1944</v>
      </c>
      <c r="C1489" s="2">
        <v>218391</v>
      </c>
      <c r="D1489" s="4">
        <v>45851</v>
      </c>
      <c r="E1489" s="4">
        <v>45853</v>
      </c>
      <c r="F1489" s="2" t="s">
        <v>2417</v>
      </c>
      <c r="G1489" s="3" t="s">
        <v>2416</v>
      </c>
      <c r="H1489" s="2" t="s">
        <v>5572</v>
      </c>
      <c r="I1489" s="3" t="s">
        <v>3170</v>
      </c>
      <c r="J1489" s="6">
        <v>190855</v>
      </c>
      <c r="K1489" s="3" t="s">
        <v>1470</v>
      </c>
      <c r="L1489" s="3" t="s">
        <v>3673</v>
      </c>
      <c r="M1489" s="3" t="s">
        <v>1758</v>
      </c>
      <c r="N1489" s="3" t="s">
        <v>359</v>
      </c>
      <c r="O1489" s="5" t="s">
        <v>5402</v>
      </c>
      <c r="P1489" s="2">
        <f>VLOOKUP(M1489&amp;N1489,Distancia!$C$2:$D$3438,2,0)</f>
        <v>106.86</v>
      </c>
      <c r="Q1489" s="2" t="str">
        <f t="shared" si="23"/>
        <v>Aplica</v>
      </c>
      <c r="R1489" s="36"/>
      <c r="S1489" s="2"/>
    </row>
    <row r="1490" spans="1:19" x14ac:dyDescent="0.25">
      <c r="A1490" s="3" t="s">
        <v>352</v>
      </c>
      <c r="B1490" s="6" t="s">
        <v>1944</v>
      </c>
      <c r="C1490" s="2">
        <v>218407</v>
      </c>
      <c r="D1490" s="4">
        <v>45846</v>
      </c>
      <c r="E1490" s="4">
        <v>45846</v>
      </c>
      <c r="F1490" s="2" t="s">
        <v>356</v>
      </c>
      <c r="G1490" s="3" t="s">
        <v>361</v>
      </c>
      <c r="H1490" s="2" t="s">
        <v>5513</v>
      </c>
      <c r="I1490" s="3" t="s">
        <v>3170</v>
      </c>
      <c r="J1490" s="6">
        <v>0</v>
      </c>
      <c r="K1490" s="3" t="s">
        <v>1488</v>
      </c>
      <c r="L1490" s="3" t="s">
        <v>3673</v>
      </c>
      <c r="M1490" s="3" t="s">
        <v>354</v>
      </c>
      <c r="N1490" s="3" t="s">
        <v>359</v>
      </c>
      <c r="O1490" s="5" t="s">
        <v>5402</v>
      </c>
      <c r="P1490" s="2">
        <f>VLOOKUP(M1490&amp;N1490,Distancia!$C$2:$D$3438,2,0)</f>
        <v>22.94</v>
      </c>
      <c r="Q1490" s="2" t="str">
        <f t="shared" si="23"/>
        <v>No Aplica</v>
      </c>
      <c r="R1490" s="36"/>
      <c r="S1490" s="2"/>
    </row>
    <row r="1491" spans="1:19" x14ac:dyDescent="0.25">
      <c r="A1491" s="3" t="s">
        <v>352</v>
      </c>
      <c r="B1491" s="6" t="s">
        <v>1944</v>
      </c>
      <c r="C1491" s="2">
        <v>218408</v>
      </c>
      <c r="D1491" s="4">
        <v>45847</v>
      </c>
      <c r="E1491" s="4">
        <v>45847</v>
      </c>
      <c r="F1491" s="2" t="s">
        <v>356</v>
      </c>
      <c r="G1491" s="3" t="s">
        <v>361</v>
      </c>
      <c r="H1491" s="2" t="s">
        <v>5513</v>
      </c>
      <c r="I1491" s="3" t="s">
        <v>3170</v>
      </c>
      <c r="J1491" s="6">
        <v>0</v>
      </c>
      <c r="K1491" s="3" t="s">
        <v>1487</v>
      </c>
      <c r="L1491" s="3" t="s">
        <v>3673</v>
      </c>
      <c r="M1491" s="3" t="s">
        <v>354</v>
      </c>
      <c r="N1491" s="3" t="s">
        <v>359</v>
      </c>
      <c r="O1491" s="5" t="s">
        <v>5394</v>
      </c>
      <c r="P1491" s="2">
        <f>VLOOKUP(M1491&amp;N1491,Distancia!$C$2:$D$3438,2,0)</f>
        <v>22.94</v>
      </c>
      <c r="Q1491" s="2" t="str">
        <f t="shared" si="23"/>
        <v>No Aplica</v>
      </c>
      <c r="R1491" s="36"/>
      <c r="S1491" s="2"/>
    </row>
    <row r="1492" spans="1:19" x14ac:dyDescent="0.25">
      <c r="A1492" s="3" t="s">
        <v>352</v>
      </c>
      <c r="B1492" s="6" t="s">
        <v>1944</v>
      </c>
      <c r="C1492" s="2">
        <v>218412</v>
      </c>
      <c r="D1492" s="4">
        <v>45852</v>
      </c>
      <c r="E1492" s="4">
        <v>45852</v>
      </c>
      <c r="F1492" s="2" t="s">
        <v>1707</v>
      </c>
      <c r="G1492" s="3" t="s">
        <v>1708</v>
      </c>
      <c r="H1492" s="2" t="s">
        <v>5396</v>
      </c>
      <c r="I1492" s="3" t="s">
        <v>3170</v>
      </c>
      <c r="J1492" s="6">
        <v>0</v>
      </c>
      <c r="K1492" s="3" t="s">
        <v>1511</v>
      </c>
      <c r="L1492" s="3" t="s">
        <v>3673</v>
      </c>
      <c r="M1492" s="3" t="s">
        <v>359</v>
      </c>
      <c r="N1492" s="3" t="s">
        <v>1954</v>
      </c>
      <c r="O1492" s="5" t="s">
        <v>5382</v>
      </c>
      <c r="P1492" s="2">
        <f>VLOOKUP(M1492&amp;N1492,Distancia!$C$2:$D$3438,2,0)</f>
        <v>69</v>
      </c>
      <c r="Q1492" s="2" t="str">
        <f t="shared" si="23"/>
        <v>No Aplica</v>
      </c>
      <c r="R1492" s="36"/>
      <c r="S1492" s="2"/>
    </row>
    <row r="1493" spans="1:19" x14ac:dyDescent="0.25">
      <c r="A1493" s="3" t="s">
        <v>352</v>
      </c>
      <c r="B1493" s="6" t="s">
        <v>1944</v>
      </c>
      <c r="C1493" s="2">
        <v>218413</v>
      </c>
      <c r="D1493" s="4">
        <v>45853</v>
      </c>
      <c r="E1493" s="4">
        <v>45853</v>
      </c>
      <c r="F1493" s="2" t="s">
        <v>1707</v>
      </c>
      <c r="G1493" s="3" t="s">
        <v>1708</v>
      </c>
      <c r="H1493" s="2" t="s">
        <v>5396</v>
      </c>
      <c r="I1493" s="3" t="s">
        <v>3170</v>
      </c>
      <c r="J1493" s="6">
        <v>0</v>
      </c>
      <c r="K1493" s="3" t="s">
        <v>1512</v>
      </c>
      <c r="L1493" s="3" t="s">
        <v>3673</v>
      </c>
      <c r="M1493" s="3" t="s">
        <v>359</v>
      </c>
      <c r="N1493" s="3" t="s">
        <v>355</v>
      </c>
      <c r="O1493" s="5" t="s">
        <v>5382</v>
      </c>
      <c r="P1493" s="2">
        <f>VLOOKUP(M1493&amp;N1493,Distancia!$C$2:$D$3438,2,0)</f>
        <v>32.68</v>
      </c>
      <c r="Q1493" s="2" t="str">
        <f t="shared" si="23"/>
        <v>No Aplica</v>
      </c>
      <c r="R1493" s="36"/>
      <c r="S1493" s="2"/>
    </row>
    <row r="1494" spans="1:19" x14ac:dyDescent="0.25">
      <c r="A1494" s="3" t="s">
        <v>352</v>
      </c>
      <c r="B1494" s="6" t="s">
        <v>1944</v>
      </c>
      <c r="C1494" s="2">
        <v>218419</v>
      </c>
      <c r="D1494" s="4">
        <v>45852</v>
      </c>
      <c r="E1494" s="4">
        <v>45852</v>
      </c>
      <c r="F1494" s="2" t="s">
        <v>1729</v>
      </c>
      <c r="G1494" s="3" t="s">
        <v>1730</v>
      </c>
      <c r="H1494" s="2" t="s">
        <v>5383</v>
      </c>
      <c r="I1494" s="3" t="s">
        <v>3170</v>
      </c>
      <c r="J1494" s="6">
        <v>0</v>
      </c>
      <c r="K1494" s="3" t="s">
        <v>1462</v>
      </c>
      <c r="L1494" s="3" t="s">
        <v>3673</v>
      </c>
      <c r="M1494" s="3" t="s">
        <v>359</v>
      </c>
      <c r="N1494" s="3" t="s">
        <v>354</v>
      </c>
      <c r="O1494" s="5" t="s">
        <v>5394</v>
      </c>
      <c r="P1494" s="2">
        <f>VLOOKUP(M1494&amp;N1494,Distancia!$C$2:$D$3438,2,0)</f>
        <v>22.94</v>
      </c>
      <c r="Q1494" s="2" t="str">
        <f t="shared" si="23"/>
        <v>No Aplica</v>
      </c>
      <c r="R1494" s="36"/>
      <c r="S1494" s="2"/>
    </row>
    <row r="1495" spans="1:19" x14ac:dyDescent="0.25">
      <c r="A1495" s="3" t="s">
        <v>352</v>
      </c>
      <c r="B1495" s="6" t="s">
        <v>1944</v>
      </c>
      <c r="C1495" s="2">
        <v>218435</v>
      </c>
      <c r="D1495" s="4">
        <v>45853</v>
      </c>
      <c r="E1495" s="4">
        <v>45853</v>
      </c>
      <c r="F1495" s="2" t="s">
        <v>3025</v>
      </c>
      <c r="G1495" s="3" t="s">
        <v>3026</v>
      </c>
      <c r="H1495" s="2" t="s">
        <v>5623</v>
      </c>
      <c r="I1495" s="3" t="s">
        <v>3170</v>
      </c>
      <c r="J1495" s="6">
        <v>0</v>
      </c>
      <c r="K1495" s="3" t="s">
        <v>1570</v>
      </c>
      <c r="L1495" s="3" t="s">
        <v>3673</v>
      </c>
      <c r="M1495" s="3" t="s">
        <v>359</v>
      </c>
      <c r="N1495" s="3" t="s">
        <v>355</v>
      </c>
      <c r="O1495" s="5" t="s">
        <v>5382</v>
      </c>
      <c r="P1495" s="2">
        <f>VLOOKUP(M1495&amp;N1495,Distancia!$C$2:$D$3438,2,0)</f>
        <v>32.68</v>
      </c>
      <c r="Q1495" s="2" t="str">
        <f t="shared" si="23"/>
        <v>No Aplica</v>
      </c>
      <c r="R1495" s="36"/>
      <c r="S1495" s="2"/>
    </row>
    <row r="1496" spans="1:19" x14ac:dyDescent="0.25">
      <c r="A1496" s="3" t="s">
        <v>352</v>
      </c>
      <c r="B1496" s="6" t="s">
        <v>1944</v>
      </c>
      <c r="C1496" s="2">
        <v>218457</v>
      </c>
      <c r="D1496" s="4">
        <v>45853</v>
      </c>
      <c r="E1496" s="4">
        <v>45853</v>
      </c>
      <c r="F1496" s="2" t="s">
        <v>1783</v>
      </c>
      <c r="G1496" s="3" t="s">
        <v>1784</v>
      </c>
      <c r="H1496" s="2" t="s">
        <v>5669</v>
      </c>
      <c r="I1496" s="3" t="s">
        <v>3170</v>
      </c>
      <c r="J1496" s="6">
        <v>0</v>
      </c>
      <c r="K1496" s="3" t="s">
        <v>1550</v>
      </c>
      <c r="L1496" s="3" t="s">
        <v>3673</v>
      </c>
      <c r="M1496" s="3" t="s">
        <v>4</v>
      </c>
      <c r="N1496" s="3" t="s">
        <v>368</v>
      </c>
      <c r="O1496" s="5" t="s">
        <v>5402</v>
      </c>
      <c r="P1496" s="2">
        <f>VLOOKUP(M1496&amp;N1496,Distancia!$C$2:$D$3438,2,0)</f>
        <v>24.52</v>
      </c>
      <c r="Q1496" s="2" t="str">
        <f t="shared" si="23"/>
        <v>No Aplica</v>
      </c>
      <c r="R1496" s="36"/>
      <c r="S1496" s="2"/>
    </row>
    <row r="1497" spans="1:19" x14ac:dyDescent="0.25">
      <c r="A1497" s="3" t="s">
        <v>352</v>
      </c>
      <c r="B1497" s="6" t="s">
        <v>1944</v>
      </c>
      <c r="C1497" s="2">
        <v>218475</v>
      </c>
      <c r="D1497" s="4">
        <v>45853</v>
      </c>
      <c r="E1497" s="4">
        <v>45853</v>
      </c>
      <c r="F1497" s="2" t="s">
        <v>2421</v>
      </c>
      <c r="G1497" s="3" t="s">
        <v>2420</v>
      </c>
      <c r="H1497" s="2" t="s">
        <v>5611</v>
      </c>
      <c r="I1497" s="3" t="s">
        <v>3170</v>
      </c>
      <c r="J1497" s="6">
        <v>0</v>
      </c>
      <c r="K1497" s="3" t="s">
        <v>576</v>
      </c>
      <c r="L1497" s="3" t="s">
        <v>3724</v>
      </c>
      <c r="M1497" s="3" t="s">
        <v>359</v>
      </c>
      <c r="N1497" s="3" t="s">
        <v>368</v>
      </c>
      <c r="O1497" s="5" t="s">
        <v>5402</v>
      </c>
      <c r="P1497" s="2">
        <f>VLOOKUP(M1497&amp;N1497,Distancia!$C$2:$D$3438,2,0)</f>
        <v>71.239999999999995</v>
      </c>
      <c r="Q1497" s="2" t="str">
        <f t="shared" si="23"/>
        <v>No Aplica</v>
      </c>
      <c r="R1497" s="36"/>
      <c r="S1497" s="2"/>
    </row>
    <row r="1498" spans="1:19" x14ac:dyDescent="0.25">
      <c r="A1498" s="3" t="s">
        <v>352</v>
      </c>
      <c r="B1498" s="6" t="s">
        <v>1944</v>
      </c>
      <c r="C1498" s="2">
        <v>218480</v>
      </c>
      <c r="D1498" s="4">
        <v>45873</v>
      </c>
      <c r="E1498" s="4">
        <v>45876</v>
      </c>
      <c r="F1498" s="2" t="s">
        <v>1770</v>
      </c>
      <c r="G1498" s="3" t="s">
        <v>1771</v>
      </c>
      <c r="H1498" s="2" t="s">
        <v>5680</v>
      </c>
      <c r="I1498" s="3" t="s">
        <v>351</v>
      </c>
      <c r="J1498" s="6">
        <v>238569</v>
      </c>
      <c r="K1498" s="3" t="s">
        <v>1497</v>
      </c>
      <c r="L1498" s="3" t="s">
        <v>3673</v>
      </c>
      <c r="M1498" s="3" t="s">
        <v>1753</v>
      </c>
      <c r="N1498" s="3" t="s">
        <v>270</v>
      </c>
      <c r="O1498" s="5" t="s">
        <v>5382</v>
      </c>
      <c r="P1498" s="2">
        <f>VLOOKUP(M1498&amp;N1498,Distancia!$C$2:$D$3438,2,0)</f>
        <v>352.79</v>
      </c>
      <c r="Q1498" s="2" t="str">
        <f t="shared" si="23"/>
        <v>Aplica</v>
      </c>
      <c r="R1498" s="36"/>
      <c r="S1498" s="2"/>
    </row>
    <row r="1499" spans="1:19" x14ac:dyDescent="0.25">
      <c r="A1499" s="3" t="s">
        <v>352</v>
      </c>
      <c r="B1499" s="6" t="s">
        <v>1944</v>
      </c>
      <c r="C1499" s="2">
        <v>218484</v>
      </c>
      <c r="D1499" s="4">
        <v>45852</v>
      </c>
      <c r="E1499" s="4">
        <v>45852</v>
      </c>
      <c r="F1499" s="2" t="s">
        <v>356</v>
      </c>
      <c r="G1499" s="3" t="s">
        <v>361</v>
      </c>
      <c r="H1499" s="2" t="s">
        <v>5513</v>
      </c>
      <c r="I1499" s="3" t="s">
        <v>3170</v>
      </c>
      <c r="J1499" s="6">
        <v>0</v>
      </c>
      <c r="K1499" s="3" t="s">
        <v>1454</v>
      </c>
      <c r="L1499" s="3" t="s">
        <v>3510</v>
      </c>
      <c r="M1499" s="3" t="s">
        <v>354</v>
      </c>
      <c r="N1499" s="3" t="s">
        <v>359</v>
      </c>
      <c r="O1499" s="5" t="s">
        <v>5394</v>
      </c>
      <c r="P1499" s="2">
        <f>VLOOKUP(M1499&amp;N1499,Distancia!$C$2:$D$3438,2,0)</f>
        <v>22.94</v>
      </c>
      <c r="Q1499" s="2" t="str">
        <f t="shared" si="23"/>
        <v>No Aplica</v>
      </c>
      <c r="R1499" s="36"/>
      <c r="S1499" s="2"/>
    </row>
    <row r="1500" spans="1:19" x14ac:dyDescent="0.25">
      <c r="A1500" s="3" t="s">
        <v>352</v>
      </c>
      <c r="B1500" s="6" t="s">
        <v>1944</v>
      </c>
      <c r="C1500" s="2">
        <v>218486</v>
      </c>
      <c r="D1500" s="4">
        <v>45853</v>
      </c>
      <c r="E1500" s="4">
        <v>45853</v>
      </c>
      <c r="F1500" s="2" t="s">
        <v>3103</v>
      </c>
      <c r="G1500" s="3" t="s">
        <v>3104</v>
      </c>
      <c r="H1500" s="2" t="s">
        <v>5683</v>
      </c>
      <c r="I1500" s="3" t="s">
        <v>3170</v>
      </c>
      <c r="J1500" s="6">
        <v>0</v>
      </c>
      <c r="K1500" s="3" t="s">
        <v>1015</v>
      </c>
      <c r="L1500" s="3" t="s">
        <v>3724</v>
      </c>
      <c r="M1500" s="3" t="s">
        <v>359</v>
      </c>
      <c r="N1500" s="3" t="s">
        <v>353</v>
      </c>
      <c r="O1500" s="5" t="s">
        <v>5402</v>
      </c>
      <c r="P1500" s="2">
        <f>VLOOKUP(M1500&amp;N1500,Distancia!$C$2:$D$3438,2,0)</f>
        <v>54.44</v>
      </c>
      <c r="Q1500" s="2" t="str">
        <f t="shared" si="23"/>
        <v>No Aplica</v>
      </c>
      <c r="R1500" s="36"/>
      <c r="S1500" s="2"/>
    </row>
    <row r="1501" spans="1:19" x14ac:dyDescent="0.25">
      <c r="A1501" s="3" t="s">
        <v>352</v>
      </c>
      <c r="B1501" s="6" t="s">
        <v>1944</v>
      </c>
      <c r="C1501" s="2">
        <v>218499</v>
      </c>
      <c r="D1501" s="4">
        <v>45853</v>
      </c>
      <c r="E1501" s="4">
        <v>45853</v>
      </c>
      <c r="F1501" s="2" t="s">
        <v>3292</v>
      </c>
      <c r="G1501" s="3" t="s">
        <v>3293</v>
      </c>
      <c r="H1501" s="2" t="s">
        <v>5687</v>
      </c>
      <c r="I1501" s="3" t="s">
        <v>3170</v>
      </c>
      <c r="J1501" s="6">
        <v>0</v>
      </c>
      <c r="K1501" s="3" t="s">
        <v>1448</v>
      </c>
      <c r="L1501" s="3" t="s">
        <v>3673</v>
      </c>
      <c r="M1501" s="3" t="s">
        <v>353</v>
      </c>
      <c r="N1501" s="3" t="s">
        <v>359</v>
      </c>
      <c r="O1501" s="5" t="s">
        <v>5382</v>
      </c>
      <c r="P1501" s="2">
        <f>VLOOKUP(M1501&amp;N1501,Distancia!$C$2:$D$3438,2,0)</f>
        <v>54.44</v>
      </c>
      <c r="Q1501" s="2" t="str">
        <f t="shared" si="23"/>
        <v>No Aplica</v>
      </c>
      <c r="R1501" s="36"/>
      <c r="S1501" s="2"/>
    </row>
    <row r="1502" spans="1:19" x14ac:dyDescent="0.25">
      <c r="A1502" s="3" t="s">
        <v>352</v>
      </c>
      <c r="B1502" s="6" t="s">
        <v>1944</v>
      </c>
      <c r="C1502" s="2">
        <v>218509</v>
      </c>
      <c r="D1502" s="4">
        <v>45855</v>
      </c>
      <c r="E1502" s="4">
        <v>45855</v>
      </c>
      <c r="F1502" s="2" t="s">
        <v>1974</v>
      </c>
      <c r="G1502" s="3" t="s">
        <v>1973</v>
      </c>
      <c r="H1502" s="2" t="s">
        <v>5471</v>
      </c>
      <c r="I1502" s="3" t="s">
        <v>3170</v>
      </c>
      <c r="J1502" s="6">
        <v>0</v>
      </c>
      <c r="K1502" s="3" t="s">
        <v>1499</v>
      </c>
      <c r="L1502" s="3" t="s">
        <v>3810</v>
      </c>
      <c r="M1502" s="3" t="s">
        <v>359</v>
      </c>
      <c r="N1502" s="3" t="s">
        <v>368</v>
      </c>
      <c r="O1502" s="5" t="s">
        <v>5394</v>
      </c>
      <c r="P1502" s="2">
        <f>VLOOKUP(M1502&amp;N1502,Distancia!$C$2:$D$3438,2,0)</f>
        <v>71.239999999999995</v>
      </c>
      <c r="Q1502" s="2" t="str">
        <f t="shared" si="23"/>
        <v>No Aplica</v>
      </c>
      <c r="R1502" s="36"/>
      <c r="S1502" s="2"/>
    </row>
    <row r="1503" spans="1:19" x14ac:dyDescent="0.25">
      <c r="A1503" s="3" t="s">
        <v>352</v>
      </c>
      <c r="B1503" s="6" t="s">
        <v>1944</v>
      </c>
      <c r="C1503" s="2">
        <v>218515</v>
      </c>
      <c r="D1503" s="4">
        <v>45854</v>
      </c>
      <c r="E1503" s="4">
        <v>45856</v>
      </c>
      <c r="F1503" s="2" t="s">
        <v>2417</v>
      </c>
      <c r="G1503" s="3" t="s">
        <v>2416</v>
      </c>
      <c r="H1503" s="2" t="s">
        <v>5572</v>
      </c>
      <c r="I1503" s="3" t="s">
        <v>3170</v>
      </c>
      <c r="J1503" s="6">
        <v>159046</v>
      </c>
      <c r="K1503" s="3" t="s">
        <v>1986</v>
      </c>
      <c r="L1503" s="3" t="s">
        <v>3510</v>
      </c>
      <c r="M1503" s="3" t="s">
        <v>1758</v>
      </c>
      <c r="N1503" s="3" t="s">
        <v>359</v>
      </c>
      <c r="O1503" s="5" t="s">
        <v>5402</v>
      </c>
      <c r="P1503" s="2">
        <f>VLOOKUP(M1503&amp;N1503,Distancia!$C$2:$D$3438,2,0)</f>
        <v>106.86</v>
      </c>
      <c r="Q1503" s="2" t="str">
        <f t="shared" si="23"/>
        <v>Aplica</v>
      </c>
      <c r="R1503" s="36"/>
      <c r="S1503" s="2"/>
    </row>
    <row r="1504" spans="1:19" x14ac:dyDescent="0.25">
      <c r="A1504" s="3" t="s">
        <v>352</v>
      </c>
      <c r="B1504" s="6" t="s">
        <v>1944</v>
      </c>
      <c r="C1504" s="2">
        <v>218521</v>
      </c>
      <c r="D1504" s="4">
        <v>45855</v>
      </c>
      <c r="E1504" s="4">
        <v>45855</v>
      </c>
      <c r="F1504" s="2" t="s">
        <v>1759</v>
      </c>
      <c r="G1504" s="3" t="s">
        <v>1760</v>
      </c>
      <c r="H1504" s="2" t="s">
        <v>5698</v>
      </c>
      <c r="I1504" s="3" t="s">
        <v>3170</v>
      </c>
      <c r="J1504" s="6">
        <v>31809</v>
      </c>
      <c r="K1504" s="3" t="s">
        <v>1498</v>
      </c>
      <c r="L1504" s="3" t="s">
        <v>3673</v>
      </c>
      <c r="M1504" s="3" t="s">
        <v>359</v>
      </c>
      <c r="N1504" s="3" t="s">
        <v>1758</v>
      </c>
      <c r="O1504" s="5" t="s">
        <v>5382</v>
      </c>
      <c r="P1504" s="2">
        <f>VLOOKUP(M1504&amp;N1504,Distancia!$C$2:$D$3438,2,0)</f>
        <v>106.86</v>
      </c>
      <c r="Q1504" s="2" t="str">
        <f t="shared" si="23"/>
        <v>Aplica</v>
      </c>
      <c r="R1504" s="36"/>
      <c r="S1504" s="2"/>
    </row>
    <row r="1505" spans="1:19" x14ac:dyDescent="0.25">
      <c r="A1505" s="3" t="s">
        <v>352</v>
      </c>
      <c r="B1505" s="6" t="s">
        <v>1944</v>
      </c>
      <c r="C1505" s="2">
        <v>218522</v>
      </c>
      <c r="D1505" s="4">
        <v>45855</v>
      </c>
      <c r="E1505" s="4">
        <v>45855</v>
      </c>
      <c r="F1505" s="2" t="s">
        <v>1970</v>
      </c>
      <c r="G1505" s="3" t="s">
        <v>1975</v>
      </c>
      <c r="H1505" s="2" t="s">
        <v>5473</v>
      </c>
      <c r="I1505" s="3" t="s">
        <v>3170</v>
      </c>
      <c r="J1505" s="6">
        <v>31809</v>
      </c>
      <c r="K1505" s="3" t="s">
        <v>1464</v>
      </c>
      <c r="L1505" s="3" t="s">
        <v>3673</v>
      </c>
      <c r="M1505" s="3" t="s">
        <v>359</v>
      </c>
      <c r="N1505" s="3" t="s">
        <v>1758</v>
      </c>
      <c r="O1505" s="5" t="s">
        <v>5382</v>
      </c>
      <c r="P1505" s="2">
        <f>VLOOKUP(M1505&amp;N1505,Distancia!$C$2:$D$3438,2,0)</f>
        <v>106.86</v>
      </c>
      <c r="Q1505" s="2" t="str">
        <f t="shared" si="23"/>
        <v>Aplica</v>
      </c>
      <c r="R1505" s="36"/>
      <c r="S1505" s="2"/>
    </row>
    <row r="1506" spans="1:19" x14ac:dyDescent="0.25">
      <c r="A1506" s="3" t="s">
        <v>352</v>
      </c>
      <c r="B1506" s="6" t="s">
        <v>1944</v>
      </c>
      <c r="C1506" s="2">
        <v>218524</v>
      </c>
      <c r="D1506" s="4">
        <v>45855</v>
      </c>
      <c r="E1506" s="4">
        <v>45855</v>
      </c>
      <c r="F1506" s="2" t="s">
        <v>1725</v>
      </c>
      <c r="G1506" s="3" t="s">
        <v>1726</v>
      </c>
      <c r="H1506" s="2" t="s">
        <v>5403</v>
      </c>
      <c r="I1506" s="3" t="s">
        <v>3170</v>
      </c>
      <c r="J1506" s="6">
        <v>31809</v>
      </c>
      <c r="K1506" s="3" t="s">
        <v>1482</v>
      </c>
      <c r="L1506" s="3" t="s">
        <v>3810</v>
      </c>
      <c r="M1506" s="3" t="s">
        <v>359</v>
      </c>
      <c r="N1506" s="3" t="s">
        <v>1715</v>
      </c>
      <c r="O1506" s="5" t="s">
        <v>5402</v>
      </c>
      <c r="P1506" s="2">
        <f>VLOOKUP(M1506&amp;N1506,Distancia!$C$2:$D$3438,2,0)</f>
        <v>96.31</v>
      </c>
      <c r="Q1506" s="2" t="str">
        <f t="shared" si="23"/>
        <v>Aplica</v>
      </c>
      <c r="R1506" s="36"/>
      <c r="S1506" s="2"/>
    </row>
    <row r="1507" spans="1:19" x14ac:dyDescent="0.25">
      <c r="A1507" s="3" t="s">
        <v>352</v>
      </c>
      <c r="B1507" s="6" t="s">
        <v>1944</v>
      </c>
      <c r="C1507" s="2">
        <v>218553</v>
      </c>
      <c r="D1507" s="4">
        <v>45859</v>
      </c>
      <c r="E1507" s="4">
        <v>45859</v>
      </c>
      <c r="F1507" s="2" t="s">
        <v>1707</v>
      </c>
      <c r="G1507" s="3" t="s">
        <v>1708</v>
      </c>
      <c r="H1507" s="2" t="s">
        <v>5396</v>
      </c>
      <c r="I1507" s="3" t="s">
        <v>3170</v>
      </c>
      <c r="J1507" s="6">
        <v>0</v>
      </c>
      <c r="K1507" s="3" t="s">
        <v>1669</v>
      </c>
      <c r="L1507" s="3" t="s">
        <v>3810</v>
      </c>
      <c r="M1507" s="3" t="s">
        <v>359</v>
      </c>
      <c r="N1507" s="3" t="s">
        <v>1959</v>
      </c>
      <c r="O1507" s="5" t="s">
        <v>5382</v>
      </c>
      <c r="P1507" s="2">
        <f>VLOOKUP(M1507&amp;N1507,Distancia!$C$2:$D$3438,2,0)</f>
        <v>42</v>
      </c>
      <c r="Q1507" s="2" t="str">
        <f t="shared" si="23"/>
        <v>No Aplica</v>
      </c>
      <c r="R1507" s="36"/>
      <c r="S1507" s="2"/>
    </row>
    <row r="1508" spans="1:19" x14ac:dyDescent="0.25">
      <c r="A1508" s="3" t="s">
        <v>352</v>
      </c>
      <c r="B1508" s="6" t="s">
        <v>1944</v>
      </c>
      <c r="C1508" s="2">
        <v>218554</v>
      </c>
      <c r="D1508" s="4">
        <v>45860</v>
      </c>
      <c r="E1508" s="4">
        <v>45860</v>
      </c>
      <c r="F1508" s="2" t="s">
        <v>1707</v>
      </c>
      <c r="G1508" s="3" t="s">
        <v>1708</v>
      </c>
      <c r="H1508" s="2" t="s">
        <v>5396</v>
      </c>
      <c r="I1508" s="3" t="s">
        <v>3170</v>
      </c>
      <c r="J1508" s="6">
        <v>25815</v>
      </c>
      <c r="K1508" s="3" t="s">
        <v>1479</v>
      </c>
      <c r="L1508" s="3" t="s">
        <v>3810</v>
      </c>
      <c r="M1508" s="3" t="s">
        <v>359</v>
      </c>
      <c r="N1508" s="3" t="s">
        <v>1706</v>
      </c>
      <c r="O1508" s="5" t="s">
        <v>5382</v>
      </c>
      <c r="P1508" s="2">
        <f>VLOOKUP(M1508&amp;N1508,Distancia!$C$2:$D$3438,2,0)</f>
        <v>82</v>
      </c>
      <c r="Q1508" s="2" t="str">
        <f t="shared" si="23"/>
        <v>Aplica</v>
      </c>
      <c r="R1508" s="36"/>
      <c r="S1508" s="2"/>
    </row>
    <row r="1509" spans="1:19" x14ac:dyDescent="0.25">
      <c r="A1509" s="3" t="s">
        <v>352</v>
      </c>
      <c r="B1509" s="6" t="s">
        <v>1944</v>
      </c>
      <c r="C1509" s="2">
        <v>218555</v>
      </c>
      <c r="D1509" s="4">
        <v>45861</v>
      </c>
      <c r="E1509" s="4">
        <v>45861</v>
      </c>
      <c r="F1509" s="2" t="s">
        <v>1707</v>
      </c>
      <c r="G1509" s="3" t="s">
        <v>1708</v>
      </c>
      <c r="H1509" s="2" t="s">
        <v>5396</v>
      </c>
      <c r="I1509" s="3" t="s">
        <v>3170</v>
      </c>
      <c r="J1509" s="6">
        <v>0</v>
      </c>
      <c r="K1509" s="3" t="s">
        <v>1660</v>
      </c>
      <c r="L1509" s="3" t="s">
        <v>3810</v>
      </c>
      <c r="M1509" s="3" t="s">
        <v>359</v>
      </c>
      <c r="N1509" s="3" t="s">
        <v>1952</v>
      </c>
      <c r="O1509" s="5" t="s">
        <v>5382</v>
      </c>
      <c r="P1509" s="2">
        <f>VLOOKUP(M1509&amp;N1509,Distancia!$C$2:$D$3438,2,0)</f>
        <v>48.1</v>
      </c>
      <c r="Q1509" s="2" t="str">
        <f t="shared" si="23"/>
        <v>No Aplica</v>
      </c>
      <c r="R1509" s="36"/>
      <c r="S1509" s="2"/>
    </row>
    <row r="1510" spans="1:19" x14ac:dyDescent="0.25">
      <c r="A1510" s="3" t="s">
        <v>352</v>
      </c>
      <c r="B1510" s="6" t="s">
        <v>1944</v>
      </c>
      <c r="C1510" s="2">
        <v>218557</v>
      </c>
      <c r="D1510" s="4">
        <v>45855</v>
      </c>
      <c r="E1510" s="4">
        <v>45856</v>
      </c>
      <c r="F1510" s="2" t="s">
        <v>2421</v>
      </c>
      <c r="G1510" s="3" t="s">
        <v>2420</v>
      </c>
      <c r="H1510" s="2" t="s">
        <v>5611</v>
      </c>
      <c r="I1510" s="3" t="s">
        <v>3170</v>
      </c>
      <c r="J1510" s="6">
        <v>0</v>
      </c>
      <c r="K1510" s="3" t="s">
        <v>1098</v>
      </c>
      <c r="L1510" s="3" t="s">
        <v>3724</v>
      </c>
      <c r="M1510" s="3" t="s">
        <v>359</v>
      </c>
      <c r="N1510" s="3" t="s">
        <v>368</v>
      </c>
      <c r="O1510" s="5" t="s">
        <v>5394</v>
      </c>
      <c r="P1510" s="2">
        <f>VLOOKUP(M1510&amp;N1510,Distancia!$C$2:$D$3438,2,0)</f>
        <v>71.239999999999995</v>
      </c>
      <c r="Q1510" s="2" t="str">
        <f t="shared" si="23"/>
        <v>No Aplica</v>
      </c>
      <c r="R1510" s="36"/>
      <c r="S1510" s="2"/>
    </row>
    <row r="1511" spans="1:19" x14ac:dyDescent="0.25">
      <c r="A1511" s="3" t="s">
        <v>352</v>
      </c>
      <c r="B1511" s="6" t="s">
        <v>1944</v>
      </c>
      <c r="C1511" s="2">
        <v>218558</v>
      </c>
      <c r="D1511" s="4">
        <v>45855</v>
      </c>
      <c r="E1511" s="4">
        <v>45855</v>
      </c>
      <c r="F1511" s="2" t="s">
        <v>1745</v>
      </c>
      <c r="G1511" s="3" t="s">
        <v>1746</v>
      </c>
      <c r="H1511" s="2" t="s">
        <v>5715</v>
      </c>
      <c r="I1511" s="3" t="s">
        <v>3170</v>
      </c>
      <c r="J1511" s="6">
        <v>0</v>
      </c>
      <c r="K1511" s="3" t="s">
        <v>1979</v>
      </c>
      <c r="L1511" s="3" t="s">
        <v>3810</v>
      </c>
      <c r="M1511" s="3" t="s">
        <v>359</v>
      </c>
      <c r="N1511" s="3" t="s">
        <v>4</v>
      </c>
      <c r="O1511" s="5" t="s">
        <v>5394</v>
      </c>
      <c r="P1511" s="2">
        <f>VLOOKUP(M1511&amp;N1511,Distancia!$C$2:$D$3438,2,0)</f>
        <v>54.68</v>
      </c>
      <c r="Q1511" s="2" t="str">
        <f t="shared" si="23"/>
        <v>No Aplica</v>
      </c>
      <c r="R1511" s="36"/>
      <c r="S1511" s="2"/>
    </row>
    <row r="1512" spans="1:19" x14ac:dyDescent="0.25">
      <c r="A1512" s="3" t="s">
        <v>352</v>
      </c>
      <c r="B1512" s="6" t="s">
        <v>1944</v>
      </c>
      <c r="C1512" s="2">
        <v>218562</v>
      </c>
      <c r="D1512" s="4">
        <v>45855</v>
      </c>
      <c r="E1512" s="4">
        <v>45855</v>
      </c>
      <c r="F1512" s="2" t="s">
        <v>1729</v>
      </c>
      <c r="G1512" s="3" t="s">
        <v>1730</v>
      </c>
      <c r="H1512" s="2" t="s">
        <v>5383</v>
      </c>
      <c r="I1512" s="3" t="s">
        <v>3170</v>
      </c>
      <c r="J1512" s="6">
        <v>0</v>
      </c>
      <c r="K1512" s="3" t="s">
        <v>1647</v>
      </c>
      <c r="L1512" s="3" t="s">
        <v>3810</v>
      </c>
      <c r="M1512" s="3" t="s">
        <v>359</v>
      </c>
      <c r="N1512" s="3" t="s">
        <v>368</v>
      </c>
      <c r="O1512" s="5" t="s">
        <v>5382</v>
      </c>
      <c r="P1512" s="2">
        <f>VLOOKUP(M1512&amp;N1512,Distancia!$C$2:$D$3438,2,0)</f>
        <v>71.239999999999995</v>
      </c>
      <c r="Q1512" s="2" t="str">
        <f t="shared" si="23"/>
        <v>No Aplica</v>
      </c>
      <c r="R1512" s="36"/>
      <c r="S1512" s="2"/>
    </row>
    <row r="1513" spans="1:19" x14ac:dyDescent="0.25">
      <c r="A1513" s="3" t="s">
        <v>352</v>
      </c>
      <c r="B1513" s="6" t="s">
        <v>1944</v>
      </c>
      <c r="C1513" s="2">
        <v>218564</v>
      </c>
      <c r="D1513" s="4">
        <v>45856</v>
      </c>
      <c r="E1513" s="4">
        <v>45856</v>
      </c>
      <c r="F1513" s="2" t="s">
        <v>1767</v>
      </c>
      <c r="G1513" s="3" t="s">
        <v>1768</v>
      </c>
      <c r="H1513" s="2" t="s">
        <v>5409</v>
      </c>
      <c r="I1513" s="3" t="s">
        <v>3170</v>
      </c>
      <c r="J1513" s="6">
        <v>0</v>
      </c>
      <c r="K1513" s="3" t="s">
        <v>1447</v>
      </c>
      <c r="L1513" s="3" t="s">
        <v>3510</v>
      </c>
      <c r="M1513" s="3" t="s">
        <v>368</v>
      </c>
      <c r="N1513" s="3" t="s">
        <v>359</v>
      </c>
      <c r="O1513" s="5" t="s">
        <v>5394</v>
      </c>
      <c r="P1513" s="2">
        <f>VLOOKUP(M1513&amp;N1513,Distancia!$C$2:$D$3438,2,0)</f>
        <v>71.239999999999995</v>
      </c>
      <c r="Q1513" s="2" t="str">
        <f t="shared" si="23"/>
        <v>No Aplica</v>
      </c>
      <c r="R1513" s="36"/>
      <c r="S1513" s="2"/>
    </row>
    <row r="1514" spans="1:19" x14ac:dyDescent="0.25">
      <c r="A1514" s="3" t="s">
        <v>352</v>
      </c>
      <c r="B1514" s="6" t="s">
        <v>1944</v>
      </c>
      <c r="C1514" s="2">
        <v>218571</v>
      </c>
      <c r="D1514" s="4">
        <v>45855</v>
      </c>
      <c r="E1514" s="4">
        <v>45856</v>
      </c>
      <c r="F1514" s="2" t="s">
        <v>1756</v>
      </c>
      <c r="G1514" s="3" t="s">
        <v>1757</v>
      </c>
      <c r="H1514" s="2" t="s">
        <v>5721</v>
      </c>
      <c r="I1514" s="3" t="s">
        <v>3170</v>
      </c>
      <c r="J1514" s="6">
        <v>0</v>
      </c>
      <c r="K1514" s="3" t="s">
        <v>1990</v>
      </c>
      <c r="L1514" s="3" t="s">
        <v>3510</v>
      </c>
      <c r="M1514" s="3" t="s">
        <v>359</v>
      </c>
      <c r="N1514" s="3" t="s">
        <v>368</v>
      </c>
      <c r="O1514" s="5" t="s">
        <v>5382</v>
      </c>
      <c r="P1514" s="2">
        <f>VLOOKUP(M1514&amp;N1514,Distancia!$C$2:$D$3438,2,0)</f>
        <v>71.239999999999995</v>
      </c>
      <c r="Q1514" s="2" t="str">
        <f t="shared" si="23"/>
        <v>No Aplica</v>
      </c>
      <c r="R1514" s="36"/>
      <c r="S1514" s="2"/>
    </row>
    <row r="1515" spans="1:19" x14ac:dyDescent="0.25">
      <c r="A1515" s="3" t="s">
        <v>352</v>
      </c>
      <c r="B1515" s="6" t="s">
        <v>1944</v>
      </c>
      <c r="C1515" s="2">
        <v>218584</v>
      </c>
      <c r="D1515" s="4">
        <v>45873</v>
      </c>
      <c r="E1515" s="4">
        <v>45876</v>
      </c>
      <c r="F1515" s="2" t="s">
        <v>1791</v>
      </c>
      <c r="G1515" s="3" t="s">
        <v>1794</v>
      </c>
      <c r="H1515" s="2" t="s">
        <v>5446</v>
      </c>
      <c r="I1515" s="3" t="s">
        <v>351</v>
      </c>
      <c r="J1515" s="6">
        <v>293940</v>
      </c>
      <c r="K1515" s="3" t="s">
        <v>1516</v>
      </c>
      <c r="L1515" s="3" t="s">
        <v>3510</v>
      </c>
      <c r="M1515" s="3" t="s">
        <v>1728</v>
      </c>
      <c r="N1515" s="3" t="s">
        <v>270</v>
      </c>
      <c r="O1515" s="5" t="s">
        <v>5382</v>
      </c>
      <c r="P1515" s="2">
        <f>VLOOKUP(M1515&amp;N1515,Distancia!$C$2:$D$3438,2,0)</f>
        <v>343.82</v>
      </c>
      <c r="Q1515" s="2" t="str">
        <f t="shared" si="23"/>
        <v>Aplica</v>
      </c>
      <c r="R1515" s="36"/>
      <c r="S1515" s="2"/>
    </row>
    <row r="1516" spans="1:19" x14ac:dyDescent="0.25">
      <c r="A1516" s="3" t="s">
        <v>352</v>
      </c>
      <c r="B1516" s="6" t="s">
        <v>1944</v>
      </c>
      <c r="C1516" s="2">
        <v>218612</v>
      </c>
      <c r="D1516" s="4">
        <v>45860</v>
      </c>
      <c r="E1516" s="4">
        <v>45860</v>
      </c>
      <c r="F1516" s="2" t="s">
        <v>1765</v>
      </c>
      <c r="G1516" s="3" t="s">
        <v>1766</v>
      </c>
      <c r="H1516" s="2" t="s">
        <v>5573</v>
      </c>
      <c r="I1516" s="3" t="s">
        <v>3170</v>
      </c>
      <c r="J1516" s="6">
        <v>31809</v>
      </c>
      <c r="K1516" s="3" t="s">
        <v>2409</v>
      </c>
      <c r="L1516" s="3" t="s">
        <v>3810</v>
      </c>
      <c r="M1516" s="3" t="s">
        <v>1758</v>
      </c>
      <c r="N1516" s="3" t="s">
        <v>359</v>
      </c>
      <c r="O1516" s="5" t="s">
        <v>5382</v>
      </c>
      <c r="P1516" s="2">
        <f>VLOOKUP(M1516&amp;N1516,Distancia!$C$2:$D$3438,2,0)</f>
        <v>106.86</v>
      </c>
      <c r="Q1516" s="2" t="str">
        <f t="shared" si="23"/>
        <v>Aplica</v>
      </c>
      <c r="R1516" s="36"/>
      <c r="S1516" s="2"/>
    </row>
    <row r="1517" spans="1:19" x14ac:dyDescent="0.25">
      <c r="A1517" s="3" t="s">
        <v>352</v>
      </c>
      <c r="B1517" s="6" t="s">
        <v>1944</v>
      </c>
      <c r="C1517" s="2">
        <v>218613</v>
      </c>
      <c r="D1517" s="4">
        <v>45859</v>
      </c>
      <c r="E1517" s="4">
        <v>45859</v>
      </c>
      <c r="F1517" s="2" t="s">
        <v>1734</v>
      </c>
      <c r="G1517" s="3" t="s">
        <v>1735</v>
      </c>
      <c r="H1517" s="2" t="s">
        <v>5616</v>
      </c>
      <c r="I1517" s="3" t="s">
        <v>3170</v>
      </c>
      <c r="J1517" s="6">
        <v>34581</v>
      </c>
      <c r="K1517" s="3" t="s">
        <v>1981</v>
      </c>
      <c r="L1517" s="3" t="s">
        <v>3810</v>
      </c>
      <c r="M1517" s="3" t="s">
        <v>359</v>
      </c>
      <c r="N1517" s="3" t="s">
        <v>1758</v>
      </c>
      <c r="O1517" s="5" t="s">
        <v>5382</v>
      </c>
      <c r="P1517" s="2">
        <f>VLOOKUP(M1517&amp;N1517,Distancia!$C$2:$D$3438,2,0)</f>
        <v>106.86</v>
      </c>
      <c r="Q1517" s="2" t="str">
        <f t="shared" si="23"/>
        <v>Aplica</v>
      </c>
      <c r="R1517" s="36"/>
      <c r="S1517" s="2"/>
    </row>
    <row r="1518" spans="1:19" x14ac:dyDescent="0.25">
      <c r="A1518" s="3" t="s">
        <v>352</v>
      </c>
      <c r="B1518" s="6" t="s">
        <v>1944</v>
      </c>
      <c r="C1518" s="2">
        <v>218615</v>
      </c>
      <c r="D1518" s="4">
        <v>45859</v>
      </c>
      <c r="E1518" s="4">
        <v>45859</v>
      </c>
      <c r="F1518" s="2" t="s">
        <v>1795</v>
      </c>
      <c r="G1518" s="3" t="s">
        <v>1796</v>
      </c>
      <c r="H1518" s="2" t="s">
        <v>5737</v>
      </c>
      <c r="I1518" s="3" t="s">
        <v>3170</v>
      </c>
      <c r="J1518" s="6">
        <v>31809</v>
      </c>
      <c r="K1518" s="3" t="s">
        <v>1163</v>
      </c>
      <c r="L1518" s="3" t="s">
        <v>3856</v>
      </c>
      <c r="M1518" s="3" t="s">
        <v>1715</v>
      </c>
      <c r="N1518" s="3" t="s">
        <v>359</v>
      </c>
      <c r="O1518" s="5" t="s">
        <v>5389</v>
      </c>
      <c r="P1518" s="2">
        <f>VLOOKUP(M1518&amp;N1518,Distancia!$C$2:$D$3438,2,0)</f>
        <v>96.31</v>
      </c>
      <c r="Q1518" s="2" t="str">
        <f t="shared" si="23"/>
        <v>Aplica</v>
      </c>
      <c r="R1518" s="36">
        <v>7600</v>
      </c>
      <c r="S1518" s="2"/>
    </row>
    <row r="1519" spans="1:19" x14ac:dyDescent="0.25">
      <c r="A1519" s="3" t="s">
        <v>352</v>
      </c>
      <c r="B1519" s="6" t="s">
        <v>1944</v>
      </c>
      <c r="C1519" s="2">
        <v>218616</v>
      </c>
      <c r="D1519" s="4">
        <v>45859</v>
      </c>
      <c r="E1519" s="4">
        <v>45859</v>
      </c>
      <c r="F1519" s="2" t="s">
        <v>1759</v>
      </c>
      <c r="G1519" s="3" t="s">
        <v>1760</v>
      </c>
      <c r="H1519" s="2" t="s">
        <v>5698</v>
      </c>
      <c r="I1519" s="3" t="s">
        <v>3170</v>
      </c>
      <c r="J1519" s="6">
        <v>31809</v>
      </c>
      <c r="K1519" s="3" t="s">
        <v>1133</v>
      </c>
      <c r="L1519" s="3" t="s">
        <v>3856</v>
      </c>
      <c r="M1519" s="3" t="s">
        <v>359</v>
      </c>
      <c r="N1519" s="3" t="s">
        <v>1758</v>
      </c>
      <c r="O1519" s="5" t="s">
        <v>5382</v>
      </c>
      <c r="P1519" s="2">
        <f>VLOOKUP(M1519&amp;N1519,Distancia!$C$2:$D$3438,2,0)</f>
        <v>106.86</v>
      </c>
      <c r="Q1519" s="2" t="str">
        <f t="shared" si="23"/>
        <v>Aplica</v>
      </c>
      <c r="R1519" s="36"/>
      <c r="S1519" s="2"/>
    </row>
    <row r="1520" spans="1:19" x14ac:dyDescent="0.25">
      <c r="A1520" s="3" t="s">
        <v>352</v>
      </c>
      <c r="B1520" s="6" t="s">
        <v>1944</v>
      </c>
      <c r="C1520" s="2">
        <v>218627</v>
      </c>
      <c r="D1520" s="4">
        <v>45856</v>
      </c>
      <c r="E1520" s="4">
        <v>45856</v>
      </c>
      <c r="F1520" s="2" t="s">
        <v>1977</v>
      </c>
      <c r="G1520" s="3" t="s">
        <v>1976</v>
      </c>
      <c r="H1520" s="2" t="s">
        <v>5511</v>
      </c>
      <c r="I1520" s="3" t="s">
        <v>3170</v>
      </c>
      <c r="J1520" s="6">
        <v>0</v>
      </c>
      <c r="K1520" s="3" t="s">
        <v>423</v>
      </c>
      <c r="L1520" s="3" t="s">
        <v>3869</v>
      </c>
      <c r="M1520" s="3" t="s">
        <v>354</v>
      </c>
      <c r="N1520" s="3" t="s">
        <v>353</v>
      </c>
      <c r="O1520" s="5" t="s">
        <v>5402</v>
      </c>
      <c r="P1520" s="2">
        <f>VLOOKUP(M1520&amp;N1520,Distancia!$C$2:$D$3438,2,0)</f>
        <v>37.67</v>
      </c>
      <c r="Q1520" s="2" t="str">
        <f t="shared" si="23"/>
        <v>No Aplica</v>
      </c>
      <c r="R1520" s="36"/>
      <c r="S1520" s="2"/>
    </row>
    <row r="1521" spans="1:19" x14ac:dyDescent="0.25">
      <c r="A1521" s="3" t="s">
        <v>352</v>
      </c>
      <c r="B1521" s="6" t="s">
        <v>1944</v>
      </c>
      <c r="C1521" s="2">
        <v>218628</v>
      </c>
      <c r="D1521" s="4">
        <v>45859</v>
      </c>
      <c r="E1521" s="4">
        <v>45859</v>
      </c>
      <c r="F1521" s="2" t="s">
        <v>1977</v>
      </c>
      <c r="G1521" s="3" t="s">
        <v>1976</v>
      </c>
      <c r="H1521" s="2" t="s">
        <v>5511</v>
      </c>
      <c r="I1521" s="3" t="s">
        <v>3170</v>
      </c>
      <c r="J1521" s="6">
        <v>0</v>
      </c>
      <c r="K1521" s="3" t="s">
        <v>438</v>
      </c>
      <c r="L1521" s="3" t="s">
        <v>3869</v>
      </c>
      <c r="M1521" s="3" t="s">
        <v>354</v>
      </c>
      <c r="N1521" s="3" t="s">
        <v>353</v>
      </c>
      <c r="O1521" s="5" t="s">
        <v>5382</v>
      </c>
      <c r="P1521" s="2">
        <f>VLOOKUP(M1521&amp;N1521,Distancia!$C$2:$D$3438,2,0)</f>
        <v>37.67</v>
      </c>
      <c r="Q1521" s="2" t="str">
        <f t="shared" si="23"/>
        <v>No Aplica</v>
      </c>
      <c r="R1521" s="36"/>
      <c r="S1521" s="2"/>
    </row>
    <row r="1522" spans="1:19" x14ac:dyDescent="0.25">
      <c r="A1522" s="3" t="s">
        <v>352</v>
      </c>
      <c r="B1522" s="6" t="s">
        <v>1944</v>
      </c>
      <c r="C1522" s="2">
        <v>218636</v>
      </c>
      <c r="D1522" s="4">
        <v>45859</v>
      </c>
      <c r="E1522" s="4">
        <v>45859</v>
      </c>
      <c r="F1522" s="2" t="s">
        <v>1731</v>
      </c>
      <c r="G1522" s="3" t="s">
        <v>1732</v>
      </c>
      <c r="H1522" s="2" t="s">
        <v>5591</v>
      </c>
      <c r="I1522" s="3" t="s">
        <v>3170</v>
      </c>
      <c r="J1522" s="6">
        <v>0</v>
      </c>
      <c r="K1522" s="3" t="s">
        <v>2415</v>
      </c>
      <c r="L1522" s="3" t="s">
        <v>3810</v>
      </c>
      <c r="M1522" s="3" t="s">
        <v>359</v>
      </c>
      <c r="N1522" s="3" t="s">
        <v>354</v>
      </c>
      <c r="O1522" s="5" t="s">
        <v>5394</v>
      </c>
      <c r="P1522" s="2">
        <f>VLOOKUP(M1522&amp;N1522,Distancia!$C$2:$D$3438,2,0)</f>
        <v>22.94</v>
      </c>
      <c r="Q1522" s="2" t="str">
        <f t="shared" si="23"/>
        <v>No Aplica</v>
      </c>
      <c r="R1522" s="36"/>
      <c r="S1522" s="2"/>
    </row>
    <row r="1523" spans="1:19" x14ac:dyDescent="0.25">
      <c r="A1523" s="3" t="s">
        <v>352</v>
      </c>
      <c r="B1523" s="6" t="s">
        <v>1944</v>
      </c>
      <c r="C1523" s="2">
        <v>218637</v>
      </c>
      <c r="D1523" s="4">
        <v>45861</v>
      </c>
      <c r="E1523" s="4">
        <v>45861</v>
      </c>
      <c r="F1523" s="2" t="s">
        <v>1731</v>
      </c>
      <c r="G1523" s="3" t="s">
        <v>1732</v>
      </c>
      <c r="H1523" s="2" t="s">
        <v>5591</v>
      </c>
      <c r="I1523" s="3" t="s">
        <v>3170</v>
      </c>
      <c r="J1523" s="6">
        <v>0</v>
      </c>
      <c r="K1523" s="3" t="s">
        <v>2422</v>
      </c>
      <c r="L1523" s="3" t="s">
        <v>3810</v>
      </c>
      <c r="M1523" s="3" t="s">
        <v>359</v>
      </c>
      <c r="N1523" s="3" t="s">
        <v>368</v>
      </c>
      <c r="O1523" s="5" t="s">
        <v>5394</v>
      </c>
      <c r="P1523" s="2">
        <f>VLOOKUP(M1523&amp;N1523,Distancia!$C$2:$D$3438,2,0)</f>
        <v>71.239999999999995</v>
      </c>
      <c r="Q1523" s="2" t="str">
        <f t="shared" si="23"/>
        <v>No Aplica</v>
      </c>
      <c r="R1523" s="36"/>
      <c r="S1523" s="2"/>
    </row>
    <row r="1524" spans="1:19" x14ac:dyDescent="0.25">
      <c r="A1524" s="3" t="s">
        <v>352</v>
      </c>
      <c r="B1524" s="6" t="s">
        <v>1944</v>
      </c>
      <c r="C1524" s="2">
        <v>218679</v>
      </c>
      <c r="D1524" s="4">
        <v>45860</v>
      </c>
      <c r="E1524" s="4">
        <v>45860</v>
      </c>
      <c r="F1524" s="2" t="s">
        <v>1785</v>
      </c>
      <c r="G1524" s="3" t="s">
        <v>1786</v>
      </c>
      <c r="H1524" s="2" t="s">
        <v>5756</v>
      </c>
      <c r="I1524" s="3" t="s">
        <v>3170</v>
      </c>
      <c r="J1524" s="6">
        <v>0</v>
      </c>
      <c r="K1524" s="3" t="s">
        <v>112</v>
      </c>
      <c r="L1524" s="3" t="s">
        <v>3898</v>
      </c>
      <c r="M1524" s="3" t="s">
        <v>4</v>
      </c>
      <c r="N1524" s="3" t="s">
        <v>368</v>
      </c>
      <c r="O1524" s="5" t="s">
        <v>5382</v>
      </c>
      <c r="P1524" s="2">
        <f>VLOOKUP(M1524&amp;N1524,Distancia!$C$2:$D$3438,2,0)</f>
        <v>24.52</v>
      </c>
      <c r="Q1524" s="2" t="str">
        <f t="shared" si="23"/>
        <v>No Aplica</v>
      </c>
      <c r="R1524" s="36"/>
      <c r="S1524" s="2"/>
    </row>
    <row r="1525" spans="1:19" x14ac:dyDescent="0.25">
      <c r="A1525" s="3" t="s">
        <v>352</v>
      </c>
      <c r="B1525" s="6" t="s">
        <v>1944</v>
      </c>
      <c r="C1525" s="2">
        <v>218682</v>
      </c>
      <c r="D1525" s="4">
        <v>45860</v>
      </c>
      <c r="E1525" s="4">
        <v>45860</v>
      </c>
      <c r="F1525" s="2" t="s">
        <v>2414</v>
      </c>
      <c r="G1525" s="3" t="s">
        <v>2413</v>
      </c>
      <c r="H1525" s="2" t="s">
        <v>5758</v>
      </c>
      <c r="I1525" s="3" t="s">
        <v>3170</v>
      </c>
      <c r="J1525" s="6">
        <v>0</v>
      </c>
      <c r="K1525" s="3" t="s">
        <v>1066</v>
      </c>
      <c r="L1525" s="3" t="s">
        <v>3898</v>
      </c>
      <c r="M1525" s="3" t="s">
        <v>353</v>
      </c>
      <c r="N1525" s="3" t="s">
        <v>359</v>
      </c>
      <c r="O1525" s="5" t="s">
        <v>5382</v>
      </c>
      <c r="P1525" s="2">
        <f>VLOOKUP(M1525&amp;N1525,Distancia!$C$2:$D$3438,2,0)</f>
        <v>54.44</v>
      </c>
      <c r="Q1525" s="2" t="str">
        <f t="shared" si="23"/>
        <v>No Aplica</v>
      </c>
      <c r="R1525" s="36"/>
      <c r="S1525" s="2"/>
    </row>
    <row r="1526" spans="1:19" x14ac:dyDescent="0.25">
      <c r="A1526" s="3" t="s">
        <v>352</v>
      </c>
      <c r="B1526" s="6" t="s">
        <v>1944</v>
      </c>
      <c r="C1526" s="2">
        <v>218690</v>
      </c>
      <c r="D1526" s="4">
        <v>45860</v>
      </c>
      <c r="E1526" s="4">
        <v>45860</v>
      </c>
      <c r="F1526" s="2" t="s">
        <v>1742</v>
      </c>
      <c r="G1526" s="3" t="s">
        <v>1743</v>
      </c>
      <c r="H1526" s="2" t="s">
        <v>5477</v>
      </c>
      <c r="I1526" s="3" t="s">
        <v>3170</v>
      </c>
      <c r="J1526" s="6">
        <v>0</v>
      </c>
      <c r="K1526" s="3" t="s">
        <v>1010</v>
      </c>
      <c r="L1526" s="3" t="s">
        <v>3856</v>
      </c>
      <c r="M1526" s="3" t="s">
        <v>359</v>
      </c>
      <c r="N1526" s="3" t="s">
        <v>368</v>
      </c>
      <c r="O1526" s="5" t="s">
        <v>5382</v>
      </c>
      <c r="P1526" s="2">
        <f>VLOOKUP(M1526&amp;N1526,Distancia!$C$2:$D$3438,2,0)</f>
        <v>71.239999999999995</v>
      </c>
      <c r="Q1526" s="2" t="str">
        <f t="shared" si="23"/>
        <v>No Aplica</v>
      </c>
      <c r="R1526" s="36"/>
      <c r="S1526" s="2"/>
    </row>
    <row r="1527" spans="1:19" x14ac:dyDescent="0.25">
      <c r="A1527" s="3" t="s">
        <v>352</v>
      </c>
      <c r="B1527" s="6" t="s">
        <v>1944</v>
      </c>
      <c r="C1527" s="2">
        <v>218693</v>
      </c>
      <c r="D1527" s="4">
        <v>45860</v>
      </c>
      <c r="E1527" s="4">
        <v>45860</v>
      </c>
      <c r="F1527" s="2" t="s">
        <v>1747</v>
      </c>
      <c r="G1527" s="3" t="s">
        <v>1748</v>
      </c>
      <c r="H1527" s="2" t="s">
        <v>5762</v>
      </c>
      <c r="I1527" s="3" t="s">
        <v>3170</v>
      </c>
      <c r="J1527" s="6">
        <v>0</v>
      </c>
      <c r="K1527" s="3" t="s">
        <v>1074</v>
      </c>
      <c r="L1527" s="3" t="s">
        <v>3856</v>
      </c>
      <c r="M1527" s="3" t="s">
        <v>359</v>
      </c>
      <c r="N1527" s="3" t="s">
        <v>368</v>
      </c>
      <c r="O1527" s="5" t="s">
        <v>5394</v>
      </c>
      <c r="P1527" s="2">
        <f>VLOOKUP(M1527&amp;N1527,Distancia!$C$2:$D$3438,2,0)</f>
        <v>71.239999999999995</v>
      </c>
      <c r="Q1527" s="2" t="str">
        <f t="shared" si="23"/>
        <v>No Aplica</v>
      </c>
      <c r="R1527" s="36"/>
      <c r="S1527" s="2"/>
    </row>
    <row r="1528" spans="1:19" x14ac:dyDescent="0.25">
      <c r="A1528" s="3" t="s">
        <v>352</v>
      </c>
      <c r="B1528" s="6" t="s">
        <v>1944</v>
      </c>
      <c r="C1528" s="2">
        <v>218703</v>
      </c>
      <c r="D1528" s="4">
        <v>45858</v>
      </c>
      <c r="E1528" s="4">
        <v>45859</v>
      </c>
      <c r="F1528" s="2" t="s">
        <v>2421</v>
      </c>
      <c r="G1528" s="3" t="s">
        <v>2420</v>
      </c>
      <c r="H1528" s="2" t="s">
        <v>5611</v>
      </c>
      <c r="I1528" s="3" t="s">
        <v>3170</v>
      </c>
      <c r="J1528" s="6">
        <v>0</v>
      </c>
      <c r="K1528" s="3" t="s">
        <v>1102</v>
      </c>
      <c r="L1528" s="3" t="s">
        <v>3724</v>
      </c>
      <c r="M1528" s="3" t="s">
        <v>359</v>
      </c>
      <c r="N1528" s="3" t="s">
        <v>368</v>
      </c>
      <c r="O1528" s="5" t="s">
        <v>5394</v>
      </c>
      <c r="P1528" s="2">
        <f>VLOOKUP(M1528&amp;N1528,Distancia!$C$2:$D$3438,2,0)</f>
        <v>71.239999999999995</v>
      </c>
      <c r="Q1528" s="2" t="str">
        <f t="shared" si="23"/>
        <v>No Aplica</v>
      </c>
      <c r="R1528" s="36"/>
      <c r="S1528" s="2"/>
    </row>
    <row r="1529" spans="1:19" x14ac:dyDescent="0.25">
      <c r="A1529" s="3" t="s">
        <v>352</v>
      </c>
      <c r="B1529" s="6" t="s">
        <v>1944</v>
      </c>
      <c r="C1529" s="2">
        <v>218716</v>
      </c>
      <c r="D1529" s="4">
        <v>45848</v>
      </c>
      <c r="E1529" s="4">
        <v>45848</v>
      </c>
      <c r="F1529" s="2" t="s">
        <v>3087</v>
      </c>
      <c r="G1529" s="3" t="s">
        <v>3088</v>
      </c>
      <c r="H1529" s="2" t="s">
        <v>5574</v>
      </c>
      <c r="I1529" s="3" t="s">
        <v>3170</v>
      </c>
      <c r="J1529" s="6">
        <v>0</v>
      </c>
      <c r="K1529" s="3" t="s">
        <v>1094</v>
      </c>
      <c r="L1529" s="3" t="s">
        <v>3898</v>
      </c>
      <c r="M1529" s="3" t="s">
        <v>368</v>
      </c>
      <c r="N1529" s="3" t="s">
        <v>359</v>
      </c>
      <c r="O1529" s="5" t="s">
        <v>5394</v>
      </c>
      <c r="P1529" s="2">
        <f>VLOOKUP(M1529&amp;N1529,Distancia!$C$2:$D$3438,2,0)</f>
        <v>71.239999999999995</v>
      </c>
      <c r="Q1529" s="2" t="str">
        <f t="shared" si="23"/>
        <v>No Aplica</v>
      </c>
      <c r="R1529" s="36"/>
      <c r="S1529" s="2"/>
    </row>
    <row r="1530" spans="1:19" x14ac:dyDescent="0.25">
      <c r="A1530" s="3" t="s">
        <v>352</v>
      </c>
      <c r="B1530" s="6" t="s">
        <v>1944</v>
      </c>
      <c r="C1530" s="2">
        <v>218720</v>
      </c>
      <c r="D1530" s="4">
        <v>45860</v>
      </c>
      <c r="E1530" s="4">
        <v>45860</v>
      </c>
      <c r="F1530" s="2" t="s">
        <v>1788</v>
      </c>
      <c r="G1530" s="3" t="s">
        <v>1789</v>
      </c>
      <c r="H1530" s="2" t="s">
        <v>5630</v>
      </c>
      <c r="I1530" s="3" t="s">
        <v>3170</v>
      </c>
      <c r="J1530" s="6">
        <v>0</v>
      </c>
      <c r="K1530" s="3" t="s">
        <v>1109</v>
      </c>
      <c r="L1530" s="3" t="s">
        <v>3898</v>
      </c>
      <c r="M1530" s="3" t="s">
        <v>1728</v>
      </c>
      <c r="N1530" s="3" t="s">
        <v>353</v>
      </c>
      <c r="O1530" s="5" t="s">
        <v>5382</v>
      </c>
      <c r="P1530" s="2">
        <f>VLOOKUP(M1530&amp;N1530,Distancia!$C$2:$D$3438,2,0)</f>
        <v>45.63</v>
      </c>
      <c r="Q1530" s="2" t="str">
        <f t="shared" si="23"/>
        <v>No Aplica</v>
      </c>
      <c r="R1530" s="36"/>
      <c r="S1530" s="2"/>
    </row>
    <row r="1531" spans="1:19" x14ac:dyDescent="0.25">
      <c r="A1531" s="3" t="s">
        <v>352</v>
      </c>
      <c r="B1531" s="6" t="s">
        <v>1944</v>
      </c>
      <c r="C1531" s="2">
        <v>218729</v>
      </c>
      <c r="D1531" s="4">
        <v>45861</v>
      </c>
      <c r="E1531" s="4">
        <v>45861</v>
      </c>
      <c r="F1531" s="2" t="s">
        <v>3025</v>
      </c>
      <c r="G1531" s="3" t="s">
        <v>3026</v>
      </c>
      <c r="H1531" s="2" t="s">
        <v>5623</v>
      </c>
      <c r="I1531" s="3" t="s">
        <v>3170</v>
      </c>
      <c r="J1531" s="6">
        <v>0</v>
      </c>
      <c r="K1531" s="3" t="s">
        <v>268</v>
      </c>
      <c r="L1531" s="3" t="s">
        <v>3898</v>
      </c>
      <c r="M1531" s="3" t="s">
        <v>359</v>
      </c>
      <c r="N1531" s="3" t="s">
        <v>1952</v>
      </c>
      <c r="O1531" s="5" t="s">
        <v>5382</v>
      </c>
      <c r="P1531" s="2">
        <f>VLOOKUP(M1531&amp;N1531,Distancia!$C$2:$D$3438,2,0)</f>
        <v>48.1</v>
      </c>
      <c r="Q1531" s="2" t="str">
        <f t="shared" si="23"/>
        <v>No Aplica</v>
      </c>
      <c r="R1531" s="36"/>
      <c r="S1531" s="2"/>
    </row>
    <row r="1532" spans="1:19" x14ac:dyDescent="0.25">
      <c r="A1532" s="3" t="s">
        <v>352</v>
      </c>
      <c r="B1532" s="6" t="s">
        <v>1944</v>
      </c>
      <c r="C1532" s="2">
        <v>218736</v>
      </c>
      <c r="D1532" s="4">
        <v>45861</v>
      </c>
      <c r="E1532" s="4">
        <v>45861</v>
      </c>
      <c r="F1532" s="2" t="s">
        <v>1747</v>
      </c>
      <c r="G1532" s="3" t="s">
        <v>1748</v>
      </c>
      <c r="H1532" s="2" t="s">
        <v>5762</v>
      </c>
      <c r="I1532" s="3" t="s">
        <v>3170</v>
      </c>
      <c r="J1532" s="6">
        <v>0</v>
      </c>
      <c r="K1532" s="3" t="s">
        <v>1118</v>
      </c>
      <c r="L1532" s="3" t="s">
        <v>3856</v>
      </c>
      <c r="M1532" s="3" t="s">
        <v>359</v>
      </c>
      <c r="N1532" s="3" t="s">
        <v>353</v>
      </c>
      <c r="O1532" s="5" t="s">
        <v>5394</v>
      </c>
      <c r="P1532" s="2">
        <f>VLOOKUP(M1532&amp;N1532,Distancia!$C$2:$D$3438,2,0)</f>
        <v>54.44</v>
      </c>
      <c r="Q1532" s="2" t="str">
        <f t="shared" si="23"/>
        <v>No Aplica</v>
      </c>
      <c r="R1532" s="36"/>
      <c r="S1532" s="2"/>
    </row>
    <row r="1533" spans="1:19" x14ac:dyDescent="0.25">
      <c r="A1533" s="3" t="s">
        <v>352</v>
      </c>
      <c r="B1533" s="6" t="s">
        <v>1944</v>
      </c>
      <c r="C1533" s="2">
        <v>218740</v>
      </c>
      <c r="D1533" s="4">
        <v>45861</v>
      </c>
      <c r="E1533" s="4">
        <v>45862</v>
      </c>
      <c r="F1533" s="2" t="s">
        <v>2421</v>
      </c>
      <c r="G1533" s="3" t="s">
        <v>2420</v>
      </c>
      <c r="H1533" s="2" t="s">
        <v>5611</v>
      </c>
      <c r="I1533" s="3" t="s">
        <v>3170</v>
      </c>
      <c r="J1533" s="6">
        <v>0</v>
      </c>
      <c r="K1533" s="3" t="s">
        <v>1147</v>
      </c>
      <c r="L1533" s="3" t="s">
        <v>3724</v>
      </c>
      <c r="M1533" s="3" t="s">
        <v>359</v>
      </c>
      <c r="N1533" s="3" t="s">
        <v>368</v>
      </c>
      <c r="O1533" s="5" t="s">
        <v>5394</v>
      </c>
      <c r="P1533" s="2">
        <f>VLOOKUP(M1533&amp;N1533,Distancia!$C$2:$D$3438,2,0)</f>
        <v>71.239999999999995</v>
      </c>
      <c r="Q1533" s="2" t="str">
        <f t="shared" si="23"/>
        <v>No Aplica</v>
      </c>
      <c r="R1533" s="36"/>
      <c r="S1533" s="2"/>
    </row>
    <row r="1534" spans="1:19" x14ac:dyDescent="0.25">
      <c r="A1534" s="3" t="s">
        <v>352</v>
      </c>
      <c r="B1534" s="6" t="s">
        <v>1944</v>
      </c>
      <c r="C1534" s="2">
        <v>218748</v>
      </c>
      <c r="D1534" s="4">
        <v>45860</v>
      </c>
      <c r="E1534" s="4">
        <v>45860</v>
      </c>
      <c r="F1534" s="2" t="s">
        <v>1712</v>
      </c>
      <c r="G1534" s="3" t="s">
        <v>1989</v>
      </c>
      <c r="H1534" s="2" t="s">
        <v>5407</v>
      </c>
      <c r="I1534" s="3" t="s">
        <v>3170</v>
      </c>
      <c r="J1534" s="6">
        <v>0</v>
      </c>
      <c r="K1534" s="3" t="s">
        <v>624</v>
      </c>
      <c r="L1534" s="3" t="s">
        <v>3898</v>
      </c>
      <c r="M1534" s="3" t="s">
        <v>359</v>
      </c>
      <c r="N1534" s="3" t="s">
        <v>368</v>
      </c>
      <c r="O1534" s="5" t="s">
        <v>5402</v>
      </c>
      <c r="P1534" s="2">
        <f>VLOOKUP(M1534&amp;N1534,Distancia!$C$2:$D$3438,2,0)</f>
        <v>71.239999999999995</v>
      </c>
      <c r="Q1534" s="2" t="str">
        <f t="shared" si="23"/>
        <v>No Aplica</v>
      </c>
      <c r="R1534" s="36"/>
      <c r="S1534" s="2"/>
    </row>
    <row r="1535" spans="1:19" x14ac:dyDescent="0.25">
      <c r="A1535" s="3" t="s">
        <v>352</v>
      </c>
      <c r="B1535" s="6" t="s">
        <v>1944</v>
      </c>
      <c r="C1535" s="2">
        <v>218777</v>
      </c>
      <c r="D1535" s="4">
        <v>45862</v>
      </c>
      <c r="E1535" s="4">
        <v>45863</v>
      </c>
      <c r="F1535" s="2" t="s">
        <v>1765</v>
      </c>
      <c r="G1535" s="3" t="s">
        <v>1766</v>
      </c>
      <c r="H1535" s="2" t="s">
        <v>5573</v>
      </c>
      <c r="I1535" s="3" t="s">
        <v>3170</v>
      </c>
      <c r="J1535" s="6">
        <v>111332</v>
      </c>
      <c r="K1535" s="3" t="s">
        <v>556</v>
      </c>
      <c r="L1535" s="3" t="s">
        <v>3871</v>
      </c>
      <c r="M1535" s="3" t="s">
        <v>1758</v>
      </c>
      <c r="N1535" s="3" t="s">
        <v>359</v>
      </c>
      <c r="O1535" s="5" t="s">
        <v>5394</v>
      </c>
      <c r="P1535" s="2">
        <f>VLOOKUP(M1535&amp;N1535,Distancia!$C$2:$D$3438,2,0)</f>
        <v>106.86</v>
      </c>
      <c r="Q1535" s="2" t="str">
        <f t="shared" si="23"/>
        <v>Aplica</v>
      </c>
      <c r="R1535" s="36"/>
      <c r="S1535" s="2"/>
    </row>
    <row r="1536" spans="1:19" x14ac:dyDescent="0.25">
      <c r="A1536" s="3" t="s">
        <v>352</v>
      </c>
      <c r="B1536" s="6" t="s">
        <v>1944</v>
      </c>
      <c r="C1536" s="2">
        <v>218778</v>
      </c>
      <c r="D1536" s="4">
        <v>45872</v>
      </c>
      <c r="E1536" s="4">
        <v>45874</v>
      </c>
      <c r="F1536" s="2" t="s">
        <v>1765</v>
      </c>
      <c r="G1536" s="3" t="s">
        <v>1766</v>
      </c>
      <c r="H1536" s="2" t="s">
        <v>5573</v>
      </c>
      <c r="I1536" s="3" t="s">
        <v>3170</v>
      </c>
      <c r="J1536" s="6">
        <v>190855</v>
      </c>
      <c r="K1536" s="3" t="s">
        <v>609</v>
      </c>
      <c r="L1536" s="3" t="s">
        <v>3871</v>
      </c>
      <c r="M1536" s="3" t="s">
        <v>1758</v>
      </c>
      <c r="N1536" s="3" t="s">
        <v>359</v>
      </c>
      <c r="O1536" s="5" t="s">
        <v>5394</v>
      </c>
      <c r="P1536" s="2">
        <f>VLOOKUP(M1536&amp;N1536,Distancia!$C$2:$D$3438,2,0)</f>
        <v>106.86</v>
      </c>
      <c r="Q1536" s="2" t="str">
        <f t="shared" si="23"/>
        <v>Aplica</v>
      </c>
      <c r="R1536" s="36"/>
      <c r="S1536" s="2"/>
    </row>
    <row r="1537" spans="1:19" x14ac:dyDescent="0.25">
      <c r="A1537" s="3" t="s">
        <v>352</v>
      </c>
      <c r="B1537" s="6" t="s">
        <v>1944</v>
      </c>
      <c r="C1537" s="2">
        <v>218782</v>
      </c>
      <c r="D1537" s="4">
        <v>45866</v>
      </c>
      <c r="E1537" s="4">
        <v>45869</v>
      </c>
      <c r="F1537" s="2" t="s">
        <v>1772</v>
      </c>
      <c r="G1537" s="3" t="s">
        <v>1774</v>
      </c>
      <c r="H1537" s="2" t="s">
        <v>5794</v>
      </c>
      <c r="I1537" s="3" t="s">
        <v>351</v>
      </c>
      <c r="J1537" s="6">
        <v>293940</v>
      </c>
      <c r="K1537" s="3" t="s">
        <v>1057</v>
      </c>
      <c r="L1537" s="3" t="s">
        <v>3898</v>
      </c>
      <c r="M1537" s="3" t="s">
        <v>353</v>
      </c>
      <c r="N1537" s="3" t="s">
        <v>270</v>
      </c>
      <c r="O1537" s="5" t="s">
        <v>5394</v>
      </c>
      <c r="P1537" s="2">
        <f>VLOOKUP(M1537&amp;N1537,Distancia!$C$2:$D$3438,2,0)</f>
        <v>306.60000000000002</v>
      </c>
      <c r="Q1537" s="2" t="str">
        <f t="shared" si="23"/>
        <v>Aplica</v>
      </c>
      <c r="R1537" s="36"/>
      <c r="S1537" s="2"/>
    </row>
    <row r="1538" spans="1:19" x14ac:dyDescent="0.25">
      <c r="A1538" s="3" t="s">
        <v>352</v>
      </c>
      <c r="B1538" s="6" t="s">
        <v>1944</v>
      </c>
      <c r="C1538" s="2">
        <v>218787</v>
      </c>
      <c r="D1538" s="4">
        <v>45862</v>
      </c>
      <c r="E1538" s="4">
        <v>45862</v>
      </c>
      <c r="F1538" s="2" t="s">
        <v>1720</v>
      </c>
      <c r="G1538" s="3" t="s">
        <v>1727</v>
      </c>
      <c r="H1538" s="2" t="s">
        <v>5797</v>
      </c>
      <c r="I1538" s="3" t="s">
        <v>3170</v>
      </c>
      <c r="J1538" s="6">
        <v>0</v>
      </c>
      <c r="K1538" s="3" t="s">
        <v>564</v>
      </c>
      <c r="L1538" s="3" t="s">
        <v>3869</v>
      </c>
      <c r="M1538" s="3" t="s">
        <v>359</v>
      </c>
      <c r="N1538" s="3" t="s">
        <v>368</v>
      </c>
      <c r="O1538" s="5" t="s">
        <v>5382</v>
      </c>
      <c r="P1538" s="2">
        <f>VLOOKUP(M1538&amp;N1538,Distancia!$C$2:$D$3438,2,0)</f>
        <v>71.239999999999995</v>
      </c>
      <c r="Q1538" s="2" t="str">
        <f t="shared" si="23"/>
        <v>No Aplica</v>
      </c>
      <c r="R1538" s="36"/>
      <c r="S1538" s="2"/>
    </row>
    <row r="1539" spans="1:19" x14ac:dyDescent="0.25">
      <c r="A1539" s="3" t="s">
        <v>352</v>
      </c>
      <c r="B1539" s="6" t="s">
        <v>1944</v>
      </c>
      <c r="C1539" s="2">
        <v>218794</v>
      </c>
      <c r="D1539" s="4">
        <v>45862</v>
      </c>
      <c r="E1539" s="4">
        <v>45863</v>
      </c>
      <c r="F1539" s="2" t="s">
        <v>9</v>
      </c>
      <c r="G1539" s="3" t="s">
        <v>1711</v>
      </c>
      <c r="H1539" s="2" t="s">
        <v>5472</v>
      </c>
      <c r="I1539" s="3" t="s">
        <v>3170</v>
      </c>
      <c r="J1539" s="6">
        <v>121034</v>
      </c>
      <c r="K1539" s="3" t="s">
        <v>616</v>
      </c>
      <c r="L1539" s="3" t="s">
        <v>3898</v>
      </c>
      <c r="M1539" s="3" t="s">
        <v>359</v>
      </c>
      <c r="N1539" s="3" t="s">
        <v>270</v>
      </c>
      <c r="O1539" s="5" t="s">
        <v>5382</v>
      </c>
      <c r="P1539" s="2">
        <f>VLOOKUP(M1539&amp;N1539,Distancia!$C$2:$D$3438,2,0)</f>
        <v>256.86</v>
      </c>
      <c r="Q1539" s="2" t="str">
        <f t="shared" ref="Q1539:Q1602" si="24">IF(P1539&gt;=80,"Aplica","No Aplica")</f>
        <v>Aplica</v>
      </c>
      <c r="R1539" s="36"/>
      <c r="S1539" s="2"/>
    </row>
    <row r="1540" spans="1:19" x14ac:dyDescent="0.25">
      <c r="A1540" s="3" t="s">
        <v>352</v>
      </c>
      <c r="B1540" s="6" t="s">
        <v>1944</v>
      </c>
      <c r="C1540" s="2">
        <v>218796</v>
      </c>
      <c r="D1540" s="4">
        <v>45860</v>
      </c>
      <c r="E1540" s="4">
        <v>45861</v>
      </c>
      <c r="F1540" s="2" t="s">
        <v>1791</v>
      </c>
      <c r="G1540" s="3" t="s">
        <v>1794</v>
      </c>
      <c r="H1540" s="2" t="s">
        <v>5446</v>
      </c>
      <c r="I1540" s="3" t="s">
        <v>3170</v>
      </c>
      <c r="J1540" s="6">
        <v>0</v>
      </c>
      <c r="K1540" s="3" t="s">
        <v>108</v>
      </c>
      <c r="L1540" s="3" t="s">
        <v>3898</v>
      </c>
      <c r="M1540" s="3" t="s">
        <v>1728</v>
      </c>
      <c r="N1540" s="3" t="s">
        <v>353</v>
      </c>
      <c r="O1540" s="5" t="s">
        <v>5394</v>
      </c>
      <c r="P1540" s="2">
        <f>VLOOKUP(M1540&amp;N1540,Distancia!$C$2:$D$3438,2,0)</f>
        <v>45.63</v>
      </c>
      <c r="Q1540" s="2" t="str">
        <f t="shared" si="24"/>
        <v>No Aplica</v>
      </c>
      <c r="R1540" s="36"/>
      <c r="S1540" s="2"/>
    </row>
    <row r="1541" spans="1:19" x14ac:dyDescent="0.25">
      <c r="A1541" s="3" t="s">
        <v>352</v>
      </c>
      <c r="B1541" s="6" t="s">
        <v>1944</v>
      </c>
      <c r="C1541" s="2">
        <v>218808</v>
      </c>
      <c r="D1541" s="4">
        <v>45862</v>
      </c>
      <c r="E1541" s="4">
        <v>45862</v>
      </c>
      <c r="F1541" s="2" t="s">
        <v>2428</v>
      </c>
      <c r="G1541" s="3" t="s">
        <v>2427</v>
      </c>
      <c r="H1541" s="2" t="s">
        <v>5801</v>
      </c>
      <c r="I1541" s="3" t="s">
        <v>351</v>
      </c>
      <c r="J1541" s="6">
        <v>25815</v>
      </c>
      <c r="K1541" s="3" t="s">
        <v>1151</v>
      </c>
      <c r="L1541" s="3" t="s">
        <v>3898</v>
      </c>
      <c r="M1541" s="3" t="s">
        <v>1758</v>
      </c>
      <c r="N1541" s="3" t="s">
        <v>1753</v>
      </c>
      <c r="O1541" s="5" t="s">
        <v>5382</v>
      </c>
      <c r="P1541" s="2">
        <f>VLOOKUP(M1541&amp;N1541,Distancia!$C$2:$D$3438,2,0)</f>
        <v>105</v>
      </c>
      <c r="Q1541" s="2" t="str">
        <f t="shared" si="24"/>
        <v>Aplica</v>
      </c>
      <c r="R1541" s="36"/>
      <c r="S1541" s="2"/>
    </row>
    <row r="1542" spans="1:19" x14ac:dyDescent="0.25">
      <c r="A1542" s="3" t="s">
        <v>352</v>
      </c>
      <c r="B1542" s="6" t="s">
        <v>1944</v>
      </c>
      <c r="C1542" s="2">
        <v>218809</v>
      </c>
      <c r="D1542" s="4">
        <v>45862</v>
      </c>
      <c r="E1542" s="4">
        <v>45862</v>
      </c>
      <c r="F1542" s="2" t="s">
        <v>35</v>
      </c>
      <c r="G1542" s="3" t="s">
        <v>1764</v>
      </c>
      <c r="H1542" s="2" t="s">
        <v>5802</v>
      </c>
      <c r="I1542" s="3" t="s">
        <v>3170</v>
      </c>
      <c r="J1542" s="6">
        <v>31809</v>
      </c>
      <c r="K1542" s="3" t="s">
        <v>1156</v>
      </c>
      <c r="L1542" s="3" t="s">
        <v>3871</v>
      </c>
      <c r="M1542" s="3" t="s">
        <v>1758</v>
      </c>
      <c r="N1542" s="3" t="s">
        <v>1753</v>
      </c>
      <c r="O1542" s="5" t="s">
        <v>5382</v>
      </c>
      <c r="P1542" s="2">
        <f>VLOOKUP(M1542&amp;N1542,Distancia!$C$2:$D$3438,2,0)</f>
        <v>105</v>
      </c>
      <c r="Q1542" s="2" t="str">
        <f t="shared" si="24"/>
        <v>Aplica</v>
      </c>
      <c r="R1542" s="36"/>
      <c r="S1542" s="2"/>
    </row>
    <row r="1543" spans="1:19" x14ac:dyDescent="0.25">
      <c r="A1543" s="3" t="s">
        <v>352</v>
      </c>
      <c r="B1543" s="6" t="s">
        <v>1944</v>
      </c>
      <c r="C1543" s="2">
        <v>218814</v>
      </c>
      <c r="D1543" s="4">
        <v>45862</v>
      </c>
      <c r="E1543" s="4">
        <v>45862</v>
      </c>
      <c r="F1543" s="2" t="s">
        <v>2417</v>
      </c>
      <c r="G1543" s="3" t="s">
        <v>2416</v>
      </c>
      <c r="H1543" s="2" t="s">
        <v>5572</v>
      </c>
      <c r="I1543" s="3" t="s">
        <v>3170</v>
      </c>
      <c r="J1543" s="6">
        <v>31809</v>
      </c>
      <c r="K1543" s="3" t="s">
        <v>557</v>
      </c>
      <c r="L1543" s="3" t="s">
        <v>3869</v>
      </c>
      <c r="M1543" s="3" t="s">
        <v>1758</v>
      </c>
      <c r="N1543" s="3" t="s">
        <v>1753</v>
      </c>
      <c r="O1543" s="5" t="s">
        <v>5382</v>
      </c>
      <c r="P1543" s="2">
        <f>VLOOKUP(M1543&amp;N1543,Distancia!$C$2:$D$3438,2,0)</f>
        <v>105</v>
      </c>
      <c r="Q1543" s="2" t="str">
        <f t="shared" si="24"/>
        <v>Aplica</v>
      </c>
      <c r="R1543" s="36"/>
      <c r="S1543" s="2"/>
    </row>
    <row r="1544" spans="1:19" x14ac:dyDescent="0.25">
      <c r="A1544" s="3" t="s">
        <v>352</v>
      </c>
      <c r="B1544" s="6" t="s">
        <v>1944</v>
      </c>
      <c r="C1544" s="2">
        <v>218824</v>
      </c>
      <c r="D1544" s="4">
        <v>45862</v>
      </c>
      <c r="E1544" s="4">
        <v>45863</v>
      </c>
      <c r="F1544" s="2" t="s">
        <v>1709</v>
      </c>
      <c r="G1544" s="3" t="s">
        <v>1710</v>
      </c>
      <c r="H1544" s="2" t="s">
        <v>5500</v>
      </c>
      <c r="I1544" s="3" t="s">
        <v>3170</v>
      </c>
      <c r="J1544" s="6">
        <v>90353</v>
      </c>
      <c r="K1544" s="3" t="s">
        <v>1082</v>
      </c>
      <c r="L1544" s="3" t="s">
        <v>3869</v>
      </c>
      <c r="M1544" s="3" t="s">
        <v>359</v>
      </c>
      <c r="N1544" s="3" t="s">
        <v>270</v>
      </c>
      <c r="O1544" s="5" t="s">
        <v>5382</v>
      </c>
      <c r="P1544" s="2">
        <f>VLOOKUP(M1544&amp;N1544,Distancia!$C$2:$D$3438,2,0)</f>
        <v>256.86</v>
      </c>
      <c r="Q1544" s="2" t="str">
        <f t="shared" si="24"/>
        <v>Aplica</v>
      </c>
      <c r="R1544" s="36"/>
      <c r="S1544" s="2"/>
    </row>
    <row r="1545" spans="1:19" x14ac:dyDescent="0.25">
      <c r="A1545" s="3" t="s">
        <v>352</v>
      </c>
      <c r="B1545" s="6" t="s">
        <v>1944</v>
      </c>
      <c r="C1545" s="2">
        <v>218833</v>
      </c>
      <c r="D1545" s="4">
        <v>45866</v>
      </c>
      <c r="E1545" s="4">
        <v>45866</v>
      </c>
      <c r="F1545" s="2" t="s">
        <v>1707</v>
      </c>
      <c r="G1545" s="3" t="s">
        <v>1708</v>
      </c>
      <c r="H1545" s="2" t="s">
        <v>5396</v>
      </c>
      <c r="I1545" s="3" t="s">
        <v>3170</v>
      </c>
      <c r="J1545" s="6">
        <v>0</v>
      </c>
      <c r="K1545" s="3" t="s">
        <v>997</v>
      </c>
      <c r="L1545" s="3" t="s">
        <v>3856</v>
      </c>
      <c r="M1545" s="3" t="s">
        <v>359</v>
      </c>
      <c r="N1545" s="3" t="s">
        <v>1956</v>
      </c>
      <c r="O1545" s="5" t="s">
        <v>5382</v>
      </c>
      <c r="P1545" s="2">
        <f>VLOOKUP(M1545&amp;N1545,Distancia!$C$2:$D$3438,2,0)</f>
        <v>77</v>
      </c>
      <c r="Q1545" s="2" t="str">
        <f t="shared" si="24"/>
        <v>No Aplica</v>
      </c>
      <c r="R1545" s="36"/>
      <c r="S1545" s="2"/>
    </row>
    <row r="1546" spans="1:19" x14ac:dyDescent="0.25">
      <c r="A1546" s="3" t="s">
        <v>352</v>
      </c>
      <c r="B1546" s="6" t="s">
        <v>1944</v>
      </c>
      <c r="C1546" s="2">
        <v>218834</v>
      </c>
      <c r="D1546" s="4">
        <v>45867</v>
      </c>
      <c r="E1546" s="4">
        <v>45867</v>
      </c>
      <c r="F1546" s="2" t="s">
        <v>1707</v>
      </c>
      <c r="G1546" s="3" t="s">
        <v>1708</v>
      </c>
      <c r="H1546" s="2" t="s">
        <v>5396</v>
      </c>
      <c r="I1546" s="3" t="s">
        <v>3170</v>
      </c>
      <c r="J1546" s="6">
        <v>0</v>
      </c>
      <c r="K1546" s="3" t="s">
        <v>1017</v>
      </c>
      <c r="L1546" s="3" t="s">
        <v>3856</v>
      </c>
      <c r="M1546" s="3" t="s">
        <v>359</v>
      </c>
      <c r="N1546" s="3" t="s">
        <v>3077</v>
      </c>
      <c r="O1546" s="5" t="s">
        <v>5382</v>
      </c>
      <c r="P1546" s="2">
        <f>VLOOKUP(M1546&amp;N1546,Distancia!$C$2:$D$3438,2,0)</f>
        <v>55.51</v>
      </c>
      <c r="Q1546" s="2" t="str">
        <f t="shared" si="24"/>
        <v>No Aplica</v>
      </c>
      <c r="R1546" s="36"/>
      <c r="S1546" s="2"/>
    </row>
    <row r="1547" spans="1:19" x14ac:dyDescent="0.25">
      <c r="A1547" s="3" t="s">
        <v>352</v>
      </c>
      <c r="B1547" s="6" t="s">
        <v>1944</v>
      </c>
      <c r="C1547" s="2">
        <v>218837</v>
      </c>
      <c r="D1547" s="4">
        <v>45863</v>
      </c>
      <c r="E1547" s="4">
        <v>45863</v>
      </c>
      <c r="F1547" s="2" t="s">
        <v>1725</v>
      </c>
      <c r="G1547" s="3" t="s">
        <v>1726</v>
      </c>
      <c r="H1547" s="2" t="s">
        <v>5403</v>
      </c>
      <c r="I1547" s="3" t="s">
        <v>3170</v>
      </c>
      <c r="J1547" s="6">
        <v>0</v>
      </c>
      <c r="K1547" s="3" t="s">
        <v>648</v>
      </c>
      <c r="L1547" s="3" t="s">
        <v>3869</v>
      </c>
      <c r="M1547" s="3" t="s">
        <v>359</v>
      </c>
      <c r="N1547" s="3" t="s">
        <v>368</v>
      </c>
      <c r="O1547" s="5" t="s">
        <v>5389</v>
      </c>
      <c r="P1547" s="2">
        <f>VLOOKUP(M1547&amp;N1547,Distancia!$C$2:$D$3438,2,0)</f>
        <v>71.239999999999995</v>
      </c>
      <c r="Q1547" s="2" t="str">
        <f t="shared" si="24"/>
        <v>No Aplica</v>
      </c>
      <c r="R1547" s="36">
        <v>2800</v>
      </c>
      <c r="S1547" s="2"/>
    </row>
    <row r="1548" spans="1:19" x14ac:dyDescent="0.25">
      <c r="A1548" s="3" t="s">
        <v>352</v>
      </c>
      <c r="B1548" s="6" t="s">
        <v>1944</v>
      </c>
      <c r="C1548" s="2">
        <v>218838</v>
      </c>
      <c r="D1548" s="4">
        <v>45862</v>
      </c>
      <c r="E1548" s="4">
        <v>45862</v>
      </c>
      <c r="F1548" s="2" t="s">
        <v>1974</v>
      </c>
      <c r="G1548" s="3" t="s">
        <v>1973</v>
      </c>
      <c r="H1548" s="2" t="s">
        <v>5471</v>
      </c>
      <c r="I1548" s="3" t="s">
        <v>3170</v>
      </c>
      <c r="J1548" s="6">
        <v>0</v>
      </c>
      <c r="K1548" s="3" t="s">
        <v>1127</v>
      </c>
      <c r="L1548" s="3" t="s">
        <v>3856</v>
      </c>
      <c r="M1548" s="3" t="s">
        <v>359</v>
      </c>
      <c r="N1548" s="3" t="s">
        <v>368</v>
      </c>
      <c r="O1548" s="5" t="s">
        <v>5394</v>
      </c>
      <c r="P1548" s="2">
        <f>VLOOKUP(M1548&amp;N1548,Distancia!$C$2:$D$3438,2,0)</f>
        <v>71.239999999999995</v>
      </c>
      <c r="Q1548" s="2" t="str">
        <f t="shared" si="24"/>
        <v>No Aplica</v>
      </c>
      <c r="R1548" s="36"/>
      <c r="S1548" s="2"/>
    </row>
    <row r="1549" spans="1:19" x14ac:dyDescent="0.25">
      <c r="A1549" s="3" t="s">
        <v>352</v>
      </c>
      <c r="B1549" s="6" t="s">
        <v>1944</v>
      </c>
      <c r="C1549" s="2">
        <v>218849</v>
      </c>
      <c r="D1549" s="4">
        <v>45862</v>
      </c>
      <c r="E1549" s="4">
        <v>45862</v>
      </c>
      <c r="F1549" s="2" t="s">
        <v>1779</v>
      </c>
      <c r="G1549" s="3" t="s">
        <v>1780</v>
      </c>
      <c r="H1549" s="2" t="s">
        <v>5820</v>
      </c>
      <c r="I1549" s="3" t="s">
        <v>3170</v>
      </c>
      <c r="J1549" s="6">
        <v>0</v>
      </c>
      <c r="K1549" s="3" t="s">
        <v>1020</v>
      </c>
      <c r="L1549" s="3" t="s">
        <v>3856</v>
      </c>
      <c r="M1549" s="3" t="s">
        <v>4</v>
      </c>
      <c r="N1549" s="3" t="s">
        <v>368</v>
      </c>
      <c r="O1549" s="5" t="s">
        <v>5382</v>
      </c>
      <c r="P1549" s="2">
        <f>VLOOKUP(M1549&amp;N1549,Distancia!$C$2:$D$3438,2,0)</f>
        <v>24.52</v>
      </c>
      <c r="Q1549" s="2" t="str">
        <f t="shared" si="24"/>
        <v>No Aplica</v>
      </c>
      <c r="R1549" s="36"/>
      <c r="S1549" s="2"/>
    </row>
    <row r="1550" spans="1:19" x14ac:dyDescent="0.25">
      <c r="A1550" s="3" t="s">
        <v>352</v>
      </c>
      <c r="B1550" s="6" t="s">
        <v>1944</v>
      </c>
      <c r="C1550" s="2">
        <v>218856</v>
      </c>
      <c r="D1550" s="4">
        <v>45863</v>
      </c>
      <c r="E1550" s="4">
        <v>45863</v>
      </c>
      <c r="F1550" s="2" t="s">
        <v>3135</v>
      </c>
      <c r="G1550" s="3" t="s">
        <v>3136</v>
      </c>
      <c r="H1550" s="2" t="s">
        <v>5824</v>
      </c>
      <c r="I1550" s="3" t="s">
        <v>3170</v>
      </c>
      <c r="J1550" s="6">
        <v>0</v>
      </c>
      <c r="K1550" s="3" t="s">
        <v>1980</v>
      </c>
      <c r="L1550" s="3" t="s">
        <v>3856</v>
      </c>
      <c r="M1550" s="3" t="s">
        <v>1753</v>
      </c>
      <c r="N1550" s="3" t="s">
        <v>359</v>
      </c>
      <c r="O1550" s="5" t="s">
        <v>5382</v>
      </c>
      <c r="P1550" s="2">
        <f>VLOOKUP(M1550&amp;N1550,Distancia!$C$2:$D$3438,2,0)</f>
        <v>100.61</v>
      </c>
      <c r="Q1550" s="2" t="str">
        <f t="shared" si="24"/>
        <v>Aplica</v>
      </c>
      <c r="R1550" s="36"/>
      <c r="S1550" s="2"/>
    </row>
    <row r="1551" spans="1:19" x14ac:dyDescent="0.25">
      <c r="A1551" s="3" t="s">
        <v>352</v>
      </c>
      <c r="B1551" s="6" t="s">
        <v>1944</v>
      </c>
      <c r="C1551" s="2">
        <v>218860</v>
      </c>
      <c r="D1551" s="4">
        <v>45863</v>
      </c>
      <c r="E1551" s="4">
        <v>45863</v>
      </c>
      <c r="F1551" s="2" t="s">
        <v>3025</v>
      </c>
      <c r="G1551" s="3" t="s">
        <v>3026</v>
      </c>
      <c r="H1551" s="2" t="s">
        <v>5623</v>
      </c>
      <c r="I1551" s="3" t="s">
        <v>3170</v>
      </c>
      <c r="J1551" s="6">
        <v>0</v>
      </c>
      <c r="K1551" s="3" t="s">
        <v>608</v>
      </c>
      <c r="L1551" s="3" t="s">
        <v>3869</v>
      </c>
      <c r="M1551" s="3" t="s">
        <v>359</v>
      </c>
      <c r="N1551" s="3" t="s">
        <v>3992</v>
      </c>
      <c r="O1551" s="5" t="s">
        <v>5382</v>
      </c>
      <c r="P1551" s="2">
        <f>VLOOKUP(M1551&amp;N1551,Distancia!$C$2:$D$3438,2,0)</f>
        <v>14</v>
      </c>
      <c r="Q1551" s="2" t="str">
        <f t="shared" si="24"/>
        <v>No Aplica</v>
      </c>
      <c r="R1551" s="36"/>
      <c r="S1551" s="2"/>
    </row>
    <row r="1552" spans="1:19" x14ac:dyDescent="0.25">
      <c r="A1552" s="3" t="s">
        <v>352</v>
      </c>
      <c r="B1552" s="6" t="s">
        <v>1944</v>
      </c>
      <c r="C1552" s="2">
        <v>218861</v>
      </c>
      <c r="D1552" s="4">
        <v>45862</v>
      </c>
      <c r="E1552" s="4">
        <v>45862</v>
      </c>
      <c r="F1552" s="2" t="s">
        <v>1734</v>
      </c>
      <c r="G1552" s="3" t="s">
        <v>1735</v>
      </c>
      <c r="H1552" s="2" t="s">
        <v>5616</v>
      </c>
      <c r="I1552" s="3" t="s">
        <v>3170</v>
      </c>
      <c r="J1552" s="6">
        <v>0</v>
      </c>
      <c r="K1552" s="3" t="s">
        <v>563</v>
      </c>
      <c r="L1552" s="3" t="s">
        <v>3869</v>
      </c>
      <c r="M1552" s="3" t="s">
        <v>359</v>
      </c>
      <c r="N1552" s="3" t="s">
        <v>368</v>
      </c>
      <c r="O1552" s="5" t="s">
        <v>5382</v>
      </c>
      <c r="P1552" s="2">
        <f>VLOOKUP(M1552&amp;N1552,Distancia!$C$2:$D$3438,2,0)</f>
        <v>71.239999999999995</v>
      </c>
      <c r="Q1552" s="2" t="str">
        <f t="shared" si="24"/>
        <v>No Aplica</v>
      </c>
      <c r="R1552" s="36"/>
      <c r="S1552" s="2"/>
    </row>
    <row r="1553" spans="1:19" x14ac:dyDescent="0.25">
      <c r="A1553" s="3" t="s">
        <v>352</v>
      </c>
      <c r="B1553" s="6" t="s">
        <v>1944</v>
      </c>
      <c r="C1553" s="2">
        <v>218871</v>
      </c>
      <c r="D1553" s="4">
        <v>45863</v>
      </c>
      <c r="E1553" s="4">
        <v>45863</v>
      </c>
      <c r="F1553" s="2" t="s">
        <v>1759</v>
      </c>
      <c r="G1553" s="3" t="s">
        <v>1760</v>
      </c>
      <c r="H1553" s="2" t="s">
        <v>5698</v>
      </c>
      <c r="I1553" s="3" t="s">
        <v>3170</v>
      </c>
      <c r="J1553" s="6">
        <v>31809</v>
      </c>
      <c r="K1553" s="3" t="s">
        <v>1125</v>
      </c>
      <c r="L1553" s="3" t="s">
        <v>3856</v>
      </c>
      <c r="M1553" s="3" t="s">
        <v>359</v>
      </c>
      <c r="N1553" s="3" t="s">
        <v>1758</v>
      </c>
      <c r="O1553" s="5" t="s">
        <v>5382</v>
      </c>
      <c r="P1553" s="2">
        <f>VLOOKUP(M1553&amp;N1553,Distancia!$C$2:$D$3438,2,0)</f>
        <v>106.86</v>
      </c>
      <c r="Q1553" s="2" t="str">
        <f t="shared" si="24"/>
        <v>Aplica</v>
      </c>
      <c r="R1553" s="36"/>
      <c r="S1553" s="2"/>
    </row>
    <row r="1554" spans="1:19" x14ac:dyDescent="0.25">
      <c r="A1554" s="3" t="s">
        <v>352</v>
      </c>
      <c r="B1554" s="6" t="s">
        <v>1944</v>
      </c>
      <c r="C1554" s="2">
        <v>218873</v>
      </c>
      <c r="D1554" s="4">
        <v>45845</v>
      </c>
      <c r="E1554" s="4">
        <v>45845</v>
      </c>
      <c r="F1554" s="2" t="s">
        <v>4000</v>
      </c>
      <c r="G1554" s="3" t="s">
        <v>4001</v>
      </c>
      <c r="H1554" s="2" t="s">
        <v>5834</v>
      </c>
      <c r="I1554" s="3" t="s">
        <v>3170</v>
      </c>
      <c r="J1554" s="6">
        <v>0</v>
      </c>
      <c r="K1554" s="3" t="s">
        <v>1148</v>
      </c>
      <c r="L1554" s="3" t="s">
        <v>3871</v>
      </c>
      <c r="M1554" s="3" t="s">
        <v>1728</v>
      </c>
      <c r="N1554" s="3" t="s">
        <v>1753</v>
      </c>
      <c r="O1554" s="5" t="s">
        <v>5402</v>
      </c>
      <c r="P1554" s="2">
        <f>VLOOKUP(M1554&amp;N1554,Distancia!$C$2:$D$3438,2,0)</f>
        <v>54.82</v>
      </c>
      <c r="Q1554" s="2" t="str">
        <f t="shared" si="24"/>
        <v>No Aplica</v>
      </c>
      <c r="R1554" s="36"/>
      <c r="S1554" s="2"/>
    </row>
    <row r="1555" spans="1:19" x14ac:dyDescent="0.25">
      <c r="A1555" s="3" t="s">
        <v>352</v>
      </c>
      <c r="B1555" s="6" t="s">
        <v>1944</v>
      </c>
      <c r="C1555" s="2">
        <v>218874</v>
      </c>
      <c r="D1555" s="4">
        <v>45853</v>
      </c>
      <c r="E1555" s="4">
        <v>45853</v>
      </c>
      <c r="F1555" s="2" t="s">
        <v>4000</v>
      </c>
      <c r="G1555" s="3" t="s">
        <v>4001</v>
      </c>
      <c r="H1555" s="2" t="s">
        <v>5834</v>
      </c>
      <c r="I1555" s="3" t="s">
        <v>3170</v>
      </c>
      <c r="J1555" s="6">
        <v>0</v>
      </c>
      <c r="K1555" s="3" t="s">
        <v>1026</v>
      </c>
      <c r="L1555" s="3" t="s">
        <v>3871</v>
      </c>
      <c r="M1555" s="3" t="s">
        <v>1728</v>
      </c>
      <c r="N1555" s="3" t="s">
        <v>1753</v>
      </c>
      <c r="O1555" s="5" t="s">
        <v>5402</v>
      </c>
      <c r="P1555" s="2">
        <f>VLOOKUP(M1555&amp;N1555,Distancia!$C$2:$D$3438,2,0)</f>
        <v>54.82</v>
      </c>
      <c r="Q1555" s="2" t="str">
        <f t="shared" si="24"/>
        <v>No Aplica</v>
      </c>
      <c r="R1555" s="36"/>
      <c r="S1555" s="2"/>
    </row>
    <row r="1556" spans="1:19" x14ac:dyDescent="0.25">
      <c r="A1556" s="3" t="s">
        <v>352</v>
      </c>
      <c r="B1556" s="6" t="s">
        <v>1944</v>
      </c>
      <c r="C1556" s="2">
        <v>218941</v>
      </c>
      <c r="D1556" s="4">
        <v>45866</v>
      </c>
      <c r="E1556" s="4">
        <v>45869</v>
      </c>
      <c r="F1556" s="2" t="s">
        <v>1773</v>
      </c>
      <c r="G1556" s="3" t="s">
        <v>2407</v>
      </c>
      <c r="H1556" s="2" t="s">
        <v>5856</v>
      </c>
      <c r="I1556" s="3" t="s">
        <v>97</v>
      </c>
      <c r="J1556" s="6">
        <v>270378</v>
      </c>
      <c r="K1556" s="3" t="s">
        <v>1086</v>
      </c>
      <c r="L1556" s="3" t="s">
        <v>3871</v>
      </c>
      <c r="M1556" s="3" t="s">
        <v>353</v>
      </c>
      <c r="N1556" s="3" t="s">
        <v>270</v>
      </c>
      <c r="O1556" s="5" t="s">
        <v>5450</v>
      </c>
      <c r="P1556" s="2">
        <f>VLOOKUP(M1556&amp;N1556,Distancia!$C$2:$D$3438,2,0)</f>
        <v>306.60000000000002</v>
      </c>
      <c r="Q1556" s="2" t="str">
        <f t="shared" si="24"/>
        <v>Aplica</v>
      </c>
      <c r="R1556" s="36"/>
      <c r="S1556" s="2"/>
    </row>
    <row r="1557" spans="1:19" x14ac:dyDescent="0.25">
      <c r="A1557" s="3" t="s">
        <v>352</v>
      </c>
      <c r="B1557" s="6" t="s">
        <v>1944</v>
      </c>
      <c r="C1557" s="2">
        <v>218964</v>
      </c>
      <c r="D1557" s="4">
        <v>45866</v>
      </c>
      <c r="E1557" s="4">
        <v>45866</v>
      </c>
      <c r="F1557" s="2" t="s">
        <v>1729</v>
      </c>
      <c r="G1557" s="3" t="s">
        <v>1730</v>
      </c>
      <c r="H1557" s="2" t="s">
        <v>5383</v>
      </c>
      <c r="I1557" s="3" t="s">
        <v>3170</v>
      </c>
      <c r="J1557" s="6">
        <v>0</v>
      </c>
      <c r="K1557" s="3" t="s">
        <v>610</v>
      </c>
      <c r="L1557" s="3" t="s">
        <v>3871</v>
      </c>
      <c r="M1557" s="3" t="s">
        <v>359</v>
      </c>
      <c r="N1557" s="3" t="s">
        <v>354</v>
      </c>
      <c r="O1557" s="5" t="s">
        <v>5394</v>
      </c>
      <c r="P1557" s="2">
        <f>VLOOKUP(M1557&amp;N1557,Distancia!$C$2:$D$3438,2,0)</f>
        <v>22.94</v>
      </c>
      <c r="Q1557" s="2" t="str">
        <f t="shared" si="24"/>
        <v>No Aplica</v>
      </c>
      <c r="R1557" s="36"/>
      <c r="S1557" s="2"/>
    </row>
    <row r="1558" spans="1:19" x14ac:dyDescent="0.25">
      <c r="A1558" s="3" t="s">
        <v>352</v>
      </c>
      <c r="B1558" s="6" t="s">
        <v>1944</v>
      </c>
      <c r="C1558" s="2">
        <v>218971</v>
      </c>
      <c r="D1558" s="4">
        <v>45866</v>
      </c>
      <c r="E1558" s="4">
        <v>45868</v>
      </c>
      <c r="F1558" s="2" t="s">
        <v>2417</v>
      </c>
      <c r="G1558" s="3" t="s">
        <v>2416</v>
      </c>
      <c r="H1558" s="2" t="s">
        <v>5572</v>
      </c>
      <c r="I1558" s="3" t="s">
        <v>3170</v>
      </c>
      <c r="J1558" s="6">
        <v>190855</v>
      </c>
      <c r="K1558" s="3" t="s">
        <v>575</v>
      </c>
      <c r="L1558" s="3" t="s">
        <v>3871</v>
      </c>
      <c r="M1558" s="3" t="s">
        <v>1758</v>
      </c>
      <c r="N1558" s="3" t="s">
        <v>359</v>
      </c>
      <c r="O1558" s="5" t="s">
        <v>5402</v>
      </c>
      <c r="P1558" s="2">
        <f>VLOOKUP(M1558&amp;N1558,Distancia!$C$2:$D$3438,2,0)</f>
        <v>106.86</v>
      </c>
      <c r="Q1558" s="2" t="str">
        <f t="shared" si="24"/>
        <v>Aplica</v>
      </c>
      <c r="R1558" s="36"/>
      <c r="S1558" s="2"/>
    </row>
    <row r="1559" spans="1:19" x14ac:dyDescent="0.25">
      <c r="A1559" s="3" t="s">
        <v>352</v>
      </c>
      <c r="B1559" s="6" t="s">
        <v>1944</v>
      </c>
      <c r="C1559" s="2">
        <v>218975</v>
      </c>
      <c r="D1559" s="4">
        <v>45867</v>
      </c>
      <c r="E1559" s="4">
        <v>45867</v>
      </c>
      <c r="F1559" s="2" t="s">
        <v>71</v>
      </c>
      <c r="G1559" s="3" t="s">
        <v>1744</v>
      </c>
      <c r="H1559" s="2" t="s">
        <v>5401</v>
      </c>
      <c r="I1559" s="3" t="s">
        <v>3170</v>
      </c>
      <c r="J1559" s="6">
        <v>0</v>
      </c>
      <c r="K1559" s="3" t="s">
        <v>1070</v>
      </c>
      <c r="L1559" s="3" t="s">
        <v>3871</v>
      </c>
      <c r="M1559" s="3" t="s">
        <v>359</v>
      </c>
      <c r="N1559" s="3" t="s">
        <v>353</v>
      </c>
      <c r="O1559" s="5" t="s">
        <v>5402</v>
      </c>
      <c r="P1559" s="2">
        <f>VLOOKUP(M1559&amp;N1559,Distancia!$C$2:$D$3438,2,0)</f>
        <v>54.44</v>
      </c>
      <c r="Q1559" s="2" t="str">
        <f t="shared" si="24"/>
        <v>No Aplica</v>
      </c>
      <c r="R1559" s="36"/>
      <c r="S1559" s="2"/>
    </row>
    <row r="1560" spans="1:19" x14ac:dyDescent="0.25">
      <c r="A1560" s="3" t="s">
        <v>352</v>
      </c>
      <c r="B1560" s="6" t="s">
        <v>1944</v>
      </c>
      <c r="C1560" s="2">
        <v>218983</v>
      </c>
      <c r="D1560" s="4">
        <v>45873</v>
      </c>
      <c r="E1560" s="4">
        <v>45876</v>
      </c>
      <c r="F1560" s="2" t="s">
        <v>35</v>
      </c>
      <c r="G1560" s="3" t="s">
        <v>1764</v>
      </c>
      <c r="H1560" s="2" t="s">
        <v>5802</v>
      </c>
      <c r="I1560" s="3" t="s">
        <v>351</v>
      </c>
      <c r="J1560" s="6">
        <v>270378</v>
      </c>
      <c r="K1560" s="3" t="s">
        <v>1129</v>
      </c>
      <c r="L1560" s="3" t="s">
        <v>3871</v>
      </c>
      <c r="M1560" s="3" t="s">
        <v>1758</v>
      </c>
      <c r="N1560" s="3" t="s">
        <v>270</v>
      </c>
      <c r="O1560" s="5" t="s">
        <v>5382</v>
      </c>
      <c r="P1560" s="2">
        <f>VLOOKUP(M1560&amp;N1560,Distancia!$C$2:$D$3438,2,0)</f>
        <v>360</v>
      </c>
      <c r="Q1560" s="2" t="str">
        <f t="shared" si="24"/>
        <v>Aplica</v>
      </c>
      <c r="R1560" s="36"/>
      <c r="S1560" s="2"/>
    </row>
    <row r="1561" spans="1:19" x14ac:dyDescent="0.25">
      <c r="A1561" s="3" t="s">
        <v>352</v>
      </c>
      <c r="B1561" s="6" t="s">
        <v>1944</v>
      </c>
      <c r="C1561" s="2">
        <v>218985</v>
      </c>
      <c r="D1561" s="4">
        <v>45867</v>
      </c>
      <c r="E1561" s="4">
        <v>45867</v>
      </c>
      <c r="F1561" s="2" t="s">
        <v>2421</v>
      </c>
      <c r="G1561" s="3" t="s">
        <v>2420</v>
      </c>
      <c r="H1561" s="2" t="s">
        <v>5611</v>
      </c>
      <c r="I1561" s="3" t="s">
        <v>3170</v>
      </c>
      <c r="J1561" s="6">
        <v>0</v>
      </c>
      <c r="K1561" s="3" t="s">
        <v>1113</v>
      </c>
      <c r="L1561" s="3" t="s">
        <v>3724</v>
      </c>
      <c r="M1561" s="3" t="s">
        <v>359</v>
      </c>
      <c r="N1561" s="3" t="s">
        <v>368</v>
      </c>
      <c r="O1561" s="5" t="s">
        <v>5394</v>
      </c>
      <c r="P1561" s="2">
        <f>VLOOKUP(M1561&amp;N1561,Distancia!$C$2:$D$3438,2,0)</f>
        <v>71.239999999999995</v>
      </c>
      <c r="Q1561" s="2" t="str">
        <f t="shared" si="24"/>
        <v>No Aplica</v>
      </c>
      <c r="R1561" s="36"/>
      <c r="S1561" s="2"/>
    </row>
    <row r="1562" spans="1:19" x14ac:dyDescent="0.25">
      <c r="A1562" s="3" t="s">
        <v>352</v>
      </c>
      <c r="B1562" s="6" t="s">
        <v>1944</v>
      </c>
      <c r="C1562" s="2">
        <v>218988</v>
      </c>
      <c r="D1562" s="4">
        <v>45873</v>
      </c>
      <c r="E1562" s="4">
        <v>45876</v>
      </c>
      <c r="F1562" s="2" t="s">
        <v>2417</v>
      </c>
      <c r="G1562" s="3" t="s">
        <v>2416</v>
      </c>
      <c r="H1562" s="2" t="s">
        <v>5572</v>
      </c>
      <c r="I1562" s="3" t="s">
        <v>351</v>
      </c>
      <c r="J1562" s="6">
        <v>270378</v>
      </c>
      <c r="K1562" s="3" t="s">
        <v>572</v>
      </c>
      <c r="L1562" s="3" t="s">
        <v>3871</v>
      </c>
      <c r="M1562" s="3" t="s">
        <v>1758</v>
      </c>
      <c r="N1562" s="3" t="s">
        <v>270</v>
      </c>
      <c r="O1562" s="5" t="s">
        <v>5382</v>
      </c>
      <c r="P1562" s="2">
        <f>VLOOKUP(M1562&amp;N1562,Distancia!$C$2:$D$3438,2,0)</f>
        <v>360</v>
      </c>
      <c r="Q1562" s="2" t="str">
        <f t="shared" si="24"/>
        <v>Aplica</v>
      </c>
      <c r="R1562" s="36"/>
      <c r="S1562" s="2"/>
    </row>
    <row r="1563" spans="1:19" x14ac:dyDescent="0.25">
      <c r="A1563" s="3" t="s">
        <v>352</v>
      </c>
      <c r="B1563" s="6" t="s">
        <v>1944</v>
      </c>
      <c r="C1563" s="2">
        <v>219009</v>
      </c>
      <c r="D1563" s="4">
        <v>45867</v>
      </c>
      <c r="E1563" s="4">
        <v>45867</v>
      </c>
      <c r="F1563" s="2" t="s">
        <v>1783</v>
      </c>
      <c r="G1563" s="3" t="s">
        <v>1784</v>
      </c>
      <c r="H1563" s="2" t="s">
        <v>5669</v>
      </c>
      <c r="I1563" s="3" t="s">
        <v>3170</v>
      </c>
      <c r="J1563" s="6">
        <v>0</v>
      </c>
      <c r="K1563" s="3" t="s">
        <v>1128</v>
      </c>
      <c r="L1563" s="3" t="s">
        <v>4072</v>
      </c>
      <c r="M1563" s="3" t="s">
        <v>4</v>
      </c>
      <c r="N1563" s="3" t="s">
        <v>368</v>
      </c>
      <c r="O1563" s="5" t="s">
        <v>5394</v>
      </c>
      <c r="P1563" s="2">
        <f>VLOOKUP(M1563&amp;N1563,Distancia!$C$2:$D$3438,2,0)</f>
        <v>24.52</v>
      </c>
      <c r="Q1563" s="2" t="str">
        <f t="shared" si="24"/>
        <v>No Aplica</v>
      </c>
      <c r="R1563" s="36"/>
      <c r="S1563" s="2"/>
    </row>
    <row r="1564" spans="1:19" x14ac:dyDescent="0.25">
      <c r="A1564" s="3" t="s">
        <v>352</v>
      </c>
      <c r="B1564" s="6" t="s">
        <v>1944</v>
      </c>
      <c r="C1564" s="2">
        <v>219011</v>
      </c>
      <c r="D1564" s="4">
        <v>45868</v>
      </c>
      <c r="E1564" s="4">
        <v>45868</v>
      </c>
      <c r="F1564" s="2" t="s">
        <v>3025</v>
      </c>
      <c r="G1564" s="3" t="s">
        <v>3026</v>
      </c>
      <c r="H1564" s="2" t="s">
        <v>5623</v>
      </c>
      <c r="I1564" s="3" t="s">
        <v>3170</v>
      </c>
      <c r="J1564" s="6">
        <v>0</v>
      </c>
      <c r="K1564" s="3" t="s">
        <v>1024</v>
      </c>
      <c r="L1564" s="3" t="s">
        <v>3939</v>
      </c>
      <c r="M1564" s="3" t="s">
        <v>359</v>
      </c>
      <c r="N1564" s="3" t="s">
        <v>3006</v>
      </c>
      <c r="O1564" s="5" t="s">
        <v>5382</v>
      </c>
      <c r="P1564" s="2">
        <f>VLOOKUP(M1564&amp;N1564,Distancia!$C$2:$D$3438,2,0)</f>
        <v>19</v>
      </c>
      <c r="Q1564" s="2" t="str">
        <f t="shared" si="24"/>
        <v>No Aplica</v>
      </c>
      <c r="R1564" s="36"/>
      <c r="S1564" s="2"/>
    </row>
    <row r="1565" spans="1:19" x14ac:dyDescent="0.25">
      <c r="A1565" s="3" t="s">
        <v>352</v>
      </c>
      <c r="B1565" s="6" t="s">
        <v>1944</v>
      </c>
      <c r="C1565" s="2">
        <v>219030</v>
      </c>
      <c r="D1565" s="4">
        <v>45849</v>
      </c>
      <c r="E1565" s="4">
        <v>45849</v>
      </c>
      <c r="F1565" s="2" t="s">
        <v>1977</v>
      </c>
      <c r="G1565" s="3" t="s">
        <v>1976</v>
      </c>
      <c r="H1565" s="2" t="s">
        <v>5511</v>
      </c>
      <c r="I1565" s="3" t="s">
        <v>3170</v>
      </c>
      <c r="J1565" s="6">
        <v>0</v>
      </c>
      <c r="K1565" s="3" t="s">
        <v>574</v>
      </c>
      <c r="L1565" s="3" t="s">
        <v>4024</v>
      </c>
      <c r="M1565" s="3" t="s">
        <v>354</v>
      </c>
      <c r="N1565" s="3" t="s">
        <v>353</v>
      </c>
      <c r="O1565" s="5" t="s">
        <v>5402</v>
      </c>
      <c r="P1565" s="2">
        <f>VLOOKUP(M1565&amp;N1565,Distancia!$C$2:$D$3438,2,0)</f>
        <v>37.67</v>
      </c>
      <c r="Q1565" s="2" t="str">
        <f t="shared" si="24"/>
        <v>No Aplica</v>
      </c>
      <c r="R1565" s="36"/>
      <c r="S1565" s="2"/>
    </row>
    <row r="1566" spans="1:19" x14ac:dyDescent="0.25">
      <c r="A1566" s="3" t="s">
        <v>352</v>
      </c>
      <c r="B1566" s="6" t="s">
        <v>1944</v>
      </c>
      <c r="C1566" s="2">
        <v>219031</v>
      </c>
      <c r="D1566" s="4">
        <v>45863</v>
      </c>
      <c r="E1566" s="4">
        <v>45863</v>
      </c>
      <c r="F1566" s="2" t="s">
        <v>1977</v>
      </c>
      <c r="G1566" s="3" t="s">
        <v>1976</v>
      </c>
      <c r="H1566" s="2" t="s">
        <v>5511</v>
      </c>
      <c r="I1566" s="3" t="s">
        <v>3170</v>
      </c>
      <c r="J1566" s="6">
        <v>0</v>
      </c>
      <c r="K1566" s="3" t="s">
        <v>2419</v>
      </c>
      <c r="L1566" s="3" t="s">
        <v>4024</v>
      </c>
      <c r="M1566" s="3" t="s">
        <v>354</v>
      </c>
      <c r="N1566" s="3" t="s">
        <v>353</v>
      </c>
      <c r="O1566" s="5" t="s">
        <v>5394</v>
      </c>
      <c r="P1566" s="2">
        <f>VLOOKUP(M1566&amp;N1566,Distancia!$C$2:$D$3438,2,0)</f>
        <v>37.67</v>
      </c>
      <c r="Q1566" s="2" t="str">
        <f t="shared" si="24"/>
        <v>No Aplica</v>
      </c>
      <c r="R1566" s="36"/>
      <c r="S1566" s="2"/>
    </row>
    <row r="1567" spans="1:19" x14ac:dyDescent="0.25">
      <c r="A1567" s="3" t="s">
        <v>352</v>
      </c>
      <c r="B1567" s="6" t="s">
        <v>1944</v>
      </c>
      <c r="C1567" s="2">
        <v>219032</v>
      </c>
      <c r="D1567" s="4">
        <v>45866</v>
      </c>
      <c r="E1567" s="4">
        <v>45866</v>
      </c>
      <c r="F1567" s="2" t="s">
        <v>1977</v>
      </c>
      <c r="G1567" s="3" t="s">
        <v>1976</v>
      </c>
      <c r="H1567" s="2" t="s">
        <v>5511</v>
      </c>
      <c r="I1567" s="3" t="s">
        <v>3170</v>
      </c>
      <c r="J1567" s="6">
        <v>0</v>
      </c>
      <c r="K1567" s="3" t="s">
        <v>1060</v>
      </c>
      <c r="L1567" s="3" t="s">
        <v>4024</v>
      </c>
      <c r="M1567" s="3" t="s">
        <v>354</v>
      </c>
      <c r="N1567" s="3" t="s">
        <v>359</v>
      </c>
      <c r="O1567" s="5" t="s">
        <v>5394</v>
      </c>
      <c r="P1567" s="2">
        <f>VLOOKUP(M1567&amp;N1567,Distancia!$C$2:$D$3438,2,0)</f>
        <v>22.94</v>
      </c>
      <c r="Q1567" s="2" t="str">
        <f t="shared" si="24"/>
        <v>No Aplica</v>
      </c>
      <c r="R1567" s="36"/>
      <c r="S1567" s="2"/>
    </row>
    <row r="1568" spans="1:19" x14ac:dyDescent="0.25">
      <c r="A1568" s="3" t="s">
        <v>352</v>
      </c>
      <c r="B1568" s="6" t="s">
        <v>1944</v>
      </c>
      <c r="C1568" s="2">
        <v>219046</v>
      </c>
      <c r="D1568" s="4">
        <v>45866</v>
      </c>
      <c r="E1568" s="4">
        <v>45866</v>
      </c>
      <c r="F1568" s="2" t="s">
        <v>1718</v>
      </c>
      <c r="G1568" s="3" t="s">
        <v>1719</v>
      </c>
      <c r="H1568" s="2" t="s">
        <v>5895</v>
      </c>
      <c r="I1568" s="3" t="s">
        <v>3170</v>
      </c>
      <c r="J1568" s="6">
        <v>25815</v>
      </c>
      <c r="K1568" s="3" t="s">
        <v>1135</v>
      </c>
      <c r="L1568" s="3" t="s">
        <v>4022</v>
      </c>
      <c r="M1568" s="3" t="s">
        <v>359</v>
      </c>
      <c r="N1568" s="3" t="s">
        <v>1728</v>
      </c>
      <c r="O1568" s="5" t="s">
        <v>5382</v>
      </c>
      <c r="P1568" s="2">
        <f>VLOOKUP(M1568&amp;N1568,Distancia!$C$2:$D$3438,2,0)</f>
        <v>91.64</v>
      </c>
      <c r="Q1568" s="2" t="str">
        <f t="shared" si="24"/>
        <v>Aplica</v>
      </c>
      <c r="R1568" s="36"/>
      <c r="S1568" s="2"/>
    </row>
    <row r="1569" spans="1:19" x14ac:dyDescent="0.25">
      <c r="A1569" s="3" t="s">
        <v>352</v>
      </c>
      <c r="B1569" s="6" t="s">
        <v>1944</v>
      </c>
      <c r="C1569" s="2">
        <v>219051</v>
      </c>
      <c r="D1569" s="4">
        <v>45874</v>
      </c>
      <c r="E1569" s="4">
        <v>45876</v>
      </c>
      <c r="F1569" s="2" t="s">
        <v>1777</v>
      </c>
      <c r="G1569" s="3" t="s">
        <v>1778</v>
      </c>
      <c r="H1569" s="2" t="s">
        <v>5897</v>
      </c>
      <c r="I1569" s="3" t="s">
        <v>351</v>
      </c>
      <c r="J1569" s="6">
        <v>190855</v>
      </c>
      <c r="K1569" s="3" t="s">
        <v>571</v>
      </c>
      <c r="L1569" s="3" t="s">
        <v>4024</v>
      </c>
      <c r="M1569" s="3" t="s">
        <v>4</v>
      </c>
      <c r="N1569" s="3" t="s">
        <v>270</v>
      </c>
      <c r="O1569" s="5" t="s">
        <v>5394</v>
      </c>
      <c r="P1569" s="2">
        <f>VLOOKUP(M1569&amp;N1569,Distancia!$C$2:$D$3438,2,0)</f>
        <v>210</v>
      </c>
      <c r="Q1569" s="2" t="str">
        <f t="shared" si="24"/>
        <v>Aplica</v>
      </c>
      <c r="R1569" s="36"/>
      <c r="S1569" s="2"/>
    </row>
    <row r="1570" spans="1:19" x14ac:dyDescent="0.25">
      <c r="A1570" s="3" t="s">
        <v>352</v>
      </c>
      <c r="B1570" s="6" t="s">
        <v>1944</v>
      </c>
      <c r="C1570" s="2">
        <v>219066</v>
      </c>
      <c r="D1570" s="4">
        <v>45869</v>
      </c>
      <c r="E1570" s="4">
        <v>45869</v>
      </c>
      <c r="F1570" s="2" t="s">
        <v>1731</v>
      </c>
      <c r="G1570" s="3" t="s">
        <v>1732</v>
      </c>
      <c r="H1570" s="2" t="s">
        <v>5591</v>
      </c>
      <c r="I1570" s="3" t="s">
        <v>3170</v>
      </c>
      <c r="J1570" s="6">
        <v>0</v>
      </c>
      <c r="K1570" s="3" t="s">
        <v>1044</v>
      </c>
      <c r="L1570" s="3" t="s">
        <v>3939</v>
      </c>
      <c r="M1570" s="3" t="s">
        <v>359</v>
      </c>
      <c r="N1570" s="3" t="s">
        <v>353</v>
      </c>
      <c r="O1570" s="5" t="s">
        <v>5394</v>
      </c>
      <c r="P1570" s="2">
        <f>VLOOKUP(M1570&amp;N1570,Distancia!$C$2:$D$3438,2,0)</f>
        <v>54.44</v>
      </c>
      <c r="Q1570" s="2" t="str">
        <f t="shared" si="24"/>
        <v>No Aplica</v>
      </c>
      <c r="R1570" s="36"/>
      <c r="S1570" s="2"/>
    </row>
    <row r="1571" spans="1:19" x14ac:dyDescent="0.25">
      <c r="A1571" s="3" t="s">
        <v>352</v>
      </c>
      <c r="B1571" s="6" t="s">
        <v>1944</v>
      </c>
      <c r="C1571" s="2">
        <v>219069</v>
      </c>
      <c r="D1571" s="4">
        <v>45868</v>
      </c>
      <c r="E1571" s="4">
        <v>45868</v>
      </c>
      <c r="F1571" s="2" t="s">
        <v>9</v>
      </c>
      <c r="G1571" s="3" t="s">
        <v>1711</v>
      </c>
      <c r="H1571" s="2" t="s">
        <v>5472</v>
      </c>
      <c r="I1571" s="3" t="s">
        <v>3170</v>
      </c>
      <c r="J1571" s="6">
        <v>0</v>
      </c>
      <c r="K1571" s="3" t="s">
        <v>641</v>
      </c>
      <c r="L1571" s="3" t="s">
        <v>3939</v>
      </c>
      <c r="M1571" s="3" t="s">
        <v>359</v>
      </c>
      <c r="N1571" s="3" t="s">
        <v>355</v>
      </c>
      <c r="O1571" s="5" t="s">
        <v>5382</v>
      </c>
      <c r="P1571" s="2">
        <f>VLOOKUP(M1571&amp;N1571,Distancia!$C$2:$D$3438,2,0)</f>
        <v>32.68</v>
      </c>
      <c r="Q1571" s="2" t="str">
        <f t="shared" si="24"/>
        <v>No Aplica</v>
      </c>
      <c r="R1571" s="36"/>
      <c r="S1571" s="2"/>
    </row>
    <row r="1572" spans="1:19" x14ac:dyDescent="0.25">
      <c r="A1572" s="3" t="s">
        <v>352</v>
      </c>
      <c r="B1572" s="6" t="s">
        <v>1944</v>
      </c>
      <c r="C1572" s="2">
        <v>219081</v>
      </c>
      <c r="D1572" s="4">
        <v>45874</v>
      </c>
      <c r="E1572" s="4">
        <v>45876</v>
      </c>
      <c r="F1572" s="2" t="s">
        <v>1713</v>
      </c>
      <c r="G1572" s="3" t="s">
        <v>1714</v>
      </c>
      <c r="H1572" s="2" t="s">
        <v>5905</v>
      </c>
      <c r="I1572" s="3" t="s">
        <v>351</v>
      </c>
      <c r="J1572" s="6">
        <v>190855</v>
      </c>
      <c r="K1572" s="3" t="s">
        <v>1042</v>
      </c>
      <c r="L1572" s="3" t="s">
        <v>3939</v>
      </c>
      <c r="M1572" s="3" t="s">
        <v>359</v>
      </c>
      <c r="N1572" s="3" t="s">
        <v>270</v>
      </c>
      <c r="O1572" s="5" t="s">
        <v>5394</v>
      </c>
      <c r="P1572" s="2">
        <f>VLOOKUP(M1572&amp;N1572,Distancia!$C$2:$D$3438,2,0)</f>
        <v>256.86</v>
      </c>
      <c r="Q1572" s="2" t="str">
        <f t="shared" si="24"/>
        <v>Aplica</v>
      </c>
      <c r="R1572" s="36"/>
      <c r="S1572" s="2"/>
    </row>
    <row r="1573" spans="1:19" x14ac:dyDescent="0.25">
      <c r="A1573" s="3" t="s">
        <v>352</v>
      </c>
      <c r="B1573" s="6" t="s">
        <v>1944</v>
      </c>
      <c r="C1573" s="2">
        <v>219083</v>
      </c>
      <c r="D1573" s="4">
        <v>45868</v>
      </c>
      <c r="E1573" s="4">
        <v>45868</v>
      </c>
      <c r="F1573" s="2" t="s">
        <v>1781</v>
      </c>
      <c r="G1573" s="3" t="s">
        <v>1782</v>
      </c>
      <c r="H1573" s="2" t="s">
        <v>5907</v>
      </c>
      <c r="I1573" s="3" t="s">
        <v>3170</v>
      </c>
      <c r="J1573" s="6">
        <v>0</v>
      </c>
      <c r="K1573" s="3" t="s">
        <v>553</v>
      </c>
      <c r="L1573" s="3" t="s">
        <v>4072</v>
      </c>
      <c r="M1573" s="3" t="s">
        <v>4</v>
      </c>
      <c r="N1573" s="3" t="s">
        <v>359</v>
      </c>
      <c r="O1573" s="5" t="s">
        <v>5394</v>
      </c>
      <c r="P1573" s="2">
        <f>VLOOKUP(M1573&amp;N1573,Distancia!$C$2:$D$3438,2,0)</f>
        <v>54.68</v>
      </c>
      <c r="Q1573" s="2" t="str">
        <f t="shared" si="24"/>
        <v>No Aplica</v>
      </c>
      <c r="R1573" s="36"/>
      <c r="S1573" s="2"/>
    </row>
    <row r="1574" spans="1:19" x14ac:dyDescent="0.25">
      <c r="A1574" s="3" t="s">
        <v>352</v>
      </c>
      <c r="B1574" s="6" t="s">
        <v>1944</v>
      </c>
      <c r="C1574" s="2">
        <v>219089</v>
      </c>
      <c r="D1574" s="4">
        <v>45868</v>
      </c>
      <c r="E1574" s="4">
        <v>45868</v>
      </c>
      <c r="F1574" s="2" t="s">
        <v>3217</v>
      </c>
      <c r="G1574" s="3" t="s">
        <v>3218</v>
      </c>
      <c r="H1574" s="2" t="s">
        <v>5410</v>
      </c>
      <c r="I1574" s="3" t="s">
        <v>3170</v>
      </c>
      <c r="J1574" s="6">
        <v>0</v>
      </c>
      <c r="K1574" s="3" t="s">
        <v>1144</v>
      </c>
      <c r="L1574" s="3" t="s">
        <v>3724</v>
      </c>
      <c r="M1574" s="3" t="s">
        <v>359</v>
      </c>
      <c r="N1574" s="3" t="s">
        <v>354</v>
      </c>
      <c r="O1574" s="5" t="s">
        <v>5394</v>
      </c>
      <c r="P1574" s="2">
        <f>VLOOKUP(M1574&amp;N1574,Distancia!$C$2:$D$3438,2,0)</f>
        <v>22.94</v>
      </c>
      <c r="Q1574" s="2" t="str">
        <f t="shared" si="24"/>
        <v>No Aplica</v>
      </c>
      <c r="R1574" s="36"/>
      <c r="S1574" s="2"/>
    </row>
    <row r="1575" spans="1:19" x14ac:dyDescent="0.25">
      <c r="A1575" s="3" t="s">
        <v>352</v>
      </c>
      <c r="B1575" s="6" t="s">
        <v>1944</v>
      </c>
      <c r="C1575" s="2">
        <v>219094</v>
      </c>
      <c r="D1575" s="4">
        <v>45867</v>
      </c>
      <c r="E1575" s="4">
        <v>45867</v>
      </c>
      <c r="F1575" s="2" t="s">
        <v>356</v>
      </c>
      <c r="G1575" s="3" t="s">
        <v>361</v>
      </c>
      <c r="H1575" s="2" t="s">
        <v>5513</v>
      </c>
      <c r="I1575" s="3" t="s">
        <v>3170</v>
      </c>
      <c r="J1575" s="6">
        <v>0</v>
      </c>
      <c r="K1575" s="3" t="s">
        <v>1011</v>
      </c>
      <c r="L1575" s="3" t="s">
        <v>2271</v>
      </c>
      <c r="M1575" s="3" t="s">
        <v>354</v>
      </c>
      <c r="N1575" s="3" t="s">
        <v>353</v>
      </c>
      <c r="O1575" s="5" t="s">
        <v>5394</v>
      </c>
      <c r="P1575" s="2">
        <f>VLOOKUP(M1575&amp;N1575,Distancia!$C$2:$D$3438,2,0)</f>
        <v>37.67</v>
      </c>
      <c r="Q1575" s="2" t="str">
        <f t="shared" si="24"/>
        <v>No Aplica</v>
      </c>
      <c r="R1575" s="36"/>
      <c r="S1575" s="2"/>
    </row>
    <row r="1576" spans="1:19" x14ac:dyDescent="0.25">
      <c r="A1576" s="3" t="s">
        <v>352</v>
      </c>
      <c r="B1576" s="6" t="s">
        <v>1944</v>
      </c>
      <c r="C1576" s="2">
        <v>219104</v>
      </c>
      <c r="D1576" s="4">
        <v>45869</v>
      </c>
      <c r="E1576" s="4">
        <v>45869</v>
      </c>
      <c r="F1576" s="2" t="s">
        <v>1974</v>
      </c>
      <c r="G1576" s="3" t="s">
        <v>1973</v>
      </c>
      <c r="H1576" s="2" t="s">
        <v>5471</v>
      </c>
      <c r="I1576" s="3" t="s">
        <v>3170</v>
      </c>
      <c r="J1576" s="6">
        <v>0</v>
      </c>
      <c r="K1576" s="3" t="s">
        <v>1110</v>
      </c>
      <c r="L1576" s="3" t="s">
        <v>4117</v>
      </c>
      <c r="M1576" s="3" t="s">
        <v>359</v>
      </c>
      <c r="N1576" s="3" t="s">
        <v>368</v>
      </c>
      <c r="O1576" s="5" t="s">
        <v>5394</v>
      </c>
      <c r="P1576" s="2">
        <f>VLOOKUP(M1576&amp;N1576,Distancia!$C$2:$D$3438,2,0)</f>
        <v>71.239999999999995</v>
      </c>
      <c r="Q1576" s="2" t="str">
        <f t="shared" si="24"/>
        <v>No Aplica</v>
      </c>
      <c r="R1576" s="36"/>
      <c r="S1576" s="2"/>
    </row>
    <row r="1577" spans="1:19" x14ac:dyDescent="0.25">
      <c r="A1577" s="3" t="s">
        <v>352</v>
      </c>
      <c r="B1577" s="6" t="s">
        <v>1944</v>
      </c>
      <c r="C1577" s="2">
        <v>219111</v>
      </c>
      <c r="D1577" s="4">
        <v>45868</v>
      </c>
      <c r="E1577" s="4">
        <v>45868</v>
      </c>
      <c r="F1577" s="2" t="s">
        <v>1709</v>
      </c>
      <c r="G1577" s="3" t="s">
        <v>1710</v>
      </c>
      <c r="H1577" s="2" t="s">
        <v>5500</v>
      </c>
      <c r="I1577" s="3" t="s">
        <v>3170</v>
      </c>
      <c r="J1577" s="6">
        <v>0</v>
      </c>
      <c r="K1577" s="3" t="s">
        <v>1166</v>
      </c>
      <c r="L1577" s="3" t="s">
        <v>3724</v>
      </c>
      <c r="M1577" s="3" t="s">
        <v>359</v>
      </c>
      <c r="N1577" s="3" t="s">
        <v>355</v>
      </c>
      <c r="O1577" s="5" t="s">
        <v>5382</v>
      </c>
      <c r="P1577" s="2">
        <f>VLOOKUP(M1577&amp;N1577,Distancia!$C$2:$D$3438,2,0)</f>
        <v>32.68</v>
      </c>
      <c r="Q1577" s="2" t="str">
        <f t="shared" si="24"/>
        <v>No Aplica</v>
      </c>
      <c r="R1577" s="36"/>
      <c r="S1577" s="2"/>
    </row>
    <row r="1578" spans="1:19" x14ac:dyDescent="0.25">
      <c r="A1578" s="3" t="s">
        <v>352</v>
      </c>
      <c r="B1578" s="6" t="s">
        <v>1944</v>
      </c>
      <c r="C1578" s="2">
        <v>219116</v>
      </c>
      <c r="D1578" s="4">
        <v>45869</v>
      </c>
      <c r="E1578" s="4">
        <v>45870</v>
      </c>
      <c r="F1578" s="2" t="s">
        <v>2421</v>
      </c>
      <c r="G1578" s="3" t="s">
        <v>2420</v>
      </c>
      <c r="H1578" s="2" t="s">
        <v>5611</v>
      </c>
      <c r="I1578" s="3" t="s">
        <v>3170</v>
      </c>
      <c r="J1578" s="6">
        <v>0</v>
      </c>
      <c r="K1578" s="3" t="s">
        <v>569</v>
      </c>
      <c r="L1578" s="3" t="s">
        <v>3724</v>
      </c>
      <c r="M1578" s="3" t="s">
        <v>359</v>
      </c>
      <c r="N1578" s="3" t="s">
        <v>368</v>
      </c>
      <c r="O1578" s="5" t="s">
        <v>5394</v>
      </c>
      <c r="P1578" s="2">
        <f>VLOOKUP(M1578&amp;N1578,Distancia!$C$2:$D$3438,2,0)</f>
        <v>71.239999999999995</v>
      </c>
      <c r="Q1578" s="2" t="str">
        <f t="shared" si="24"/>
        <v>No Aplica</v>
      </c>
      <c r="R1578" s="36"/>
      <c r="S1578" s="2"/>
    </row>
    <row r="1579" spans="1:19" x14ac:dyDescent="0.25">
      <c r="A1579" s="3" t="s">
        <v>352</v>
      </c>
      <c r="B1579" s="6" t="s">
        <v>1944</v>
      </c>
      <c r="C1579" s="2">
        <v>219120</v>
      </c>
      <c r="D1579" s="4">
        <v>45869</v>
      </c>
      <c r="E1579" s="4">
        <v>45869</v>
      </c>
      <c r="F1579" s="2" t="s">
        <v>3103</v>
      </c>
      <c r="G1579" s="3" t="s">
        <v>3104</v>
      </c>
      <c r="H1579" s="2" t="s">
        <v>5683</v>
      </c>
      <c r="I1579" s="3" t="s">
        <v>3170</v>
      </c>
      <c r="J1579" s="6">
        <v>0</v>
      </c>
      <c r="K1579" s="3" t="s">
        <v>1160</v>
      </c>
      <c r="L1579" s="3" t="s">
        <v>3724</v>
      </c>
      <c r="M1579" s="3" t="s">
        <v>359</v>
      </c>
      <c r="N1579" s="3" t="s">
        <v>353</v>
      </c>
      <c r="O1579" s="5" t="s">
        <v>5402</v>
      </c>
      <c r="P1579" s="2">
        <f>VLOOKUP(M1579&amp;N1579,Distancia!$C$2:$D$3438,2,0)</f>
        <v>54.44</v>
      </c>
      <c r="Q1579" s="2" t="str">
        <f t="shared" si="24"/>
        <v>No Aplica</v>
      </c>
      <c r="R1579" s="36"/>
      <c r="S1579" s="2"/>
    </row>
    <row r="1580" spans="1:19" x14ac:dyDescent="0.25">
      <c r="A1580" s="3" t="s">
        <v>352</v>
      </c>
      <c r="B1580" s="6" t="s">
        <v>1944</v>
      </c>
      <c r="C1580" s="2">
        <v>219137</v>
      </c>
      <c r="D1580" s="4">
        <v>45868</v>
      </c>
      <c r="E1580" s="4">
        <v>45868</v>
      </c>
      <c r="F1580" s="2" t="s">
        <v>1745</v>
      </c>
      <c r="G1580" s="3" t="s">
        <v>1746</v>
      </c>
      <c r="H1580" s="2" t="s">
        <v>5715</v>
      </c>
      <c r="I1580" s="3" t="s">
        <v>3170</v>
      </c>
      <c r="J1580" s="6">
        <v>0</v>
      </c>
      <c r="K1580" s="3" t="s">
        <v>1062</v>
      </c>
      <c r="L1580" s="3" t="s">
        <v>3724</v>
      </c>
      <c r="M1580" s="3" t="s">
        <v>359</v>
      </c>
      <c r="N1580" s="3" t="s">
        <v>355</v>
      </c>
      <c r="O1580" s="5" t="s">
        <v>5382</v>
      </c>
      <c r="P1580" s="2">
        <f>VLOOKUP(M1580&amp;N1580,Distancia!$C$2:$D$3438,2,0)</f>
        <v>32.68</v>
      </c>
      <c r="Q1580" s="2" t="str">
        <f t="shared" si="24"/>
        <v>No Aplica</v>
      </c>
      <c r="R1580" s="36"/>
      <c r="S1580" s="2"/>
    </row>
    <row r="1581" spans="1:19" x14ac:dyDescent="0.25">
      <c r="A1581" s="3" t="s">
        <v>352</v>
      </c>
      <c r="B1581" s="6" t="s">
        <v>1944</v>
      </c>
      <c r="C1581" s="2">
        <v>219160</v>
      </c>
      <c r="D1581" s="4">
        <v>45873</v>
      </c>
      <c r="E1581" s="4">
        <v>45873</v>
      </c>
      <c r="F1581" s="2" t="s">
        <v>1707</v>
      </c>
      <c r="G1581" s="3" t="s">
        <v>1708</v>
      </c>
      <c r="H1581" s="2" t="s">
        <v>5396</v>
      </c>
      <c r="I1581" s="3" t="s">
        <v>3170</v>
      </c>
      <c r="J1581" s="6">
        <v>0</v>
      </c>
      <c r="K1581" s="3" t="s">
        <v>561</v>
      </c>
      <c r="L1581" s="3" t="s">
        <v>3724</v>
      </c>
      <c r="M1581" s="3" t="s">
        <v>359</v>
      </c>
      <c r="N1581" s="3" t="s">
        <v>1966</v>
      </c>
      <c r="O1581" s="5" t="s">
        <v>5382</v>
      </c>
      <c r="P1581" s="2">
        <f>VLOOKUP(M1581&amp;N1581,Distancia!$C$2:$D$3438,2,0)</f>
        <v>76.290000000000006</v>
      </c>
      <c r="Q1581" s="2" t="str">
        <f t="shared" si="24"/>
        <v>No Aplica</v>
      </c>
      <c r="R1581" s="36"/>
      <c r="S1581" s="2"/>
    </row>
    <row r="1582" spans="1:19" x14ac:dyDescent="0.25">
      <c r="A1582" s="3" t="s">
        <v>352</v>
      </c>
      <c r="B1582" s="6" t="s">
        <v>1944</v>
      </c>
      <c r="C1582" s="2">
        <v>219163</v>
      </c>
      <c r="D1582" s="4">
        <v>45874</v>
      </c>
      <c r="E1582" s="4">
        <v>45874</v>
      </c>
      <c r="F1582" s="2" t="s">
        <v>1707</v>
      </c>
      <c r="G1582" s="3" t="s">
        <v>1708</v>
      </c>
      <c r="H1582" s="2" t="s">
        <v>5396</v>
      </c>
      <c r="I1582" s="3" t="s">
        <v>3170</v>
      </c>
      <c r="J1582" s="6">
        <v>25815</v>
      </c>
      <c r="K1582" s="3" t="s">
        <v>1119</v>
      </c>
      <c r="L1582" s="3" t="s">
        <v>3724</v>
      </c>
      <c r="M1582" s="3" t="s">
        <v>359</v>
      </c>
      <c r="N1582" s="3" t="s">
        <v>1967</v>
      </c>
      <c r="O1582" s="5" t="s">
        <v>5382</v>
      </c>
      <c r="P1582" s="2">
        <f>VLOOKUP(M1582&amp;N1582,Distancia!$C$2:$D$3438,2,0)</f>
        <v>174</v>
      </c>
      <c r="Q1582" s="2" t="str">
        <f t="shared" si="24"/>
        <v>Aplica</v>
      </c>
      <c r="R1582" s="36"/>
      <c r="S1582" s="2"/>
    </row>
    <row r="1583" spans="1:19" x14ac:dyDescent="0.25">
      <c r="A1583" s="3" t="s">
        <v>352</v>
      </c>
      <c r="B1583" s="6" t="s">
        <v>1944</v>
      </c>
      <c r="C1583" s="2">
        <v>219164</v>
      </c>
      <c r="D1583" s="4">
        <v>45875</v>
      </c>
      <c r="E1583" s="4">
        <v>45875</v>
      </c>
      <c r="F1583" s="2" t="s">
        <v>1707</v>
      </c>
      <c r="G1583" s="3" t="s">
        <v>1708</v>
      </c>
      <c r="H1583" s="2" t="s">
        <v>5396</v>
      </c>
      <c r="I1583" s="3" t="s">
        <v>3170</v>
      </c>
      <c r="J1583" s="6">
        <v>25815</v>
      </c>
      <c r="K1583" s="3" t="s">
        <v>1054</v>
      </c>
      <c r="L1583" s="3" t="s">
        <v>3724</v>
      </c>
      <c r="M1583" s="3" t="s">
        <v>359</v>
      </c>
      <c r="N1583" s="3" t="s">
        <v>1963</v>
      </c>
      <c r="O1583" s="5" t="s">
        <v>5382</v>
      </c>
      <c r="P1583" s="2">
        <f>VLOOKUP(M1583&amp;N1583,Distancia!$C$2:$D$3438,2,0)</f>
        <v>112</v>
      </c>
      <c r="Q1583" s="2" t="str">
        <f t="shared" si="24"/>
        <v>Aplica</v>
      </c>
      <c r="R1583" s="36"/>
      <c r="S1583" s="2"/>
    </row>
    <row r="1584" spans="1:19" x14ac:dyDescent="0.25">
      <c r="A1584" s="3" t="s">
        <v>352</v>
      </c>
      <c r="B1584" s="6" t="s">
        <v>1944</v>
      </c>
      <c r="C1584" s="2">
        <v>219166</v>
      </c>
      <c r="D1584" s="4">
        <v>45859</v>
      </c>
      <c r="E1584" s="4">
        <v>45859</v>
      </c>
      <c r="F1584" s="2" t="s">
        <v>1777</v>
      </c>
      <c r="G1584" s="3" t="s">
        <v>1778</v>
      </c>
      <c r="H1584" s="2" t="s">
        <v>5897</v>
      </c>
      <c r="I1584" s="3" t="s">
        <v>3170</v>
      </c>
      <c r="J1584" s="6">
        <v>0</v>
      </c>
      <c r="K1584" s="3" t="s">
        <v>1101</v>
      </c>
      <c r="L1584" s="3" t="s">
        <v>3993</v>
      </c>
      <c r="M1584" s="3" t="s">
        <v>4</v>
      </c>
      <c r="N1584" s="3" t="s">
        <v>359</v>
      </c>
      <c r="O1584" s="5" t="s">
        <v>5394</v>
      </c>
      <c r="P1584" s="2">
        <f>VLOOKUP(M1584&amp;N1584,Distancia!$C$2:$D$3438,2,0)</f>
        <v>54.68</v>
      </c>
      <c r="Q1584" s="2" t="str">
        <f t="shared" si="24"/>
        <v>No Aplica</v>
      </c>
      <c r="R1584" s="36"/>
      <c r="S1584" s="2"/>
    </row>
    <row r="1585" spans="1:19" x14ac:dyDescent="0.25">
      <c r="A1585" s="3" t="s">
        <v>352</v>
      </c>
      <c r="B1585" s="6" t="s">
        <v>1944</v>
      </c>
      <c r="C1585" s="2">
        <v>219199</v>
      </c>
      <c r="D1585" s="4">
        <v>45866</v>
      </c>
      <c r="E1585" s="4">
        <v>45869</v>
      </c>
      <c r="F1585" s="2" t="s">
        <v>3087</v>
      </c>
      <c r="G1585" s="3" t="s">
        <v>3088</v>
      </c>
      <c r="H1585" s="2" t="s">
        <v>5574</v>
      </c>
      <c r="I1585" s="3" t="s">
        <v>3170</v>
      </c>
      <c r="J1585" s="6">
        <v>293940</v>
      </c>
      <c r="K1585" s="3" t="s">
        <v>559</v>
      </c>
      <c r="L1585" s="3" t="s">
        <v>3993</v>
      </c>
      <c r="M1585" s="3" t="s">
        <v>368</v>
      </c>
      <c r="N1585" s="3" t="s">
        <v>270</v>
      </c>
      <c r="O1585" s="5" t="s">
        <v>5389</v>
      </c>
      <c r="P1585" s="2">
        <f>VLOOKUP(M1585&amp;N1585,Distancia!$C$2:$D$3438,2,0)</f>
        <v>192.58</v>
      </c>
      <c r="Q1585" s="2" t="str">
        <f t="shared" si="24"/>
        <v>Aplica</v>
      </c>
      <c r="R1585" s="36">
        <v>6000</v>
      </c>
      <c r="S1585" s="2"/>
    </row>
    <row r="1586" spans="1:19" x14ac:dyDescent="0.25">
      <c r="A1586" s="3" t="s">
        <v>352</v>
      </c>
      <c r="B1586" s="6" t="s">
        <v>1944</v>
      </c>
      <c r="C1586" s="2">
        <v>219201</v>
      </c>
      <c r="D1586" s="4">
        <v>45863</v>
      </c>
      <c r="E1586" s="4">
        <v>45863</v>
      </c>
      <c r="F1586" s="2" t="s">
        <v>3087</v>
      </c>
      <c r="G1586" s="3" t="s">
        <v>3088</v>
      </c>
      <c r="H1586" s="2" t="s">
        <v>5574</v>
      </c>
      <c r="I1586" s="3" t="s">
        <v>3170</v>
      </c>
      <c r="J1586" s="6">
        <v>0</v>
      </c>
      <c r="K1586" s="3" t="s">
        <v>1071</v>
      </c>
      <c r="L1586" s="3" t="s">
        <v>3993</v>
      </c>
      <c r="M1586" s="3" t="s">
        <v>368</v>
      </c>
      <c r="N1586" s="3" t="s">
        <v>359</v>
      </c>
      <c r="O1586" s="5" t="s">
        <v>5394</v>
      </c>
      <c r="P1586" s="2">
        <f>VLOOKUP(M1586&amp;N1586,Distancia!$C$2:$D$3438,2,0)</f>
        <v>71.239999999999995</v>
      </c>
      <c r="Q1586" s="2" t="str">
        <f t="shared" si="24"/>
        <v>No Aplica</v>
      </c>
      <c r="R1586" s="36"/>
      <c r="S1586" s="2"/>
    </row>
    <row r="1587" spans="1:19" x14ac:dyDescent="0.25">
      <c r="A1587" s="3" t="s">
        <v>352</v>
      </c>
      <c r="B1587" s="6" t="s">
        <v>1944</v>
      </c>
      <c r="C1587" s="2">
        <v>219236</v>
      </c>
      <c r="D1587" s="4">
        <v>45873</v>
      </c>
      <c r="E1587" s="4">
        <v>45873</v>
      </c>
      <c r="F1587" s="2" t="s">
        <v>1767</v>
      </c>
      <c r="G1587" s="3" t="s">
        <v>1768</v>
      </c>
      <c r="H1587" s="2" t="s">
        <v>5409</v>
      </c>
      <c r="I1587" s="3" t="s">
        <v>3170</v>
      </c>
      <c r="J1587" s="6">
        <v>0</v>
      </c>
      <c r="K1587" s="3" t="s">
        <v>1120</v>
      </c>
      <c r="L1587" s="3" t="s">
        <v>3993</v>
      </c>
      <c r="M1587" s="3" t="s">
        <v>368</v>
      </c>
      <c r="N1587" s="3" t="s">
        <v>359</v>
      </c>
      <c r="O1587" s="5" t="s">
        <v>5394</v>
      </c>
      <c r="P1587" s="2">
        <f>VLOOKUP(M1587&amp;N1587,Distancia!$C$2:$D$3438,2,0)</f>
        <v>71.239999999999995</v>
      </c>
      <c r="Q1587" s="2" t="str">
        <f t="shared" si="24"/>
        <v>No Aplica</v>
      </c>
      <c r="R1587" s="36"/>
      <c r="S1587" s="2"/>
    </row>
    <row r="1588" spans="1:19" x14ac:dyDescent="0.25">
      <c r="A1588" s="3" t="s">
        <v>352</v>
      </c>
      <c r="B1588" s="6" t="s">
        <v>1944</v>
      </c>
      <c r="C1588" s="2">
        <v>219294</v>
      </c>
      <c r="D1588" s="4">
        <v>45868</v>
      </c>
      <c r="E1588" s="4">
        <v>45868</v>
      </c>
      <c r="F1588" s="2" t="s">
        <v>44</v>
      </c>
      <c r="G1588" s="3" t="s">
        <v>1705</v>
      </c>
      <c r="H1588" s="2" t="s">
        <v>5978</v>
      </c>
      <c r="I1588" s="3" t="s">
        <v>3170</v>
      </c>
      <c r="J1588" s="6">
        <v>0</v>
      </c>
      <c r="K1588" s="3" t="s">
        <v>1137</v>
      </c>
      <c r="L1588" s="3" t="s">
        <v>4208</v>
      </c>
      <c r="M1588" s="3" t="s">
        <v>359</v>
      </c>
      <c r="N1588" s="3" t="s">
        <v>353</v>
      </c>
      <c r="O1588" s="5" t="s">
        <v>5382</v>
      </c>
      <c r="P1588" s="2">
        <f>VLOOKUP(M1588&amp;N1588,Distancia!$C$2:$D$3438,2,0)</f>
        <v>54.44</v>
      </c>
      <c r="Q1588" s="2" t="str">
        <f t="shared" si="24"/>
        <v>No Aplica</v>
      </c>
      <c r="R1588" s="36"/>
      <c r="S1588" s="2"/>
    </row>
    <row r="1589" spans="1:19" x14ac:dyDescent="0.25">
      <c r="A1589" s="3" t="s">
        <v>352</v>
      </c>
      <c r="B1589" s="6" t="s">
        <v>1944</v>
      </c>
      <c r="C1589" s="2">
        <v>219303</v>
      </c>
      <c r="D1589" s="4">
        <v>45874</v>
      </c>
      <c r="E1589" s="4">
        <v>45874</v>
      </c>
      <c r="F1589" s="2" t="s">
        <v>1974</v>
      </c>
      <c r="G1589" s="3" t="s">
        <v>1973</v>
      </c>
      <c r="H1589" s="2" t="s">
        <v>5471</v>
      </c>
      <c r="I1589" s="3" t="s">
        <v>3170</v>
      </c>
      <c r="J1589" s="6">
        <v>0</v>
      </c>
      <c r="K1589" s="3" t="s">
        <v>570</v>
      </c>
      <c r="L1589" s="3" t="s">
        <v>4208</v>
      </c>
      <c r="M1589" s="3" t="s">
        <v>359</v>
      </c>
      <c r="N1589" s="3" t="s">
        <v>368</v>
      </c>
      <c r="O1589" s="5" t="s">
        <v>5389</v>
      </c>
      <c r="P1589" s="2">
        <f>VLOOKUP(M1589&amp;N1589,Distancia!$C$2:$D$3438,2,0)</f>
        <v>71.239999999999995</v>
      </c>
      <c r="Q1589" s="2" t="str">
        <f t="shared" si="24"/>
        <v>No Aplica</v>
      </c>
      <c r="R1589" s="36">
        <v>0</v>
      </c>
      <c r="S1589" s="2"/>
    </row>
    <row r="1590" spans="1:19" x14ac:dyDescent="0.25">
      <c r="A1590" s="3" t="s">
        <v>352</v>
      </c>
      <c r="B1590" s="6" t="s">
        <v>1944</v>
      </c>
      <c r="C1590" s="2">
        <v>219306</v>
      </c>
      <c r="D1590" s="4">
        <v>45874</v>
      </c>
      <c r="E1590" s="4">
        <v>45874</v>
      </c>
      <c r="F1590" s="2" t="s">
        <v>1729</v>
      </c>
      <c r="G1590" s="3" t="s">
        <v>1730</v>
      </c>
      <c r="H1590" s="2" t="s">
        <v>5383</v>
      </c>
      <c r="I1590" s="3" t="s">
        <v>3170</v>
      </c>
      <c r="J1590" s="6">
        <v>0</v>
      </c>
      <c r="K1590" s="3" t="s">
        <v>1427</v>
      </c>
      <c r="L1590" s="3" t="s">
        <v>4208</v>
      </c>
      <c r="M1590" s="3" t="s">
        <v>359</v>
      </c>
      <c r="N1590" s="3" t="s">
        <v>353</v>
      </c>
      <c r="O1590" s="5" t="s">
        <v>5402</v>
      </c>
      <c r="P1590" s="2">
        <f>VLOOKUP(M1590&amp;N1590,Distancia!$C$2:$D$3438,2,0)</f>
        <v>54.44</v>
      </c>
      <c r="Q1590" s="2" t="str">
        <f t="shared" si="24"/>
        <v>No Aplica</v>
      </c>
      <c r="R1590" s="36"/>
      <c r="S1590" s="2"/>
    </row>
    <row r="1591" spans="1:19" x14ac:dyDescent="0.25">
      <c r="A1591" s="3" t="s">
        <v>352</v>
      </c>
      <c r="B1591" s="6" t="s">
        <v>1944</v>
      </c>
      <c r="C1591" s="2">
        <v>219311</v>
      </c>
      <c r="D1591" s="4">
        <v>45875</v>
      </c>
      <c r="E1591" s="4">
        <v>45875</v>
      </c>
      <c r="F1591" s="2" t="s">
        <v>1765</v>
      </c>
      <c r="G1591" s="3" t="s">
        <v>1766</v>
      </c>
      <c r="H1591" s="2" t="s">
        <v>5573</v>
      </c>
      <c r="I1591" s="3" t="s">
        <v>3170</v>
      </c>
      <c r="J1591" s="6">
        <v>31809</v>
      </c>
      <c r="K1591" s="3" t="s">
        <v>1132</v>
      </c>
      <c r="L1591" s="3" t="s">
        <v>4053</v>
      </c>
      <c r="M1591" s="3" t="s">
        <v>1758</v>
      </c>
      <c r="N1591" s="3" t="s">
        <v>359</v>
      </c>
      <c r="O1591" s="5" t="s">
        <v>5394</v>
      </c>
      <c r="P1591" s="2">
        <f>VLOOKUP(M1591&amp;N1591,Distancia!$C$2:$D$3438,2,0)</f>
        <v>106.86</v>
      </c>
      <c r="Q1591" s="2" t="str">
        <f t="shared" si="24"/>
        <v>Aplica</v>
      </c>
      <c r="R1591" s="36"/>
      <c r="S1591" s="2"/>
    </row>
    <row r="1592" spans="1:19" x14ac:dyDescent="0.25">
      <c r="A1592" s="3" t="s">
        <v>352</v>
      </c>
      <c r="B1592" s="6" t="s">
        <v>1944</v>
      </c>
      <c r="C1592" s="2">
        <v>219324</v>
      </c>
      <c r="D1592" s="4">
        <v>45874</v>
      </c>
      <c r="E1592" s="4">
        <v>45874</v>
      </c>
      <c r="F1592" s="2" t="s">
        <v>1783</v>
      </c>
      <c r="G1592" s="3" t="s">
        <v>1784</v>
      </c>
      <c r="H1592" s="2" t="s">
        <v>5669</v>
      </c>
      <c r="I1592" s="3" t="s">
        <v>3170</v>
      </c>
      <c r="J1592" s="6">
        <v>0</v>
      </c>
      <c r="K1592" s="3" t="s">
        <v>1072</v>
      </c>
      <c r="L1592" s="3" t="s">
        <v>4072</v>
      </c>
      <c r="M1592" s="3" t="s">
        <v>4</v>
      </c>
      <c r="N1592" s="3" t="s">
        <v>368</v>
      </c>
      <c r="O1592" s="5" t="s">
        <v>5402</v>
      </c>
      <c r="P1592" s="2">
        <f>VLOOKUP(M1592&amp;N1592,Distancia!$C$2:$D$3438,2,0)</f>
        <v>24.52</v>
      </c>
      <c r="Q1592" s="2" t="str">
        <f t="shared" si="24"/>
        <v>No Aplica</v>
      </c>
      <c r="R1592" s="36"/>
      <c r="S1592" s="2"/>
    </row>
    <row r="1593" spans="1:19" x14ac:dyDescent="0.25">
      <c r="A1593" s="3" t="s">
        <v>352</v>
      </c>
      <c r="B1593" s="6" t="s">
        <v>1944</v>
      </c>
      <c r="C1593" s="2">
        <v>219372</v>
      </c>
      <c r="D1593" s="4">
        <v>45873</v>
      </c>
      <c r="E1593" s="4">
        <v>45876</v>
      </c>
      <c r="F1593" s="2" t="s">
        <v>1787</v>
      </c>
      <c r="G1593" s="3" t="s">
        <v>1790</v>
      </c>
      <c r="H1593" s="2" t="s">
        <v>6007</v>
      </c>
      <c r="I1593" s="3" t="s">
        <v>97</v>
      </c>
      <c r="J1593" s="6">
        <v>270378</v>
      </c>
      <c r="K1593" s="3" t="s">
        <v>1021</v>
      </c>
      <c r="L1593" s="3" t="s">
        <v>4208</v>
      </c>
      <c r="M1593" s="3" t="s">
        <v>1728</v>
      </c>
      <c r="N1593" s="3" t="s">
        <v>270</v>
      </c>
      <c r="O1593" s="5" t="s">
        <v>5389</v>
      </c>
      <c r="P1593" s="2">
        <f>VLOOKUP(M1593&amp;N1593,Distancia!$C$2:$D$3438,2,0)</f>
        <v>343.82</v>
      </c>
      <c r="Q1593" s="2" t="str">
        <f t="shared" si="24"/>
        <v>Aplica</v>
      </c>
      <c r="R1593" s="36">
        <v>39120</v>
      </c>
      <c r="S1593" s="2"/>
    </row>
    <row r="1594" spans="1:19" x14ac:dyDescent="0.25">
      <c r="A1594" s="3" t="s">
        <v>352</v>
      </c>
      <c r="B1594" s="6" t="s">
        <v>1944</v>
      </c>
      <c r="C1594" s="2">
        <v>219390</v>
      </c>
      <c r="D1594" s="4">
        <v>45875</v>
      </c>
      <c r="E1594" s="4">
        <v>45875</v>
      </c>
      <c r="F1594" s="2" t="s">
        <v>9</v>
      </c>
      <c r="G1594" s="3" t="s">
        <v>1711</v>
      </c>
      <c r="H1594" s="2" t="s">
        <v>5472</v>
      </c>
      <c r="I1594" s="3" t="s">
        <v>3170</v>
      </c>
      <c r="J1594" s="6">
        <v>0</v>
      </c>
      <c r="K1594" s="3" t="s">
        <v>1016</v>
      </c>
      <c r="L1594" s="3" t="s">
        <v>4117</v>
      </c>
      <c r="M1594" s="3" t="s">
        <v>359</v>
      </c>
      <c r="N1594" s="3" t="s">
        <v>355</v>
      </c>
      <c r="O1594" s="5" t="s">
        <v>5382</v>
      </c>
      <c r="P1594" s="2">
        <f>VLOOKUP(M1594&amp;N1594,Distancia!$C$2:$D$3438,2,0)</f>
        <v>32.68</v>
      </c>
      <c r="Q1594" s="2" t="str">
        <f t="shared" si="24"/>
        <v>No Aplica</v>
      </c>
      <c r="R1594" s="36"/>
      <c r="S1594" s="2"/>
    </row>
    <row r="1595" spans="1:19" x14ac:dyDescent="0.25">
      <c r="A1595" s="3" t="s">
        <v>352</v>
      </c>
      <c r="B1595" s="6" t="s">
        <v>1944</v>
      </c>
      <c r="C1595" s="2">
        <v>219405</v>
      </c>
      <c r="D1595" s="4">
        <v>45873</v>
      </c>
      <c r="E1595" s="4">
        <v>45877</v>
      </c>
      <c r="F1595" s="2" t="s">
        <v>2414</v>
      </c>
      <c r="G1595" s="3" t="s">
        <v>2413</v>
      </c>
      <c r="H1595" s="2" t="s">
        <v>5758</v>
      </c>
      <c r="I1595" s="3" t="s">
        <v>3170</v>
      </c>
      <c r="J1595" s="6">
        <v>0</v>
      </c>
      <c r="K1595" s="3" t="s">
        <v>573</v>
      </c>
      <c r="L1595" s="3" t="s">
        <v>4117</v>
      </c>
      <c r="M1595" s="3" t="s">
        <v>353</v>
      </c>
      <c r="N1595" s="3" t="s">
        <v>359</v>
      </c>
      <c r="O1595" s="5" t="s">
        <v>5402</v>
      </c>
      <c r="P1595" s="2">
        <f>VLOOKUP(M1595&amp;N1595,Distancia!$C$2:$D$3438,2,0)</f>
        <v>54.44</v>
      </c>
      <c r="Q1595" s="2" t="str">
        <f t="shared" si="24"/>
        <v>No Aplica</v>
      </c>
      <c r="R1595" s="36"/>
      <c r="S1595" s="2"/>
    </row>
    <row r="1596" spans="1:19" x14ac:dyDescent="0.25">
      <c r="A1596" s="3" t="s">
        <v>352</v>
      </c>
      <c r="B1596" s="6" t="s">
        <v>1944</v>
      </c>
      <c r="C1596" s="2">
        <v>219413</v>
      </c>
      <c r="D1596" s="4">
        <v>45873</v>
      </c>
      <c r="E1596" s="4">
        <v>45873</v>
      </c>
      <c r="F1596" s="2" t="s">
        <v>3087</v>
      </c>
      <c r="G1596" s="3" t="s">
        <v>3088</v>
      </c>
      <c r="H1596" s="2" t="s">
        <v>5574</v>
      </c>
      <c r="I1596" s="3" t="s">
        <v>3170</v>
      </c>
      <c r="J1596" s="6">
        <v>0</v>
      </c>
      <c r="K1596" s="3" t="s">
        <v>1065</v>
      </c>
      <c r="L1596" s="3" t="s">
        <v>4117</v>
      </c>
      <c r="M1596" s="3" t="s">
        <v>368</v>
      </c>
      <c r="N1596" s="3" t="s">
        <v>359</v>
      </c>
      <c r="O1596" s="5" t="s">
        <v>5394</v>
      </c>
      <c r="P1596" s="2">
        <f>VLOOKUP(M1596&amp;N1596,Distancia!$C$2:$D$3438,2,0)</f>
        <v>71.239999999999995</v>
      </c>
      <c r="Q1596" s="2" t="str">
        <f t="shared" si="24"/>
        <v>No Aplica</v>
      </c>
      <c r="R1596" s="36"/>
      <c r="S1596" s="2"/>
    </row>
    <row r="1597" spans="1:19" x14ac:dyDescent="0.25">
      <c r="A1597" s="3" t="s">
        <v>352</v>
      </c>
      <c r="B1597" s="6" t="s">
        <v>1944</v>
      </c>
      <c r="C1597" s="2">
        <v>219440</v>
      </c>
      <c r="D1597" s="4">
        <v>45876</v>
      </c>
      <c r="E1597" s="4">
        <v>45876</v>
      </c>
      <c r="F1597" s="2" t="s">
        <v>1747</v>
      </c>
      <c r="G1597" s="3" t="s">
        <v>1748</v>
      </c>
      <c r="H1597" s="2" t="s">
        <v>5762</v>
      </c>
      <c r="I1597" s="3" t="s">
        <v>3170</v>
      </c>
      <c r="J1597" s="6">
        <v>0</v>
      </c>
      <c r="K1597" s="3" t="s">
        <v>1051</v>
      </c>
      <c r="L1597" s="3" t="s">
        <v>4117</v>
      </c>
      <c r="M1597" s="3" t="s">
        <v>359</v>
      </c>
      <c r="N1597" s="3" t="s">
        <v>353</v>
      </c>
      <c r="O1597" s="5" t="s">
        <v>5394</v>
      </c>
      <c r="P1597" s="2">
        <f>VLOOKUP(M1597&amp;N1597,Distancia!$C$2:$D$3438,2,0)</f>
        <v>54.44</v>
      </c>
      <c r="Q1597" s="2" t="str">
        <f t="shared" si="24"/>
        <v>No Aplica</v>
      </c>
      <c r="R1597" s="36"/>
      <c r="S1597" s="2"/>
    </row>
    <row r="1598" spans="1:19" x14ac:dyDescent="0.25">
      <c r="A1598" s="3" t="s">
        <v>352</v>
      </c>
      <c r="B1598" s="6" t="s">
        <v>1944</v>
      </c>
      <c r="C1598" s="2">
        <v>219455</v>
      </c>
      <c r="D1598" s="4">
        <v>45876</v>
      </c>
      <c r="E1598" s="4">
        <v>45876</v>
      </c>
      <c r="F1598" s="2" t="s">
        <v>1779</v>
      </c>
      <c r="G1598" s="3" t="s">
        <v>1780</v>
      </c>
      <c r="H1598" s="2" t="s">
        <v>5820</v>
      </c>
      <c r="I1598" s="3" t="s">
        <v>3170</v>
      </c>
      <c r="J1598" s="6">
        <v>0</v>
      </c>
      <c r="K1598" s="3" t="s">
        <v>1061</v>
      </c>
      <c r="L1598" s="3" t="s">
        <v>4117</v>
      </c>
      <c r="M1598" s="3" t="s">
        <v>4</v>
      </c>
      <c r="N1598" s="3" t="s">
        <v>359</v>
      </c>
      <c r="O1598" s="5" t="s">
        <v>5382</v>
      </c>
      <c r="P1598" s="2">
        <f>VLOOKUP(M1598&amp;N1598,Distancia!$C$2:$D$3438,2,0)</f>
        <v>54.68</v>
      </c>
      <c r="Q1598" s="2" t="str">
        <f t="shared" si="24"/>
        <v>No Aplica</v>
      </c>
      <c r="R1598" s="36"/>
      <c r="S1598" s="2"/>
    </row>
    <row r="1599" spans="1:19" x14ac:dyDescent="0.25">
      <c r="A1599" s="3" t="s">
        <v>352</v>
      </c>
      <c r="B1599" s="6" t="s">
        <v>1944</v>
      </c>
      <c r="C1599" s="2">
        <v>219469</v>
      </c>
      <c r="D1599" s="4">
        <v>45876</v>
      </c>
      <c r="E1599" s="4">
        <v>45877</v>
      </c>
      <c r="F1599" s="2" t="s">
        <v>2421</v>
      </c>
      <c r="G1599" s="3" t="s">
        <v>2420</v>
      </c>
      <c r="H1599" s="2" t="s">
        <v>5611</v>
      </c>
      <c r="I1599" s="3" t="s">
        <v>3170</v>
      </c>
      <c r="J1599" s="6">
        <v>0</v>
      </c>
      <c r="K1599" s="3" t="s">
        <v>1005</v>
      </c>
      <c r="L1599" s="3" t="s">
        <v>4092</v>
      </c>
      <c r="M1599" s="3" t="s">
        <v>359</v>
      </c>
      <c r="N1599" s="3" t="s">
        <v>368</v>
      </c>
      <c r="O1599" s="5" t="s">
        <v>5389</v>
      </c>
      <c r="P1599" s="2">
        <f>VLOOKUP(M1599&amp;N1599,Distancia!$C$2:$D$3438,2,0)</f>
        <v>71.239999999999995</v>
      </c>
      <c r="Q1599" s="2" t="str">
        <f t="shared" si="24"/>
        <v>No Aplica</v>
      </c>
      <c r="R1599" s="36">
        <v>0</v>
      </c>
      <c r="S1599" s="2"/>
    </row>
    <row r="1600" spans="1:19" x14ac:dyDescent="0.25">
      <c r="A1600" s="3" t="s">
        <v>352</v>
      </c>
      <c r="B1600" s="6" t="s">
        <v>1944</v>
      </c>
      <c r="C1600" s="2">
        <v>219474</v>
      </c>
      <c r="D1600" s="4">
        <v>45877</v>
      </c>
      <c r="E1600" s="4">
        <v>45877</v>
      </c>
      <c r="F1600" s="2" t="s">
        <v>1738</v>
      </c>
      <c r="G1600" s="3" t="s">
        <v>1739</v>
      </c>
      <c r="H1600" s="2" t="s">
        <v>6050</v>
      </c>
      <c r="I1600" s="3" t="s">
        <v>3170</v>
      </c>
      <c r="J1600" s="6">
        <v>0</v>
      </c>
      <c r="K1600" s="3" t="s">
        <v>1000</v>
      </c>
      <c r="L1600" s="3" t="s">
        <v>4092</v>
      </c>
      <c r="M1600" s="3" t="s">
        <v>359</v>
      </c>
      <c r="N1600" s="3" t="s">
        <v>368</v>
      </c>
      <c r="O1600" s="5" t="s">
        <v>5402</v>
      </c>
      <c r="P1600" s="2">
        <f>VLOOKUP(M1600&amp;N1600,Distancia!$C$2:$D$3438,2,0)</f>
        <v>71.239999999999995</v>
      </c>
      <c r="Q1600" s="2" t="str">
        <f t="shared" si="24"/>
        <v>No Aplica</v>
      </c>
      <c r="R1600" s="36"/>
      <c r="S1600" s="2"/>
    </row>
    <row r="1601" spans="1:19" x14ac:dyDescent="0.25">
      <c r="A1601" s="3" t="s">
        <v>352</v>
      </c>
      <c r="B1601" s="6" t="s">
        <v>1944</v>
      </c>
      <c r="C1601" s="2">
        <v>219487</v>
      </c>
      <c r="D1601" s="4">
        <v>45877</v>
      </c>
      <c r="E1601" s="4">
        <v>45877</v>
      </c>
      <c r="F1601" s="2" t="s">
        <v>57</v>
      </c>
      <c r="G1601" s="3" t="s">
        <v>1717</v>
      </c>
      <c r="H1601" s="2" t="s">
        <v>5607</v>
      </c>
      <c r="I1601" s="3" t="s">
        <v>3170</v>
      </c>
      <c r="J1601" s="6">
        <v>0</v>
      </c>
      <c r="K1601" s="3" t="s">
        <v>1075</v>
      </c>
      <c r="L1601" s="3" t="s">
        <v>4117</v>
      </c>
      <c r="M1601" s="3" t="s">
        <v>359</v>
      </c>
      <c r="N1601" s="3" t="s">
        <v>354</v>
      </c>
      <c r="O1601" s="5" t="s">
        <v>5450</v>
      </c>
      <c r="P1601" s="2">
        <f>VLOOKUP(M1601&amp;N1601,Distancia!$C$2:$D$3438,2,0)</f>
        <v>22.94</v>
      </c>
      <c r="Q1601" s="2" t="str">
        <f t="shared" si="24"/>
        <v>No Aplica</v>
      </c>
      <c r="R1601" s="36"/>
      <c r="S1601" s="2"/>
    </row>
    <row r="1602" spans="1:19" x14ac:dyDescent="0.25">
      <c r="A1602" s="3" t="s">
        <v>352</v>
      </c>
      <c r="B1602" s="6" t="s">
        <v>1944</v>
      </c>
      <c r="C1602" s="2">
        <v>219498</v>
      </c>
      <c r="D1602" s="4">
        <v>45877</v>
      </c>
      <c r="E1602" s="4">
        <v>45877</v>
      </c>
      <c r="F1602" s="2" t="s">
        <v>1742</v>
      </c>
      <c r="G1602" s="3" t="s">
        <v>1743</v>
      </c>
      <c r="H1602" s="2" t="s">
        <v>5477</v>
      </c>
      <c r="I1602" s="3" t="s">
        <v>3170</v>
      </c>
      <c r="J1602" s="6">
        <v>0</v>
      </c>
      <c r="K1602" s="3" t="s">
        <v>1069</v>
      </c>
      <c r="L1602" s="3" t="s">
        <v>4117</v>
      </c>
      <c r="M1602" s="3" t="s">
        <v>359</v>
      </c>
      <c r="N1602" s="3" t="s">
        <v>368</v>
      </c>
      <c r="O1602" s="5" t="s">
        <v>5394</v>
      </c>
      <c r="P1602" s="2">
        <f>VLOOKUP(M1602&amp;N1602,Distancia!$C$2:$D$3438,2,0)</f>
        <v>71.239999999999995</v>
      </c>
      <c r="Q1602" s="2" t="str">
        <f t="shared" si="24"/>
        <v>No Aplica</v>
      </c>
      <c r="R1602" s="36"/>
      <c r="S1602" s="2"/>
    </row>
    <row r="1603" spans="1:19" x14ac:dyDescent="0.25">
      <c r="A1603" s="3" t="s">
        <v>352</v>
      </c>
      <c r="B1603" s="6" t="s">
        <v>1944</v>
      </c>
      <c r="C1603" s="2">
        <v>219499</v>
      </c>
      <c r="D1603" s="4">
        <v>45877</v>
      </c>
      <c r="E1603" s="4">
        <v>45877</v>
      </c>
      <c r="F1603" s="2" t="s">
        <v>9</v>
      </c>
      <c r="G1603" s="3" t="s">
        <v>1711</v>
      </c>
      <c r="H1603" s="2" t="s">
        <v>5472</v>
      </c>
      <c r="I1603" s="3" t="s">
        <v>3170</v>
      </c>
      <c r="J1603" s="6">
        <v>0</v>
      </c>
      <c r="K1603" s="3" t="s">
        <v>1052</v>
      </c>
      <c r="L1603" s="3" t="s">
        <v>4117</v>
      </c>
      <c r="M1603" s="3" t="s">
        <v>359</v>
      </c>
      <c r="N1603" s="3" t="s">
        <v>354</v>
      </c>
      <c r="O1603" s="5" t="s">
        <v>5382</v>
      </c>
      <c r="P1603" s="2">
        <f>VLOOKUP(M1603&amp;N1603,Distancia!$C$2:$D$3438,2,0)</f>
        <v>22.94</v>
      </c>
      <c r="Q1603" s="2" t="str">
        <f t="shared" ref="Q1603:Q1666" si="25">IF(P1603&gt;=80,"Aplica","No Aplica")</f>
        <v>No Aplica</v>
      </c>
      <c r="R1603" s="36"/>
      <c r="S1603" s="2"/>
    </row>
    <row r="1604" spans="1:19" x14ac:dyDescent="0.25">
      <c r="A1604" s="3" t="s">
        <v>352</v>
      </c>
      <c r="B1604" s="6" t="s">
        <v>1944</v>
      </c>
      <c r="C1604" s="2">
        <v>219501</v>
      </c>
      <c r="D1604" s="4">
        <v>45877</v>
      </c>
      <c r="E1604" s="4">
        <v>45877</v>
      </c>
      <c r="F1604" s="2" t="s">
        <v>69</v>
      </c>
      <c r="G1604" s="3" t="s">
        <v>1733</v>
      </c>
      <c r="H1604" s="2" t="s">
        <v>6060</v>
      </c>
      <c r="I1604" s="3" t="s">
        <v>3170</v>
      </c>
      <c r="J1604" s="6">
        <v>0</v>
      </c>
      <c r="K1604" s="3" t="s">
        <v>3379</v>
      </c>
      <c r="L1604" s="3" t="s">
        <v>4092</v>
      </c>
      <c r="M1604" s="3" t="s">
        <v>359</v>
      </c>
      <c r="N1604" s="3" t="s">
        <v>354</v>
      </c>
      <c r="O1604" s="5" t="s">
        <v>5394</v>
      </c>
      <c r="P1604" s="2">
        <f>VLOOKUP(M1604&amp;N1604,Distancia!$C$2:$D$3438,2,0)</f>
        <v>22.94</v>
      </c>
      <c r="Q1604" s="2" t="str">
        <f t="shared" si="25"/>
        <v>No Aplica</v>
      </c>
      <c r="R1604" s="36"/>
      <c r="S1604" s="2"/>
    </row>
    <row r="1605" spans="1:19" x14ac:dyDescent="0.25">
      <c r="A1605" s="3" t="s">
        <v>352</v>
      </c>
      <c r="B1605" s="6" t="s">
        <v>1944</v>
      </c>
      <c r="C1605" s="2">
        <v>219526</v>
      </c>
      <c r="D1605" s="4">
        <v>45877</v>
      </c>
      <c r="E1605" s="4">
        <v>45877</v>
      </c>
      <c r="F1605" s="2" t="s">
        <v>1734</v>
      </c>
      <c r="G1605" s="3" t="s">
        <v>1735</v>
      </c>
      <c r="H1605" s="2" t="s">
        <v>5616</v>
      </c>
      <c r="I1605" s="3" t="s">
        <v>3170</v>
      </c>
      <c r="J1605" s="6">
        <v>0</v>
      </c>
      <c r="K1605" s="3" t="s">
        <v>558</v>
      </c>
      <c r="L1605" s="3" t="s">
        <v>4072</v>
      </c>
      <c r="M1605" s="3" t="s">
        <v>359</v>
      </c>
      <c r="N1605" s="3" t="s">
        <v>354</v>
      </c>
      <c r="O1605" s="5" t="s">
        <v>5382</v>
      </c>
      <c r="P1605" s="2">
        <f>VLOOKUP(M1605&amp;N1605,Distancia!$C$2:$D$3438,2,0)</f>
        <v>22.94</v>
      </c>
      <c r="Q1605" s="2" t="str">
        <f t="shared" si="25"/>
        <v>No Aplica</v>
      </c>
      <c r="R1605" s="36"/>
      <c r="S1605" s="2"/>
    </row>
    <row r="1606" spans="1:19" x14ac:dyDescent="0.25">
      <c r="A1606" s="3" t="s">
        <v>352</v>
      </c>
      <c r="B1606" s="6" t="s">
        <v>1944</v>
      </c>
      <c r="C1606" s="2">
        <v>219547</v>
      </c>
      <c r="D1606" s="4">
        <v>45880</v>
      </c>
      <c r="E1606" s="4">
        <v>45880</v>
      </c>
      <c r="F1606" s="2" t="s">
        <v>1707</v>
      </c>
      <c r="G1606" s="3" t="s">
        <v>1708</v>
      </c>
      <c r="H1606" s="2" t="s">
        <v>5396</v>
      </c>
      <c r="I1606" s="3" t="s">
        <v>3170</v>
      </c>
      <c r="J1606" s="6">
        <v>25815</v>
      </c>
      <c r="K1606" s="3" t="s">
        <v>1041</v>
      </c>
      <c r="L1606" s="3" t="s">
        <v>4117</v>
      </c>
      <c r="M1606" s="3" t="s">
        <v>359</v>
      </c>
      <c r="N1606" s="3" t="s">
        <v>1965</v>
      </c>
      <c r="O1606" s="5" t="s">
        <v>5382</v>
      </c>
      <c r="P1606" s="2">
        <f>VLOOKUP(M1606&amp;N1606,Distancia!$C$2:$D$3438,2,0)</f>
        <v>81</v>
      </c>
      <c r="Q1606" s="2" t="str">
        <f t="shared" si="25"/>
        <v>Aplica</v>
      </c>
      <c r="R1606" s="36"/>
      <c r="S1606" s="2"/>
    </row>
    <row r="1607" spans="1:19" x14ac:dyDescent="0.25">
      <c r="A1607" s="3" t="s">
        <v>352</v>
      </c>
      <c r="B1607" s="6" t="s">
        <v>1944</v>
      </c>
      <c r="C1607" s="2">
        <v>219548</v>
      </c>
      <c r="D1607" s="4">
        <v>45881</v>
      </c>
      <c r="E1607" s="4">
        <v>45881</v>
      </c>
      <c r="F1607" s="2" t="s">
        <v>1707</v>
      </c>
      <c r="G1607" s="3" t="s">
        <v>1708</v>
      </c>
      <c r="H1607" s="2" t="s">
        <v>5396</v>
      </c>
      <c r="I1607" s="3" t="s">
        <v>3170</v>
      </c>
      <c r="J1607" s="6">
        <v>25815</v>
      </c>
      <c r="K1607" s="3" t="s">
        <v>3365</v>
      </c>
      <c r="L1607" s="3" t="s">
        <v>4117</v>
      </c>
      <c r="M1607" s="3" t="s">
        <v>359</v>
      </c>
      <c r="N1607" s="3" t="s">
        <v>1763</v>
      </c>
      <c r="O1607" s="5" t="s">
        <v>5382</v>
      </c>
      <c r="P1607" s="2">
        <f>VLOOKUP(M1607&amp;N1607,Distancia!$C$2:$D$3438,2,0)</f>
        <v>139.30000000000001</v>
      </c>
      <c r="Q1607" s="2" t="str">
        <f t="shared" si="25"/>
        <v>Aplica</v>
      </c>
      <c r="R1607" s="36"/>
      <c r="S1607" s="2"/>
    </row>
    <row r="1608" spans="1:19" x14ac:dyDescent="0.25">
      <c r="A1608" s="3" t="s">
        <v>352</v>
      </c>
      <c r="B1608" s="6" t="s">
        <v>1944</v>
      </c>
      <c r="C1608" s="2">
        <v>219549</v>
      </c>
      <c r="D1608" s="4">
        <v>45882</v>
      </c>
      <c r="E1608" s="4">
        <v>45882</v>
      </c>
      <c r="F1608" s="2" t="s">
        <v>1707</v>
      </c>
      <c r="G1608" s="3" t="s">
        <v>1708</v>
      </c>
      <c r="H1608" s="2" t="s">
        <v>5396</v>
      </c>
      <c r="I1608" s="3" t="s">
        <v>3170</v>
      </c>
      <c r="J1608" s="6">
        <v>0</v>
      </c>
      <c r="K1608" s="3" t="s">
        <v>1121</v>
      </c>
      <c r="L1608" s="3" t="s">
        <v>4117</v>
      </c>
      <c r="M1608" s="3" t="s">
        <v>359</v>
      </c>
      <c r="N1608" s="3" t="s">
        <v>355</v>
      </c>
      <c r="O1608" s="5" t="s">
        <v>5382</v>
      </c>
      <c r="P1608" s="2">
        <f>VLOOKUP(M1608&amp;N1608,Distancia!$C$2:$D$3438,2,0)</f>
        <v>32.68</v>
      </c>
      <c r="Q1608" s="2" t="str">
        <f t="shared" si="25"/>
        <v>No Aplica</v>
      </c>
      <c r="R1608" s="36"/>
      <c r="S1608" s="2"/>
    </row>
    <row r="1609" spans="1:19" x14ac:dyDescent="0.25">
      <c r="A1609" s="3" t="s">
        <v>352</v>
      </c>
      <c r="B1609" s="6" t="s">
        <v>1944</v>
      </c>
      <c r="C1609" s="2">
        <v>219577</v>
      </c>
      <c r="D1609" s="4">
        <v>45881</v>
      </c>
      <c r="E1609" s="4">
        <v>45881</v>
      </c>
      <c r="F1609" s="2" t="s">
        <v>1785</v>
      </c>
      <c r="G1609" s="3" t="s">
        <v>1786</v>
      </c>
      <c r="H1609" s="2" t="s">
        <v>5756</v>
      </c>
      <c r="I1609" s="3" t="s">
        <v>3170</v>
      </c>
      <c r="J1609" s="6">
        <v>0</v>
      </c>
      <c r="K1609" s="3" t="s">
        <v>1111</v>
      </c>
      <c r="L1609" s="3" t="s">
        <v>4072</v>
      </c>
      <c r="M1609" s="3" t="s">
        <v>4</v>
      </c>
      <c r="N1609" s="3" t="s">
        <v>368</v>
      </c>
      <c r="O1609" s="5" t="s">
        <v>5382</v>
      </c>
      <c r="P1609" s="2">
        <f>VLOOKUP(M1609&amp;N1609,Distancia!$C$2:$D$3438,2,0)</f>
        <v>24.52</v>
      </c>
      <c r="Q1609" s="2" t="str">
        <f t="shared" si="25"/>
        <v>No Aplica</v>
      </c>
      <c r="R1609" s="36"/>
      <c r="S1609" s="2"/>
    </row>
    <row r="1610" spans="1:19" x14ac:dyDescent="0.25">
      <c r="A1610" s="3" t="s">
        <v>352</v>
      </c>
      <c r="B1610" s="6" t="s">
        <v>1944</v>
      </c>
      <c r="C1610" s="2">
        <v>219578</v>
      </c>
      <c r="D1610" s="4">
        <v>45880</v>
      </c>
      <c r="E1610" s="4">
        <v>45880</v>
      </c>
      <c r="F1610" s="2" t="s">
        <v>9</v>
      </c>
      <c r="G1610" s="3" t="s">
        <v>1711</v>
      </c>
      <c r="H1610" s="2" t="s">
        <v>5472</v>
      </c>
      <c r="I1610" s="3" t="s">
        <v>3170</v>
      </c>
      <c r="J1610" s="6">
        <v>0</v>
      </c>
      <c r="K1610" s="3" t="s">
        <v>1162</v>
      </c>
      <c r="L1610" s="3" t="s">
        <v>4092</v>
      </c>
      <c r="M1610" s="3" t="s">
        <v>359</v>
      </c>
      <c r="N1610" s="3" t="s">
        <v>354</v>
      </c>
      <c r="O1610" s="5" t="s">
        <v>5382</v>
      </c>
      <c r="P1610" s="2">
        <f>VLOOKUP(M1610&amp;N1610,Distancia!$C$2:$D$3438,2,0)</f>
        <v>22.94</v>
      </c>
      <c r="Q1610" s="2" t="str">
        <f t="shared" si="25"/>
        <v>No Aplica</v>
      </c>
      <c r="R1610" s="36"/>
      <c r="S1610" s="2"/>
    </row>
    <row r="1611" spans="1:19" x14ac:dyDescent="0.25">
      <c r="A1611" s="3" t="s">
        <v>352</v>
      </c>
      <c r="B1611" s="6" t="s">
        <v>1944</v>
      </c>
      <c r="C1611" s="2">
        <v>219579</v>
      </c>
      <c r="D1611" s="4">
        <v>45880</v>
      </c>
      <c r="E1611" s="4">
        <v>45881</v>
      </c>
      <c r="F1611" s="2" t="s">
        <v>1740</v>
      </c>
      <c r="G1611" s="3" t="s">
        <v>1741</v>
      </c>
      <c r="H1611" s="2" t="s">
        <v>6077</v>
      </c>
      <c r="I1611" s="3" t="s">
        <v>351</v>
      </c>
      <c r="J1611" s="6">
        <v>111332</v>
      </c>
      <c r="K1611" s="3" t="s">
        <v>551</v>
      </c>
      <c r="L1611" s="3" t="s">
        <v>4072</v>
      </c>
      <c r="M1611" s="3" t="s">
        <v>359</v>
      </c>
      <c r="N1611" s="3" t="s">
        <v>270</v>
      </c>
      <c r="O1611" s="5" t="s">
        <v>5394</v>
      </c>
      <c r="P1611" s="2">
        <f>VLOOKUP(M1611&amp;N1611,Distancia!$C$2:$D$3438,2,0)</f>
        <v>256.86</v>
      </c>
      <c r="Q1611" s="2" t="str">
        <f t="shared" si="25"/>
        <v>Aplica</v>
      </c>
      <c r="R1611" s="36"/>
      <c r="S1611" s="2"/>
    </row>
    <row r="1612" spans="1:19" x14ac:dyDescent="0.25">
      <c r="A1612" s="3" t="s">
        <v>352</v>
      </c>
      <c r="B1612" s="6" t="s">
        <v>1944</v>
      </c>
      <c r="C1612" s="2">
        <v>219581</v>
      </c>
      <c r="D1612" s="4">
        <v>45880</v>
      </c>
      <c r="E1612" s="4">
        <v>45880</v>
      </c>
      <c r="F1612" s="2" t="s">
        <v>1747</v>
      </c>
      <c r="G1612" s="3" t="s">
        <v>1748</v>
      </c>
      <c r="H1612" s="2" t="s">
        <v>5762</v>
      </c>
      <c r="I1612" s="3" t="s">
        <v>3170</v>
      </c>
      <c r="J1612" s="6">
        <v>0</v>
      </c>
      <c r="K1612" s="3" t="s">
        <v>1043</v>
      </c>
      <c r="L1612" s="3" t="s">
        <v>4117</v>
      </c>
      <c r="M1612" s="3" t="s">
        <v>359</v>
      </c>
      <c r="N1612" s="3" t="s">
        <v>354</v>
      </c>
      <c r="O1612" s="5" t="s">
        <v>5394</v>
      </c>
      <c r="P1612" s="2">
        <f>VLOOKUP(M1612&amp;N1612,Distancia!$C$2:$D$3438,2,0)</f>
        <v>22.94</v>
      </c>
      <c r="Q1612" s="2" t="str">
        <f t="shared" si="25"/>
        <v>No Aplica</v>
      </c>
      <c r="R1612" s="36"/>
      <c r="S1612" s="2"/>
    </row>
    <row r="1613" spans="1:19" x14ac:dyDescent="0.25">
      <c r="A1613" s="3" t="s">
        <v>352</v>
      </c>
      <c r="B1613" s="6" t="s">
        <v>1944</v>
      </c>
      <c r="C1613" s="2">
        <v>219582</v>
      </c>
      <c r="D1613" s="4">
        <v>45880</v>
      </c>
      <c r="E1613" s="4">
        <v>45880</v>
      </c>
      <c r="F1613" s="2" t="s">
        <v>360</v>
      </c>
      <c r="G1613" s="3" t="s">
        <v>362</v>
      </c>
      <c r="H1613" s="2" t="s">
        <v>6078</v>
      </c>
      <c r="I1613" s="3" t="s">
        <v>3170</v>
      </c>
      <c r="J1613" s="6">
        <v>0</v>
      </c>
      <c r="K1613" s="3" t="s">
        <v>1142</v>
      </c>
      <c r="L1613" s="3" t="s">
        <v>4092</v>
      </c>
      <c r="M1613" s="3" t="s">
        <v>354</v>
      </c>
      <c r="N1613" s="3" t="s">
        <v>359</v>
      </c>
      <c r="O1613" s="5" t="s">
        <v>5394</v>
      </c>
      <c r="P1613" s="2">
        <f>VLOOKUP(M1613&amp;N1613,Distancia!$C$2:$D$3438,2,0)</f>
        <v>22.94</v>
      </c>
      <c r="Q1613" s="2" t="str">
        <f t="shared" si="25"/>
        <v>No Aplica</v>
      </c>
      <c r="R1613" s="36"/>
      <c r="S1613" s="2"/>
    </row>
    <row r="1614" spans="1:19" x14ac:dyDescent="0.25">
      <c r="A1614" s="3" t="s">
        <v>352</v>
      </c>
      <c r="B1614" s="6" t="s">
        <v>1944</v>
      </c>
      <c r="C1614" s="2">
        <v>219594</v>
      </c>
      <c r="D1614" s="4">
        <v>45880</v>
      </c>
      <c r="E1614" s="4">
        <v>45880</v>
      </c>
      <c r="F1614" s="2" t="s">
        <v>3103</v>
      </c>
      <c r="G1614" s="3" t="s">
        <v>3104</v>
      </c>
      <c r="H1614" s="2" t="s">
        <v>5683</v>
      </c>
      <c r="I1614" s="3" t="s">
        <v>3170</v>
      </c>
      <c r="J1614" s="6">
        <v>0</v>
      </c>
      <c r="K1614" s="3" t="s">
        <v>3378</v>
      </c>
      <c r="L1614" s="3" t="s">
        <v>4092</v>
      </c>
      <c r="M1614" s="3" t="s">
        <v>359</v>
      </c>
      <c r="N1614" s="3" t="s">
        <v>353</v>
      </c>
      <c r="O1614" s="5" t="s">
        <v>5402</v>
      </c>
      <c r="P1614" s="2">
        <f>VLOOKUP(M1614&amp;N1614,Distancia!$C$2:$D$3438,2,0)</f>
        <v>54.44</v>
      </c>
      <c r="Q1614" s="2" t="str">
        <f t="shared" si="25"/>
        <v>No Aplica</v>
      </c>
      <c r="R1614" s="36"/>
      <c r="S1614" s="2"/>
    </row>
    <row r="1615" spans="1:19" x14ac:dyDescent="0.25">
      <c r="A1615" s="3" t="s">
        <v>352</v>
      </c>
      <c r="B1615" s="6" t="s">
        <v>1944</v>
      </c>
      <c r="C1615" s="2">
        <v>219599</v>
      </c>
      <c r="D1615" s="4">
        <v>45881</v>
      </c>
      <c r="E1615" s="4">
        <v>45881</v>
      </c>
      <c r="F1615" s="2" t="s">
        <v>1974</v>
      </c>
      <c r="G1615" s="3" t="s">
        <v>1973</v>
      </c>
      <c r="H1615" s="2" t="s">
        <v>5471</v>
      </c>
      <c r="I1615" s="3" t="s">
        <v>3170</v>
      </c>
      <c r="J1615" s="6">
        <v>0</v>
      </c>
      <c r="K1615" s="3" t="s">
        <v>1089</v>
      </c>
      <c r="L1615" s="3" t="s">
        <v>4311</v>
      </c>
      <c r="M1615" s="3" t="s">
        <v>359</v>
      </c>
      <c r="N1615" s="3" t="s">
        <v>4</v>
      </c>
      <c r="O1615" s="5" t="s">
        <v>5394</v>
      </c>
      <c r="P1615" s="2">
        <f>VLOOKUP(M1615&amp;N1615,Distancia!$C$2:$D$3438,2,0)</f>
        <v>54.68</v>
      </c>
      <c r="Q1615" s="2" t="str">
        <f t="shared" si="25"/>
        <v>No Aplica</v>
      </c>
      <c r="R1615" s="36"/>
      <c r="S1615" s="2"/>
    </row>
    <row r="1616" spans="1:19" x14ac:dyDescent="0.25">
      <c r="A1616" s="3" t="s">
        <v>352</v>
      </c>
      <c r="B1616" s="6" t="s">
        <v>1944</v>
      </c>
      <c r="C1616" s="2">
        <v>219622</v>
      </c>
      <c r="D1616" s="4">
        <v>45880</v>
      </c>
      <c r="E1616" s="4">
        <v>45880</v>
      </c>
      <c r="F1616" s="2" t="s">
        <v>57</v>
      </c>
      <c r="G1616" s="3" t="s">
        <v>1717</v>
      </c>
      <c r="H1616" s="2" t="s">
        <v>5607</v>
      </c>
      <c r="I1616" s="3" t="s">
        <v>3170</v>
      </c>
      <c r="J1616" s="6">
        <v>0</v>
      </c>
      <c r="K1616" s="3" t="s">
        <v>1002</v>
      </c>
      <c r="L1616" s="3" t="s">
        <v>4092</v>
      </c>
      <c r="M1616" s="3" t="s">
        <v>359</v>
      </c>
      <c r="N1616" s="3" t="s">
        <v>368</v>
      </c>
      <c r="O1616" s="5" t="s">
        <v>5382</v>
      </c>
      <c r="P1616" s="2">
        <f>VLOOKUP(M1616&amp;N1616,Distancia!$C$2:$D$3438,2,0)</f>
        <v>71.239999999999995</v>
      </c>
      <c r="Q1616" s="2" t="str">
        <f t="shared" si="25"/>
        <v>No Aplica</v>
      </c>
      <c r="R1616" s="36"/>
      <c r="S1616" s="2"/>
    </row>
    <row r="1617" spans="1:19" x14ac:dyDescent="0.25">
      <c r="A1617" s="3" t="s">
        <v>352</v>
      </c>
      <c r="B1617" s="6" t="s">
        <v>1944</v>
      </c>
      <c r="C1617" s="2">
        <v>219662</v>
      </c>
      <c r="D1617" s="4">
        <v>45882</v>
      </c>
      <c r="E1617" s="4">
        <v>45882</v>
      </c>
      <c r="F1617" s="2" t="s">
        <v>3025</v>
      </c>
      <c r="G1617" s="3" t="s">
        <v>3026</v>
      </c>
      <c r="H1617" s="2" t="s">
        <v>5623</v>
      </c>
      <c r="I1617" s="3" t="s">
        <v>3170</v>
      </c>
      <c r="J1617" s="6">
        <v>0</v>
      </c>
      <c r="K1617" s="3" t="s">
        <v>1088</v>
      </c>
      <c r="L1617" s="3" t="s">
        <v>4311</v>
      </c>
      <c r="M1617" s="3" t="s">
        <v>359</v>
      </c>
      <c r="N1617" s="3" t="s">
        <v>355</v>
      </c>
      <c r="O1617" s="5" t="s">
        <v>5382</v>
      </c>
      <c r="P1617" s="2">
        <f>VLOOKUP(M1617&amp;N1617,Distancia!$C$2:$D$3438,2,0)</f>
        <v>32.68</v>
      </c>
      <c r="Q1617" s="2" t="str">
        <f t="shared" si="25"/>
        <v>No Aplica</v>
      </c>
      <c r="R1617" s="36"/>
      <c r="S1617" s="2"/>
    </row>
    <row r="1618" spans="1:19" x14ac:dyDescent="0.25">
      <c r="A1618" s="3" t="s">
        <v>352</v>
      </c>
      <c r="B1618" s="6" t="s">
        <v>1944</v>
      </c>
      <c r="C1618" s="2">
        <v>219687</v>
      </c>
      <c r="D1618" s="4">
        <v>45887</v>
      </c>
      <c r="E1618" s="4">
        <v>45887</v>
      </c>
      <c r="F1618" s="2" t="s">
        <v>1765</v>
      </c>
      <c r="G1618" s="3" t="s">
        <v>1766</v>
      </c>
      <c r="H1618" s="2" t="s">
        <v>5573</v>
      </c>
      <c r="I1618" s="3" t="s">
        <v>3170</v>
      </c>
      <c r="J1618" s="6">
        <v>31809</v>
      </c>
      <c r="K1618" s="3" t="s">
        <v>1079</v>
      </c>
      <c r="L1618" s="3" t="s">
        <v>4311</v>
      </c>
      <c r="M1618" s="3" t="s">
        <v>1758</v>
      </c>
      <c r="N1618" s="3" t="s">
        <v>359</v>
      </c>
      <c r="O1618" s="5" t="s">
        <v>5382</v>
      </c>
      <c r="P1618" s="2">
        <f>VLOOKUP(M1618&amp;N1618,Distancia!$C$2:$D$3438,2,0)</f>
        <v>106.86</v>
      </c>
      <c r="Q1618" s="2" t="str">
        <f t="shared" si="25"/>
        <v>Aplica</v>
      </c>
      <c r="R1618" s="36"/>
      <c r="S1618" s="2"/>
    </row>
    <row r="1619" spans="1:19" x14ac:dyDescent="0.25">
      <c r="A1619" s="3" t="s">
        <v>352</v>
      </c>
      <c r="B1619" s="6" t="s">
        <v>1944</v>
      </c>
      <c r="C1619" s="2">
        <v>219692</v>
      </c>
      <c r="D1619" s="4">
        <v>45882</v>
      </c>
      <c r="E1619" s="4">
        <v>45882</v>
      </c>
      <c r="F1619" s="2" t="s">
        <v>9</v>
      </c>
      <c r="G1619" s="3" t="s">
        <v>1711</v>
      </c>
      <c r="H1619" s="2" t="s">
        <v>5472</v>
      </c>
      <c r="I1619" s="3" t="s">
        <v>3170</v>
      </c>
      <c r="J1619" s="6">
        <v>0</v>
      </c>
      <c r="K1619" s="3" t="s">
        <v>634</v>
      </c>
      <c r="L1619" s="3" t="s">
        <v>4311</v>
      </c>
      <c r="M1619" s="3" t="s">
        <v>359</v>
      </c>
      <c r="N1619" s="3" t="s">
        <v>354</v>
      </c>
      <c r="O1619" s="5" t="s">
        <v>5382</v>
      </c>
      <c r="P1619" s="2">
        <f>VLOOKUP(M1619&amp;N1619,Distancia!$C$2:$D$3438,2,0)</f>
        <v>22.94</v>
      </c>
      <c r="Q1619" s="2" t="str">
        <f t="shared" si="25"/>
        <v>No Aplica</v>
      </c>
      <c r="R1619" s="36"/>
      <c r="S1619" s="2"/>
    </row>
    <row r="1620" spans="1:19" x14ac:dyDescent="0.25">
      <c r="A1620" s="3" t="s">
        <v>352</v>
      </c>
      <c r="B1620" s="6" t="s">
        <v>1944</v>
      </c>
      <c r="C1620" s="2">
        <v>219694</v>
      </c>
      <c r="D1620" s="4">
        <v>45882</v>
      </c>
      <c r="E1620" s="4">
        <v>45882</v>
      </c>
      <c r="F1620" s="2" t="s">
        <v>1759</v>
      </c>
      <c r="G1620" s="3" t="s">
        <v>1760</v>
      </c>
      <c r="H1620" s="2" t="s">
        <v>5698</v>
      </c>
      <c r="I1620" s="3" t="s">
        <v>3170</v>
      </c>
      <c r="J1620" s="6">
        <v>0</v>
      </c>
      <c r="K1620" s="3" t="s">
        <v>3380</v>
      </c>
      <c r="L1620" s="3" t="s">
        <v>4092</v>
      </c>
      <c r="M1620" s="3" t="s">
        <v>359</v>
      </c>
      <c r="N1620" s="3" t="s">
        <v>354</v>
      </c>
      <c r="O1620" s="5" t="s">
        <v>5382</v>
      </c>
      <c r="P1620" s="2">
        <f>VLOOKUP(M1620&amp;N1620,Distancia!$C$2:$D$3438,2,0)</f>
        <v>22.94</v>
      </c>
      <c r="Q1620" s="2" t="str">
        <f t="shared" si="25"/>
        <v>No Aplica</v>
      </c>
      <c r="R1620" s="36"/>
      <c r="S1620" s="2"/>
    </row>
    <row r="1621" spans="1:19" x14ac:dyDescent="0.25">
      <c r="A1621" s="3" t="s">
        <v>352</v>
      </c>
      <c r="B1621" s="6" t="s">
        <v>1944</v>
      </c>
      <c r="C1621" s="2">
        <v>219697</v>
      </c>
      <c r="D1621" s="4">
        <v>45882</v>
      </c>
      <c r="E1621" s="4">
        <v>45882</v>
      </c>
      <c r="F1621" s="2" t="s">
        <v>1970</v>
      </c>
      <c r="G1621" s="3" t="s">
        <v>1975</v>
      </c>
      <c r="H1621" s="2" t="s">
        <v>5473</v>
      </c>
      <c r="I1621" s="3" t="s">
        <v>3170</v>
      </c>
      <c r="J1621" s="6">
        <v>0</v>
      </c>
      <c r="K1621" s="3" t="s">
        <v>3381</v>
      </c>
      <c r="L1621" s="3" t="s">
        <v>4092</v>
      </c>
      <c r="M1621" s="3" t="s">
        <v>359</v>
      </c>
      <c r="N1621" s="3" t="s">
        <v>354</v>
      </c>
      <c r="O1621" s="5" t="s">
        <v>5382</v>
      </c>
      <c r="P1621" s="2">
        <f>VLOOKUP(M1621&amp;N1621,Distancia!$C$2:$D$3438,2,0)</f>
        <v>22.94</v>
      </c>
      <c r="Q1621" s="2" t="str">
        <f t="shared" si="25"/>
        <v>No Aplica</v>
      </c>
      <c r="R1621" s="36"/>
      <c r="S1621" s="2"/>
    </row>
    <row r="1622" spans="1:19" x14ac:dyDescent="0.25">
      <c r="A1622" s="3" t="s">
        <v>352</v>
      </c>
      <c r="B1622" s="6" t="s">
        <v>1944</v>
      </c>
      <c r="C1622" s="2">
        <v>219698</v>
      </c>
      <c r="D1622" s="4">
        <v>45882</v>
      </c>
      <c r="E1622" s="4">
        <v>45882</v>
      </c>
      <c r="F1622" s="2" t="s">
        <v>1729</v>
      </c>
      <c r="G1622" s="3" t="s">
        <v>1730</v>
      </c>
      <c r="H1622" s="2" t="s">
        <v>5383</v>
      </c>
      <c r="I1622" s="3" t="s">
        <v>3170</v>
      </c>
      <c r="J1622" s="6">
        <v>0</v>
      </c>
      <c r="K1622" s="3" t="s">
        <v>1076</v>
      </c>
      <c r="L1622" s="3" t="s">
        <v>4311</v>
      </c>
      <c r="M1622" s="3" t="s">
        <v>359</v>
      </c>
      <c r="N1622" s="3" t="s">
        <v>368</v>
      </c>
      <c r="O1622" s="5" t="s">
        <v>5382</v>
      </c>
      <c r="P1622" s="2">
        <f>VLOOKUP(M1622&amp;N1622,Distancia!$C$2:$D$3438,2,0)</f>
        <v>71.239999999999995</v>
      </c>
      <c r="Q1622" s="2" t="str">
        <f t="shared" si="25"/>
        <v>No Aplica</v>
      </c>
      <c r="R1622" s="36"/>
      <c r="S1622" s="2"/>
    </row>
    <row r="1623" spans="1:19" x14ac:dyDescent="0.25">
      <c r="A1623" s="3" t="s">
        <v>352</v>
      </c>
      <c r="B1623" s="6" t="s">
        <v>1944</v>
      </c>
      <c r="C1623" s="2">
        <v>219732</v>
      </c>
      <c r="D1623" s="4">
        <v>45883</v>
      </c>
      <c r="E1623" s="4">
        <v>45883</v>
      </c>
      <c r="F1623" s="2" t="s">
        <v>1747</v>
      </c>
      <c r="G1623" s="3" t="s">
        <v>1748</v>
      </c>
      <c r="H1623" s="2" t="s">
        <v>5762</v>
      </c>
      <c r="I1623" s="3" t="s">
        <v>3170</v>
      </c>
      <c r="J1623" s="6">
        <v>0</v>
      </c>
      <c r="K1623" s="3" t="s">
        <v>1153</v>
      </c>
      <c r="L1623" s="3" t="s">
        <v>4311</v>
      </c>
      <c r="M1623" s="3" t="s">
        <v>359</v>
      </c>
      <c r="N1623" s="3" t="s">
        <v>354</v>
      </c>
      <c r="O1623" s="5" t="s">
        <v>5394</v>
      </c>
      <c r="P1623" s="2">
        <f>VLOOKUP(M1623&amp;N1623,Distancia!$C$2:$D$3438,2,0)</f>
        <v>22.94</v>
      </c>
      <c r="Q1623" s="2" t="str">
        <f t="shared" si="25"/>
        <v>No Aplica</v>
      </c>
      <c r="R1623" s="36"/>
      <c r="S1623" s="2"/>
    </row>
    <row r="1624" spans="1:19" x14ac:dyDescent="0.25">
      <c r="A1624" s="3" t="s">
        <v>352</v>
      </c>
      <c r="B1624" s="6" t="s">
        <v>1944</v>
      </c>
      <c r="C1624" s="2">
        <v>219736</v>
      </c>
      <c r="D1624" s="4">
        <v>45883</v>
      </c>
      <c r="E1624" s="4">
        <v>45883</v>
      </c>
      <c r="F1624" s="2" t="s">
        <v>1977</v>
      </c>
      <c r="G1624" s="3" t="s">
        <v>1976</v>
      </c>
      <c r="H1624" s="2" t="s">
        <v>5511</v>
      </c>
      <c r="I1624" s="3" t="s">
        <v>3170</v>
      </c>
      <c r="J1624" s="6">
        <v>0</v>
      </c>
      <c r="K1624" s="3" t="s">
        <v>1080</v>
      </c>
      <c r="L1624" s="3" t="s">
        <v>4311</v>
      </c>
      <c r="M1624" s="3" t="s">
        <v>354</v>
      </c>
      <c r="N1624" s="3" t="s">
        <v>1753</v>
      </c>
      <c r="O1624" s="5" t="s">
        <v>5382</v>
      </c>
      <c r="P1624" s="2">
        <f>VLOOKUP(M1624&amp;N1624,Distancia!$C$2:$D$3438,2,0)</f>
        <v>77.67</v>
      </c>
      <c r="Q1624" s="2" t="str">
        <f t="shared" si="25"/>
        <v>No Aplica</v>
      </c>
      <c r="R1624" s="36"/>
      <c r="S1624" s="2"/>
    </row>
    <row r="1625" spans="1:19" x14ac:dyDescent="0.25">
      <c r="A1625" s="3" t="s">
        <v>352</v>
      </c>
      <c r="B1625" s="6" t="s">
        <v>1944</v>
      </c>
      <c r="C1625" s="2">
        <v>219738</v>
      </c>
      <c r="D1625" s="4">
        <v>45883</v>
      </c>
      <c r="E1625" s="4">
        <v>45883</v>
      </c>
      <c r="F1625" s="2" t="s">
        <v>3008</v>
      </c>
      <c r="G1625" s="3" t="s">
        <v>3007</v>
      </c>
      <c r="H1625" s="2" t="s">
        <v>6117</v>
      </c>
      <c r="I1625" s="3" t="s">
        <v>3170</v>
      </c>
      <c r="J1625" s="6">
        <v>0</v>
      </c>
      <c r="K1625" s="3" t="s">
        <v>550</v>
      </c>
      <c r="L1625" s="3" t="s">
        <v>4470</v>
      </c>
      <c r="M1625" s="3" t="s">
        <v>354</v>
      </c>
      <c r="N1625" s="3" t="s">
        <v>1753</v>
      </c>
      <c r="O1625" s="5" t="s">
        <v>5382</v>
      </c>
      <c r="P1625" s="2">
        <f>VLOOKUP(M1625&amp;N1625,Distancia!$C$2:$D$3438,2,0)</f>
        <v>77.67</v>
      </c>
      <c r="Q1625" s="2" t="str">
        <f t="shared" si="25"/>
        <v>No Aplica</v>
      </c>
      <c r="R1625" s="36"/>
      <c r="S1625" s="2"/>
    </row>
    <row r="1626" spans="1:19" x14ac:dyDescent="0.25">
      <c r="A1626" s="3" t="s">
        <v>352</v>
      </c>
      <c r="B1626" s="6" t="s">
        <v>1944</v>
      </c>
      <c r="C1626" s="2">
        <v>219739</v>
      </c>
      <c r="D1626" s="4">
        <v>45883</v>
      </c>
      <c r="E1626" s="4">
        <v>45883</v>
      </c>
      <c r="F1626" s="2" t="s">
        <v>70</v>
      </c>
      <c r="G1626" s="3" t="s">
        <v>366</v>
      </c>
      <c r="H1626" s="2" t="s">
        <v>6118</v>
      </c>
      <c r="I1626" s="3" t="s">
        <v>3170</v>
      </c>
      <c r="J1626" s="6">
        <v>0</v>
      </c>
      <c r="K1626" s="3" t="s">
        <v>579</v>
      </c>
      <c r="L1626" s="3" t="s">
        <v>4470</v>
      </c>
      <c r="M1626" s="3" t="s">
        <v>354</v>
      </c>
      <c r="N1626" s="3" t="s">
        <v>1753</v>
      </c>
      <c r="O1626" s="5" t="s">
        <v>5382</v>
      </c>
      <c r="P1626" s="2">
        <f>VLOOKUP(M1626&amp;N1626,Distancia!$C$2:$D$3438,2,0)</f>
        <v>77.67</v>
      </c>
      <c r="Q1626" s="2" t="str">
        <f t="shared" si="25"/>
        <v>No Aplica</v>
      </c>
      <c r="R1626" s="36"/>
      <c r="S1626" s="2"/>
    </row>
    <row r="1627" spans="1:19" x14ac:dyDescent="0.25">
      <c r="A1627" s="3" t="s">
        <v>352</v>
      </c>
      <c r="B1627" s="6" t="s">
        <v>1944</v>
      </c>
      <c r="C1627" s="2">
        <v>219740</v>
      </c>
      <c r="D1627" s="4">
        <v>45870</v>
      </c>
      <c r="E1627" s="4">
        <v>45870</v>
      </c>
      <c r="F1627" s="2" t="s">
        <v>1977</v>
      </c>
      <c r="G1627" s="3" t="s">
        <v>1976</v>
      </c>
      <c r="H1627" s="2" t="s">
        <v>5511</v>
      </c>
      <c r="I1627" s="3" t="s">
        <v>3170</v>
      </c>
      <c r="J1627" s="6">
        <v>0</v>
      </c>
      <c r="K1627" s="3" t="s">
        <v>1063</v>
      </c>
      <c r="L1627" s="3" t="s">
        <v>4311</v>
      </c>
      <c r="M1627" s="3" t="s">
        <v>354</v>
      </c>
      <c r="N1627" s="3" t="s">
        <v>353</v>
      </c>
      <c r="O1627" s="5" t="s">
        <v>5394</v>
      </c>
      <c r="P1627" s="2">
        <f>VLOOKUP(M1627&amp;N1627,Distancia!$C$2:$D$3438,2,0)</f>
        <v>37.67</v>
      </c>
      <c r="Q1627" s="2" t="str">
        <f t="shared" si="25"/>
        <v>No Aplica</v>
      </c>
      <c r="R1627" s="36"/>
      <c r="S1627" s="2"/>
    </row>
    <row r="1628" spans="1:19" x14ac:dyDescent="0.25">
      <c r="A1628" s="3" t="s">
        <v>352</v>
      </c>
      <c r="B1628" s="6" t="s">
        <v>1944</v>
      </c>
      <c r="C1628" s="2">
        <v>219741</v>
      </c>
      <c r="D1628" s="4">
        <v>45881</v>
      </c>
      <c r="E1628" s="4">
        <v>45881</v>
      </c>
      <c r="F1628" s="2" t="s">
        <v>1977</v>
      </c>
      <c r="G1628" s="3" t="s">
        <v>1976</v>
      </c>
      <c r="H1628" s="2" t="s">
        <v>5511</v>
      </c>
      <c r="I1628" s="3" t="s">
        <v>3170</v>
      </c>
      <c r="J1628" s="6">
        <v>0</v>
      </c>
      <c r="K1628" s="3" t="s">
        <v>1059</v>
      </c>
      <c r="L1628" s="3" t="s">
        <v>4311</v>
      </c>
      <c r="M1628" s="3" t="s">
        <v>354</v>
      </c>
      <c r="N1628" s="3" t="s">
        <v>353</v>
      </c>
      <c r="O1628" s="5" t="s">
        <v>5394</v>
      </c>
      <c r="P1628" s="2">
        <f>VLOOKUP(M1628&amp;N1628,Distancia!$C$2:$D$3438,2,0)</f>
        <v>37.67</v>
      </c>
      <c r="Q1628" s="2" t="str">
        <f t="shared" si="25"/>
        <v>No Aplica</v>
      </c>
      <c r="R1628" s="36"/>
      <c r="S1628" s="2"/>
    </row>
    <row r="1629" spans="1:19" x14ac:dyDescent="0.25">
      <c r="A1629" s="3" t="s">
        <v>352</v>
      </c>
      <c r="B1629" s="6" t="s">
        <v>1944</v>
      </c>
      <c r="C1629" s="2">
        <v>219742</v>
      </c>
      <c r="D1629" s="4">
        <v>45882</v>
      </c>
      <c r="E1629" s="4">
        <v>45882</v>
      </c>
      <c r="F1629" s="2" t="s">
        <v>1977</v>
      </c>
      <c r="G1629" s="3" t="s">
        <v>1976</v>
      </c>
      <c r="H1629" s="2" t="s">
        <v>5511</v>
      </c>
      <c r="I1629" s="3" t="s">
        <v>3170</v>
      </c>
      <c r="J1629" s="6">
        <v>0</v>
      </c>
      <c r="K1629" s="3" t="s">
        <v>1058</v>
      </c>
      <c r="L1629" s="3" t="s">
        <v>4311</v>
      </c>
      <c r="M1629" s="3" t="s">
        <v>354</v>
      </c>
      <c r="N1629" s="3" t="s">
        <v>353</v>
      </c>
      <c r="O1629" s="5" t="s">
        <v>5394</v>
      </c>
      <c r="P1629" s="2">
        <f>VLOOKUP(M1629&amp;N1629,Distancia!$C$2:$D$3438,2,0)</f>
        <v>37.67</v>
      </c>
      <c r="Q1629" s="2" t="str">
        <f t="shared" si="25"/>
        <v>No Aplica</v>
      </c>
      <c r="R1629" s="36"/>
      <c r="S1629" s="2"/>
    </row>
    <row r="1630" spans="1:19" x14ac:dyDescent="0.25">
      <c r="A1630" s="3" t="s">
        <v>352</v>
      </c>
      <c r="B1630" s="6" t="s">
        <v>1944</v>
      </c>
      <c r="C1630" s="2">
        <v>219745</v>
      </c>
      <c r="D1630" s="4">
        <v>45880</v>
      </c>
      <c r="E1630" s="4">
        <v>45880</v>
      </c>
      <c r="F1630" s="2" t="s">
        <v>356</v>
      </c>
      <c r="G1630" s="3" t="s">
        <v>361</v>
      </c>
      <c r="H1630" s="2" t="s">
        <v>5513</v>
      </c>
      <c r="I1630" s="3" t="s">
        <v>3170</v>
      </c>
      <c r="J1630" s="6">
        <v>0</v>
      </c>
      <c r="K1630" s="3" t="s">
        <v>1155</v>
      </c>
      <c r="L1630" s="3" t="s">
        <v>4472</v>
      </c>
      <c r="M1630" s="3" t="s">
        <v>354</v>
      </c>
      <c r="N1630" s="3" t="s">
        <v>353</v>
      </c>
      <c r="O1630" s="5" t="s">
        <v>5394</v>
      </c>
      <c r="P1630" s="2">
        <f>VLOOKUP(M1630&amp;N1630,Distancia!$C$2:$D$3438,2,0)</f>
        <v>37.67</v>
      </c>
      <c r="Q1630" s="2" t="str">
        <f t="shared" si="25"/>
        <v>No Aplica</v>
      </c>
      <c r="R1630" s="36"/>
      <c r="S1630" s="2"/>
    </row>
    <row r="1631" spans="1:19" x14ac:dyDescent="0.25">
      <c r="A1631" s="3" t="s">
        <v>352</v>
      </c>
      <c r="B1631" s="6" t="s">
        <v>1944</v>
      </c>
      <c r="C1631" s="2">
        <v>219746</v>
      </c>
      <c r="D1631" s="4">
        <v>45887</v>
      </c>
      <c r="E1631" s="4">
        <v>45887</v>
      </c>
      <c r="F1631" s="2" t="s">
        <v>4473</v>
      </c>
      <c r="G1631" s="3" t="s">
        <v>4474</v>
      </c>
      <c r="H1631" s="2" t="s">
        <v>6120</v>
      </c>
      <c r="I1631" s="3" t="s">
        <v>351</v>
      </c>
      <c r="J1631" s="6">
        <v>0</v>
      </c>
      <c r="K1631" s="3" t="s">
        <v>1047</v>
      </c>
      <c r="L1631" s="3" t="s">
        <v>4311</v>
      </c>
      <c r="M1631" s="3" t="s">
        <v>353</v>
      </c>
      <c r="N1631" s="3" t="s">
        <v>359</v>
      </c>
      <c r="O1631" s="5" t="s">
        <v>5394</v>
      </c>
      <c r="P1631" s="2">
        <f>VLOOKUP(M1631&amp;N1631,Distancia!$C$2:$D$3438,2,0)</f>
        <v>54.44</v>
      </c>
      <c r="Q1631" s="2" t="str">
        <f t="shared" si="25"/>
        <v>No Aplica</v>
      </c>
      <c r="R1631" s="36"/>
      <c r="S1631" s="2"/>
    </row>
    <row r="1632" spans="1:19" x14ac:dyDescent="0.25">
      <c r="A1632" s="3" t="s">
        <v>352</v>
      </c>
      <c r="B1632" s="6" t="s">
        <v>1944</v>
      </c>
      <c r="C1632" s="2">
        <v>219761</v>
      </c>
      <c r="D1632" s="4">
        <v>45883</v>
      </c>
      <c r="E1632" s="4">
        <v>45884</v>
      </c>
      <c r="F1632" s="2" t="s">
        <v>2421</v>
      </c>
      <c r="G1632" s="3" t="s">
        <v>2420</v>
      </c>
      <c r="H1632" s="2" t="s">
        <v>5611</v>
      </c>
      <c r="I1632" s="3" t="s">
        <v>3170</v>
      </c>
      <c r="J1632" s="6">
        <v>0</v>
      </c>
      <c r="K1632" s="3" t="s">
        <v>1157</v>
      </c>
      <c r="L1632" s="3" t="s">
        <v>4217</v>
      </c>
      <c r="M1632" s="3" t="s">
        <v>359</v>
      </c>
      <c r="N1632" s="3" t="s">
        <v>368</v>
      </c>
      <c r="O1632" s="5" t="s">
        <v>5394</v>
      </c>
      <c r="P1632" s="2">
        <f>VLOOKUP(M1632&amp;N1632,Distancia!$C$2:$D$3438,2,0)</f>
        <v>71.239999999999995</v>
      </c>
      <c r="Q1632" s="2" t="str">
        <f t="shared" si="25"/>
        <v>No Aplica</v>
      </c>
      <c r="R1632" s="36"/>
      <c r="S1632" s="2"/>
    </row>
    <row r="1633" spans="1:19" x14ac:dyDescent="0.25">
      <c r="A1633" s="3" t="s">
        <v>352</v>
      </c>
      <c r="B1633" s="6" t="s">
        <v>1944</v>
      </c>
      <c r="C1633" s="2">
        <v>219771</v>
      </c>
      <c r="D1633" s="4">
        <v>45887</v>
      </c>
      <c r="E1633" s="4">
        <v>45887</v>
      </c>
      <c r="F1633" s="2" t="s">
        <v>1707</v>
      </c>
      <c r="G1633" s="3" t="s">
        <v>1708</v>
      </c>
      <c r="H1633" s="2" t="s">
        <v>5396</v>
      </c>
      <c r="I1633" s="3" t="s">
        <v>3170</v>
      </c>
      <c r="J1633" s="6">
        <v>0</v>
      </c>
      <c r="K1633" s="3" t="s">
        <v>1149</v>
      </c>
      <c r="L1633" s="3" t="s">
        <v>4311</v>
      </c>
      <c r="M1633" s="3" t="s">
        <v>359</v>
      </c>
      <c r="N1633" s="3" t="s">
        <v>1954</v>
      </c>
      <c r="O1633" s="5" t="s">
        <v>5382</v>
      </c>
      <c r="P1633" s="2">
        <f>VLOOKUP(M1633&amp;N1633,Distancia!$C$2:$D$3438,2,0)</f>
        <v>69</v>
      </c>
      <c r="Q1633" s="2" t="str">
        <f t="shared" si="25"/>
        <v>No Aplica</v>
      </c>
      <c r="R1633" s="36"/>
      <c r="S1633" s="2"/>
    </row>
    <row r="1634" spans="1:19" x14ac:dyDescent="0.25">
      <c r="A1634" s="3" t="s">
        <v>352</v>
      </c>
      <c r="B1634" s="6" t="s">
        <v>1944</v>
      </c>
      <c r="C1634" s="2">
        <v>219772</v>
      </c>
      <c r="D1634" s="4">
        <v>45888</v>
      </c>
      <c r="E1634" s="4">
        <v>45888</v>
      </c>
      <c r="F1634" s="2" t="s">
        <v>1707</v>
      </c>
      <c r="G1634" s="3" t="s">
        <v>1708</v>
      </c>
      <c r="H1634" s="2" t="s">
        <v>5396</v>
      </c>
      <c r="I1634" s="3" t="s">
        <v>3170</v>
      </c>
      <c r="J1634" s="6">
        <v>0</v>
      </c>
      <c r="K1634" s="3" t="s">
        <v>1150</v>
      </c>
      <c r="L1634" s="3" t="s">
        <v>4311</v>
      </c>
      <c r="M1634" s="3" t="s">
        <v>359</v>
      </c>
      <c r="N1634" s="3" t="s">
        <v>1952</v>
      </c>
      <c r="O1634" s="5" t="s">
        <v>5382</v>
      </c>
      <c r="P1634" s="2">
        <f>VLOOKUP(M1634&amp;N1634,Distancia!$C$2:$D$3438,2,0)</f>
        <v>48.1</v>
      </c>
      <c r="Q1634" s="2" t="str">
        <f t="shared" si="25"/>
        <v>No Aplica</v>
      </c>
      <c r="R1634" s="36"/>
      <c r="S1634" s="2"/>
    </row>
    <row r="1635" spans="1:19" x14ac:dyDescent="0.25">
      <c r="A1635" s="3" t="s">
        <v>352</v>
      </c>
      <c r="B1635" s="6" t="s">
        <v>1944</v>
      </c>
      <c r="C1635" s="2">
        <v>219773</v>
      </c>
      <c r="D1635" s="4">
        <v>45889</v>
      </c>
      <c r="E1635" s="4">
        <v>45889</v>
      </c>
      <c r="F1635" s="2" t="s">
        <v>1707</v>
      </c>
      <c r="G1635" s="3" t="s">
        <v>1708</v>
      </c>
      <c r="H1635" s="2" t="s">
        <v>5396</v>
      </c>
      <c r="I1635" s="3" t="s">
        <v>3170</v>
      </c>
      <c r="J1635" s="6">
        <v>0</v>
      </c>
      <c r="K1635" s="3" t="s">
        <v>1064</v>
      </c>
      <c r="L1635" s="3" t="s">
        <v>4311</v>
      </c>
      <c r="M1635" s="3" t="s">
        <v>359</v>
      </c>
      <c r="N1635" s="3" t="s">
        <v>1959</v>
      </c>
      <c r="O1635" s="5" t="s">
        <v>5382</v>
      </c>
      <c r="P1635" s="2">
        <f>VLOOKUP(M1635&amp;N1635,Distancia!$C$2:$D$3438,2,0)</f>
        <v>42</v>
      </c>
      <c r="Q1635" s="2" t="str">
        <f t="shared" si="25"/>
        <v>No Aplica</v>
      </c>
      <c r="R1635" s="36"/>
      <c r="S1635" s="2"/>
    </row>
    <row r="1636" spans="1:19" x14ac:dyDescent="0.25">
      <c r="A1636" s="3" t="s">
        <v>352</v>
      </c>
      <c r="B1636" s="6" t="s">
        <v>1944</v>
      </c>
      <c r="C1636" s="2">
        <v>219775</v>
      </c>
      <c r="D1636" s="4">
        <v>45887</v>
      </c>
      <c r="E1636" s="4">
        <v>45891</v>
      </c>
      <c r="F1636" s="2" t="s">
        <v>1718</v>
      </c>
      <c r="G1636" s="3" t="s">
        <v>1719</v>
      </c>
      <c r="H1636" s="2" t="s">
        <v>5895</v>
      </c>
      <c r="I1636" s="3" t="s">
        <v>97</v>
      </c>
      <c r="J1636" s="6">
        <v>283967</v>
      </c>
      <c r="K1636" s="3" t="s">
        <v>1073</v>
      </c>
      <c r="L1636" s="3" t="s">
        <v>4311</v>
      </c>
      <c r="M1636" s="3" t="s">
        <v>359</v>
      </c>
      <c r="N1636" s="3" t="s">
        <v>270</v>
      </c>
      <c r="O1636" s="5" t="s">
        <v>5389</v>
      </c>
      <c r="P1636" s="2">
        <f>VLOOKUP(M1636&amp;N1636,Distancia!$C$2:$D$3438,2,0)</f>
        <v>256.86</v>
      </c>
      <c r="Q1636" s="2" t="str">
        <f t="shared" si="25"/>
        <v>Aplica</v>
      </c>
      <c r="R1636" s="36">
        <v>8500</v>
      </c>
      <c r="S1636" s="2"/>
    </row>
    <row r="1637" spans="1:19" x14ac:dyDescent="0.25">
      <c r="A1637" s="3" t="s">
        <v>352</v>
      </c>
      <c r="B1637" s="6" t="s">
        <v>1944</v>
      </c>
      <c r="C1637" s="2">
        <v>219810</v>
      </c>
      <c r="D1637" s="4">
        <v>45887</v>
      </c>
      <c r="E1637" s="4">
        <v>45887</v>
      </c>
      <c r="F1637" s="2" t="s">
        <v>1725</v>
      </c>
      <c r="G1637" s="3" t="s">
        <v>1726</v>
      </c>
      <c r="H1637" s="2" t="s">
        <v>5403</v>
      </c>
      <c r="I1637" s="3" t="s">
        <v>3170</v>
      </c>
      <c r="J1637" s="6">
        <v>31809</v>
      </c>
      <c r="K1637" s="3" t="s">
        <v>1077</v>
      </c>
      <c r="L1637" s="3" t="s">
        <v>4472</v>
      </c>
      <c r="M1637" s="3" t="s">
        <v>359</v>
      </c>
      <c r="N1637" s="3" t="s">
        <v>1728</v>
      </c>
      <c r="O1637" s="5" t="s">
        <v>5394</v>
      </c>
      <c r="P1637" s="2">
        <f>VLOOKUP(M1637&amp;N1637,Distancia!$C$2:$D$3438,2,0)</f>
        <v>91.64</v>
      </c>
      <c r="Q1637" s="2" t="str">
        <f t="shared" si="25"/>
        <v>Aplica</v>
      </c>
      <c r="R1637" s="36"/>
      <c r="S1637" s="2"/>
    </row>
    <row r="1638" spans="1:19" x14ac:dyDescent="0.25">
      <c r="A1638" s="3" t="s">
        <v>352</v>
      </c>
      <c r="B1638" s="6" t="s">
        <v>1944</v>
      </c>
      <c r="C1638" s="2">
        <v>219821</v>
      </c>
      <c r="D1638" s="4">
        <v>45888</v>
      </c>
      <c r="E1638" s="4">
        <v>45890</v>
      </c>
      <c r="F1638" s="2" t="s">
        <v>356</v>
      </c>
      <c r="G1638" s="3" t="s">
        <v>361</v>
      </c>
      <c r="H1638" s="2" t="s">
        <v>5513</v>
      </c>
      <c r="I1638" s="3" t="s">
        <v>97</v>
      </c>
      <c r="J1638" s="6">
        <v>207487</v>
      </c>
      <c r="K1638" s="3" t="s">
        <v>577</v>
      </c>
      <c r="L1638" s="3" t="s">
        <v>4472</v>
      </c>
      <c r="M1638" s="3" t="s">
        <v>354</v>
      </c>
      <c r="N1638" s="3" t="s">
        <v>270</v>
      </c>
      <c r="O1638" s="5" t="s">
        <v>5402</v>
      </c>
      <c r="P1638" s="2">
        <f>VLOOKUP(M1638&amp;N1638,Distancia!$C$2:$D$3438,2,0)</f>
        <v>275.12</v>
      </c>
      <c r="Q1638" s="2" t="str">
        <f t="shared" si="25"/>
        <v>Aplica</v>
      </c>
      <c r="R1638" s="36"/>
      <c r="S1638" s="2"/>
    </row>
    <row r="1639" spans="1:19" x14ac:dyDescent="0.25">
      <c r="A1639" s="3" t="s">
        <v>352</v>
      </c>
      <c r="B1639" s="6" t="s">
        <v>1944</v>
      </c>
      <c r="C1639" s="2">
        <v>219832</v>
      </c>
      <c r="D1639" s="4">
        <v>45888</v>
      </c>
      <c r="E1639" s="4">
        <v>45888</v>
      </c>
      <c r="F1639" s="2" t="s">
        <v>3025</v>
      </c>
      <c r="G1639" s="3" t="s">
        <v>3026</v>
      </c>
      <c r="H1639" s="2" t="s">
        <v>5623</v>
      </c>
      <c r="I1639" s="3" t="s">
        <v>3170</v>
      </c>
      <c r="J1639" s="6">
        <v>0</v>
      </c>
      <c r="K1639" s="3" t="s">
        <v>1056</v>
      </c>
      <c r="L1639" s="3" t="s">
        <v>4311</v>
      </c>
      <c r="M1639" s="3" t="s">
        <v>359</v>
      </c>
      <c r="N1639" s="3" t="s">
        <v>1952</v>
      </c>
      <c r="O1639" s="5" t="s">
        <v>5382</v>
      </c>
      <c r="P1639" s="2">
        <f>VLOOKUP(M1639&amp;N1639,Distancia!$C$2:$D$3438,2,0)</f>
        <v>48.1</v>
      </c>
      <c r="Q1639" s="2" t="str">
        <f t="shared" si="25"/>
        <v>No Aplica</v>
      </c>
      <c r="R1639" s="36"/>
      <c r="S1639" s="2"/>
    </row>
    <row r="1640" spans="1:19" x14ac:dyDescent="0.25">
      <c r="A1640" s="3" t="s">
        <v>352</v>
      </c>
      <c r="B1640" s="6" t="s">
        <v>1944</v>
      </c>
      <c r="C1640" s="2">
        <v>219842</v>
      </c>
      <c r="D1640" s="4">
        <v>45887</v>
      </c>
      <c r="E1640" s="4">
        <v>45894</v>
      </c>
      <c r="F1640" s="2" t="s">
        <v>1977</v>
      </c>
      <c r="G1640" s="3" t="s">
        <v>1976</v>
      </c>
      <c r="H1640" s="2" t="s">
        <v>5511</v>
      </c>
      <c r="I1640" s="3" t="s">
        <v>3170</v>
      </c>
      <c r="J1640" s="6">
        <v>0</v>
      </c>
      <c r="K1640" s="3" t="s">
        <v>1152</v>
      </c>
      <c r="L1640" s="3" t="s">
        <v>4217</v>
      </c>
      <c r="M1640" s="3" t="s">
        <v>354</v>
      </c>
      <c r="N1640" s="3" t="s">
        <v>353</v>
      </c>
      <c r="O1640" s="5" t="s">
        <v>5394</v>
      </c>
      <c r="P1640" s="2">
        <f>VLOOKUP(M1640&amp;N1640,Distancia!$C$2:$D$3438,2,0)</f>
        <v>37.67</v>
      </c>
      <c r="Q1640" s="2" t="str">
        <f t="shared" si="25"/>
        <v>No Aplica</v>
      </c>
      <c r="R1640" s="36"/>
      <c r="S1640" s="2"/>
    </row>
    <row r="1641" spans="1:19" x14ac:dyDescent="0.25">
      <c r="A1641" s="3" t="s">
        <v>352</v>
      </c>
      <c r="B1641" s="6" t="s">
        <v>1944</v>
      </c>
      <c r="C1641" s="2">
        <v>219845</v>
      </c>
      <c r="D1641" s="4">
        <v>45883</v>
      </c>
      <c r="E1641" s="4">
        <v>45883</v>
      </c>
      <c r="F1641" s="2" t="s">
        <v>1974</v>
      </c>
      <c r="G1641" s="3" t="s">
        <v>1973</v>
      </c>
      <c r="H1641" s="2" t="s">
        <v>5471</v>
      </c>
      <c r="I1641" s="3" t="s">
        <v>3170</v>
      </c>
      <c r="J1641" s="6">
        <v>0</v>
      </c>
      <c r="K1641" s="3" t="s">
        <v>1078</v>
      </c>
      <c r="L1641" s="3" t="s">
        <v>4472</v>
      </c>
      <c r="M1641" s="3" t="s">
        <v>359</v>
      </c>
      <c r="N1641" s="3" t="s">
        <v>368</v>
      </c>
      <c r="O1641" s="5" t="s">
        <v>5394</v>
      </c>
      <c r="P1641" s="2">
        <f>VLOOKUP(M1641&amp;N1641,Distancia!$C$2:$D$3438,2,0)</f>
        <v>71.239999999999995</v>
      </c>
      <c r="Q1641" s="2" t="str">
        <f t="shared" si="25"/>
        <v>No Aplica</v>
      </c>
      <c r="R1641" s="36"/>
      <c r="S1641" s="2"/>
    </row>
    <row r="1642" spans="1:19" x14ac:dyDescent="0.25">
      <c r="A1642" s="3" t="s">
        <v>352</v>
      </c>
      <c r="B1642" s="6" t="s">
        <v>1944</v>
      </c>
      <c r="C1642" s="2">
        <v>219846</v>
      </c>
      <c r="D1642" s="4">
        <v>45888</v>
      </c>
      <c r="E1642" s="4">
        <v>45888</v>
      </c>
      <c r="F1642" s="2" t="s">
        <v>1974</v>
      </c>
      <c r="G1642" s="3" t="s">
        <v>1973</v>
      </c>
      <c r="H1642" s="2" t="s">
        <v>5471</v>
      </c>
      <c r="I1642" s="3" t="s">
        <v>3170</v>
      </c>
      <c r="J1642" s="6">
        <v>0</v>
      </c>
      <c r="K1642" s="3" t="s">
        <v>1165</v>
      </c>
      <c r="L1642" s="3" t="s">
        <v>4472</v>
      </c>
      <c r="M1642" s="3" t="s">
        <v>359</v>
      </c>
      <c r="N1642" s="3" t="s">
        <v>368</v>
      </c>
      <c r="O1642" s="5" t="s">
        <v>5389</v>
      </c>
      <c r="P1642" s="2">
        <f>VLOOKUP(M1642&amp;N1642,Distancia!$C$2:$D$3438,2,0)</f>
        <v>71.239999999999995</v>
      </c>
      <c r="Q1642" s="2" t="str">
        <f t="shared" si="25"/>
        <v>No Aplica</v>
      </c>
      <c r="R1642" s="36">
        <v>0</v>
      </c>
      <c r="S1642" s="2"/>
    </row>
    <row r="1643" spans="1:19" x14ac:dyDescent="0.25">
      <c r="A1643" s="3" t="s">
        <v>352</v>
      </c>
      <c r="B1643" s="6" t="s">
        <v>1944</v>
      </c>
      <c r="C1643" s="2">
        <v>219876</v>
      </c>
      <c r="D1643" s="4">
        <v>45887</v>
      </c>
      <c r="E1643" s="4">
        <v>45887</v>
      </c>
      <c r="F1643" s="2" t="s">
        <v>1747</v>
      </c>
      <c r="G1643" s="3" t="s">
        <v>1748</v>
      </c>
      <c r="H1643" s="2" t="s">
        <v>5762</v>
      </c>
      <c r="I1643" s="3" t="s">
        <v>3170</v>
      </c>
      <c r="J1643" s="6">
        <v>0</v>
      </c>
      <c r="K1643" s="3" t="s">
        <v>565</v>
      </c>
      <c r="L1643" s="3" t="s">
        <v>4472</v>
      </c>
      <c r="M1643" s="3" t="s">
        <v>359</v>
      </c>
      <c r="N1643" s="3" t="s">
        <v>354</v>
      </c>
      <c r="O1643" s="5" t="s">
        <v>5394</v>
      </c>
      <c r="P1643" s="2">
        <f>VLOOKUP(M1643&amp;N1643,Distancia!$C$2:$D$3438,2,0)</f>
        <v>22.94</v>
      </c>
      <c r="Q1643" s="2" t="str">
        <f t="shared" si="25"/>
        <v>No Aplica</v>
      </c>
      <c r="R1643" s="36"/>
      <c r="S1643" s="2"/>
    </row>
    <row r="1644" spans="1:19" x14ac:dyDescent="0.25">
      <c r="A1644" s="3" t="s">
        <v>352</v>
      </c>
      <c r="B1644" s="6" t="s">
        <v>1944</v>
      </c>
      <c r="C1644" s="2">
        <v>219880</v>
      </c>
      <c r="D1644" s="4">
        <v>45887</v>
      </c>
      <c r="E1644" s="4">
        <v>45887</v>
      </c>
      <c r="F1644" s="2" t="s">
        <v>356</v>
      </c>
      <c r="G1644" s="3" t="s">
        <v>361</v>
      </c>
      <c r="H1644" s="2" t="s">
        <v>5513</v>
      </c>
      <c r="I1644" s="3" t="s">
        <v>3170</v>
      </c>
      <c r="J1644" s="6">
        <v>0</v>
      </c>
      <c r="K1644" s="3" t="s">
        <v>1039</v>
      </c>
      <c r="L1644" s="3" t="s">
        <v>4472</v>
      </c>
      <c r="M1644" s="3" t="s">
        <v>354</v>
      </c>
      <c r="N1644" s="3" t="s">
        <v>359</v>
      </c>
      <c r="O1644" s="5" t="s">
        <v>5402</v>
      </c>
      <c r="P1644" s="2">
        <f>VLOOKUP(M1644&amp;N1644,Distancia!$C$2:$D$3438,2,0)</f>
        <v>22.94</v>
      </c>
      <c r="Q1644" s="2" t="str">
        <f t="shared" si="25"/>
        <v>No Aplica</v>
      </c>
      <c r="R1644" s="36"/>
      <c r="S1644" s="2"/>
    </row>
    <row r="1645" spans="1:19" x14ac:dyDescent="0.25">
      <c r="A1645" s="3" t="s">
        <v>352</v>
      </c>
      <c r="B1645" s="6" t="s">
        <v>1944</v>
      </c>
      <c r="C1645" s="2">
        <v>219881</v>
      </c>
      <c r="D1645" s="4">
        <v>45888</v>
      </c>
      <c r="E1645" s="4">
        <v>45888</v>
      </c>
      <c r="F1645" s="2" t="s">
        <v>356</v>
      </c>
      <c r="G1645" s="3" t="s">
        <v>361</v>
      </c>
      <c r="H1645" s="2" t="s">
        <v>5513</v>
      </c>
      <c r="I1645" s="3" t="s">
        <v>3170</v>
      </c>
      <c r="J1645" s="6">
        <v>0</v>
      </c>
      <c r="K1645" s="3" t="s">
        <v>1154</v>
      </c>
      <c r="L1645" s="3" t="s">
        <v>4472</v>
      </c>
      <c r="M1645" s="3" t="s">
        <v>354</v>
      </c>
      <c r="N1645" s="3" t="s">
        <v>359</v>
      </c>
      <c r="O1645" s="5" t="s">
        <v>5394</v>
      </c>
      <c r="P1645" s="2">
        <f>VLOOKUP(M1645&amp;N1645,Distancia!$C$2:$D$3438,2,0)</f>
        <v>22.94</v>
      </c>
      <c r="Q1645" s="2" t="str">
        <f t="shared" si="25"/>
        <v>No Aplica</v>
      </c>
      <c r="R1645" s="36"/>
      <c r="S1645" s="2"/>
    </row>
    <row r="1646" spans="1:19" x14ac:dyDescent="0.25">
      <c r="A1646" s="3" t="s">
        <v>352</v>
      </c>
      <c r="B1646" s="6" t="s">
        <v>1944</v>
      </c>
      <c r="C1646" s="2">
        <v>219889</v>
      </c>
      <c r="D1646" s="4">
        <v>45888</v>
      </c>
      <c r="E1646" s="4">
        <v>45888</v>
      </c>
      <c r="F1646" s="2" t="s">
        <v>1723</v>
      </c>
      <c r="G1646" s="3" t="s">
        <v>1724</v>
      </c>
      <c r="H1646" s="2" t="s">
        <v>6156</v>
      </c>
      <c r="I1646" s="3" t="s">
        <v>3170</v>
      </c>
      <c r="J1646" s="6">
        <v>31809</v>
      </c>
      <c r="K1646" s="3" t="s">
        <v>580</v>
      </c>
      <c r="L1646" s="3" t="s">
        <v>4331</v>
      </c>
      <c r="M1646" s="3" t="s">
        <v>359</v>
      </c>
      <c r="N1646" s="3" t="s">
        <v>1753</v>
      </c>
      <c r="O1646" s="5" t="s">
        <v>5450</v>
      </c>
      <c r="P1646" s="2">
        <f>VLOOKUP(M1646&amp;N1646,Distancia!$C$2:$D$3438,2,0)</f>
        <v>100.61</v>
      </c>
      <c r="Q1646" s="2" t="str">
        <f t="shared" si="25"/>
        <v>Aplica</v>
      </c>
      <c r="R1646" s="36"/>
      <c r="S1646" s="2"/>
    </row>
    <row r="1647" spans="1:19" x14ac:dyDescent="0.25">
      <c r="A1647" s="3" t="s">
        <v>352</v>
      </c>
      <c r="B1647" s="6" t="s">
        <v>1944</v>
      </c>
      <c r="C1647" s="2">
        <v>219891</v>
      </c>
      <c r="D1647" s="4">
        <v>45888</v>
      </c>
      <c r="E1647" s="4">
        <v>45888</v>
      </c>
      <c r="F1647" s="2" t="s">
        <v>1725</v>
      </c>
      <c r="G1647" s="3" t="s">
        <v>1726</v>
      </c>
      <c r="H1647" s="2" t="s">
        <v>5403</v>
      </c>
      <c r="I1647" s="3" t="s">
        <v>3170</v>
      </c>
      <c r="J1647" s="6">
        <v>0</v>
      </c>
      <c r="K1647" s="3" t="s">
        <v>1104</v>
      </c>
      <c r="L1647" s="3" t="s">
        <v>4470</v>
      </c>
      <c r="M1647" s="3" t="s">
        <v>359</v>
      </c>
      <c r="N1647" s="3" t="s">
        <v>368</v>
      </c>
      <c r="O1647" s="5" t="s">
        <v>5389</v>
      </c>
      <c r="P1647" s="2">
        <f>VLOOKUP(M1647&amp;N1647,Distancia!$C$2:$D$3438,2,0)</f>
        <v>71.239999999999995</v>
      </c>
      <c r="Q1647" s="2" t="str">
        <f t="shared" si="25"/>
        <v>No Aplica</v>
      </c>
      <c r="R1647" s="36">
        <v>2800</v>
      </c>
      <c r="S1647" s="2"/>
    </row>
    <row r="1648" spans="1:19" x14ac:dyDescent="0.25">
      <c r="A1648" s="3" t="s">
        <v>352</v>
      </c>
      <c r="B1648" s="6" t="s">
        <v>1944</v>
      </c>
      <c r="C1648" s="2">
        <v>219895</v>
      </c>
      <c r="D1648" s="4">
        <v>45886</v>
      </c>
      <c r="E1648" s="4">
        <v>45887</v>
      </c>
      <c r="F1648" s="2" t="s">
        <v>2421</v>
      </c>
      <c r="G1648" s="3" t="s">
        <v>2420</v>
      </c>
      <c r="H1648" s="2" t="s">
        <v>5611</v>
      </c>
      <c r="I1648" s="3" t="s">
        <v>3170</v>
      </c>
      <c r="J1648" s="6">
        <v>0</v>
      </c>
      <c r="K1648" s="3" t="s">
        <v>1158</v>
      </c>
      <c r="L1648" s="3" t="s">
        <v>4217</v>
      </c>
      <c r="M1648" s="3" t="s">
        <v>359</v>
      </c>
      <c r="N1648" s="3" t="s">
        <v>368</v>
      </c>
      <c r="O1648" s="5" t="s">
        <v>5394</v>
      </c>
      <c r="P1648" s="2">
        <f>VLOOKUP(M1648&amp;N1648,Distancia!$C$2:$D$3438,2,0)</f>
        <v>71.239999999999995</v>
      </c>
      <c r="Q1648" s="2" t="str">
        <f t="shared" si="25"/>
        <v>No Aplica</v>
      </c>
      <c r="R1648" s="36"/>
      <c r="S1648" s="2"/>
    </row>
    <row r="1649" spans="1:19" x14ac:dyDescent="0.25">
      <c r="A1649" s="3" t="s">
        <v>352</v>
      </c>
      <c r="B1649" s="6" t="s">
        <v>1944</v>
      </c>
      <c r="C1649" s="2">
        <v>219919</v>
      </c>
      <c r="D1649" s="4">
        <v>45889</v>
      </c>
      <c r="E1649" s="4">
        <v>45889</v>
      </c>
      <c r="F1649" s="2" t="s">
        <v>2411</v>
      </c>
      <c r="G1649" s="3" t="s">
        <v>2410</v>
      </c>
      <c r="H1649" s="2" t="s">
        <v>6163</v>
      </c>
      <c r="I1649" s="3" t="s">
        <v>351</v>
      </c>
      <c r="J1649" s="6">
        <v>0</v>
      </c>
      <c r="K1649" s="3" t="s">
        <v>1023</v>
      </c>
      <c r="L1649" s="3" t="s">
        <v>4472</v>
      </c>
      <c r="M1649" s="3" t="s">
        <v>353</v>
      </c>
      <c r="N1649" s="3" t="s">
        <v>359</v>
      </c>
      <c r="O1649" s="5" t="s">
        <v>5402</v>
      </c>
      <c r="P1649" s="2">
        <f>VLOOKUP(M1649&amp;N1649,Distancia!$C$2:$D$3438,2,0)</f>
        <v>54.44</v>
      </c>
      <c r="Q1649" s="2" t="str">
        <f t="shared" si="25"/>
        <v>No Aplica</v>
      </c>
      <c r="R1649" s="36"/>
      <c r="S1649" s="2"/>
    </row>
    <row r="1650" spans="1:19" x14ac:dyDescent="0.25">
      <c r="A1650" s="3" t="s">
        <v>352</v>
      </c>
      <c r="B1650" s="6" t="s">
        <v>1944</v>
      </c>
      <c r="C1650" s="2">
        <v>219920</v>
      </c>
      <c r="D1650" s="4">
        <v>45887</v>
      </c>
      <c r="E1650" s="4">
        <v>45887</v>
      </c>
      <c r="F1650" s="2" t="s">
        <v>1742</v>
      </c>
      <c r="G1650" s="3" t="s">
        <v>1743</v>
      </c>
      <c r="H1650" s="2" t="s">
        <v>5477</v>
      </c>
      <c r="I1650" s="3" t="s">
        <v>3170</v>
      </c>
      <c r="J1650" s="6">
        <v>0</v>
      </c>
      <c r="K1650" s="3" t="s">
        <v>1097</v>
      </c>
      <c r="L1650" s="3" t="s">
        <v>4472</v>
      </c>
      <c r="M1650" s="3" t="s">
        <v>359</v>
      </c>
      <c r="N1650" s="3" t="s">
        <v>353</v>
      </c>
      <c r="O1650" s="5" t="s">
        <v>5394</v>
      </c>
      <c r="P1650" s="2">
        <f>VLOOKUP(M1650&amp;N1650,Distancia!$C$2:$D$3438,2,0)</f>
        <v>54.44</v>
      </c>
      <c r="Q1650" s="2" t="str">
        <f t="shared" si="25"/>
        <v>No Aplica</v>
      </c>
      <c r="R1650" s="36"/>
      <c r="S1650" s="2"/>
    </row>
    <row r="1651" spans="1:19" x14ac:dyDescent="0.25">
      <c r="A1651" s="3" t="s">
        <v>352</v>
      </c>
      <c r="B1651" s="6" t="s">
        <v>1944</v>
      </c>
      <c r="C1651" s="2">
        <v>219921</v>
      </c>
      <c r="D1651" s="4">
        <v>45883</v>
      </c>
      <c r="E1651" s="4">
        <v>45883</v>
      </c>
      <c r="F1651" s="2" t="s">
        <v>3087</v>
      </c>
      <c r="G1651" s="3" t="s">
        <v>3088</v>
      </c>
      <c r="H1651" s="2" t="s">
        <v>5574</v>
      </c>
      <c r="I1651" s="3" t="s">
        <v>3170</v>
      </c>
      <c r="J1651" s="6">
        <v>0</v>
      </c>
      <c r="K1651" s="3" t="s">
        <v>1031</v>
      </c>
      <c r="L1651" s="3" t="s">
        <v>4472</v>
      </c>
      <c r="M1651" s="3" t="s">
        <v>368</v>
      </c>
      <c r="N1651" s="3" t="s">
        <v>359</v>
      </c>
      <c r="O1651" s="5" t="s">
        <v>5394</v>
      </c>
      <c r="P1651" s="2">
        <f>VLOOKUP(M1651&amp;N1651,Distancia!$C$2:$D$3438,2,0)</f>
        <v>71.239999999999995</v>
      </c>
      <c r="Q1651" s="2" t="str">
        <f t="shared" si="25"/>
        <v>No Aplica</v>
      </c>
      <c r="R1651" s="36"/>
      <c r="S1651" s="2"/>
    </row>
    <row r="1652" spans="1:19" x14ac:dyDescent="0.25">
      <c r="A1652" s="3" t="s">
        <v>352</v>
      </c>
      <c r="B1652" s="6" t="s">
        <v>1944</v>
      </c>
      <c r="C1652" s="2">
        <v>219923</v>
      </c>
      <c r="D1652" s="4">
        <v>45889</v>
      </c>
      <c r="E1652" s="4">
        <v>45889</v>
      </c>
      <c r="F1652" s="2" t="s">
        <v>1742</v>
      </c>
      <c r="G1652" s="3" t="s">
        <v>1743</v>
      </c>
      <c r="H1652" s="2" t="s">
        <v>5477</v>
      </c>
      <c r="I1652" s="3" t="s">
        <v>3170</v>
      </c>
      <c r="J1652" s="6">
        <v>0</v>
      </c>
      <c r="K1652" s="3" t="s">
        <v>1108</v>
      </c>
      <c r="L1652" s="3" t="s">
        <v>4472</v>
      </c>
      <c r="M1652" s="3" t="s">
        <v>359</v>
      </c>
      <c r="N1652" s="3" t="s">
        <v>353</v>
      </c>
      <c r="O1652" s="5" t="s">
        <v>5394</v>
      </c>
      <c r="P1652" s="2">
        <f>VLOOKUP(M1652&amp;N1652,Distancia!$C$2:$D$3438,2,0)</f>
        <v>54.44</v>
      </c>
      <c r="Q1652" s="2" t="str">
        <f t="shared" si="25"/>
        <v>No Aplica</v>
      </c>
      <c r="R1652" s="36"/>
      <c r="S1652" s="2"/>
    </row>
    <row r="1653" spans="1:19" x14ac:dyDescent="0.25">
      <c r="A1653" s="3" t="s">
        <v>352</v>
      </c>
      <c r="B1653" s="6" t="s">
        <v>1944</v>
      </c>
      <c r="C1653" s="2">
        <v>219924</v>
      </c>
      <c r="D1653" s="4">
        <v>45888</v>
      </c>
      <c r="E1653" s="4">
        <v>45888</v>
      </c>
      <c r="F1653" s="2" t="s">
        <v>3087</v>
      </c>
      <c r="G1653" s="3" t="s">
        <v>3088</v>
      </c>
      <c r="H1653" s="2" t="s">
        <v>5574</v>
      </c>
      <c r="I1653" s="3" t="s">
        <v>3170</v>
      </c>
      <c r="J1653" s="6">
        <v>0</v>
      </c>
      <c r="K1653" s="3" t="s">
        <v>1036</v>
      </c>
      <c r="L1653" s="3" t="s">
        <v>4472</v>
      </c>
      <c r="M1653" s="3" t="s">
        <v>368</v>
      </c>
      <c r="N1653" s="3" t="s">
        <v>359</v>
      </c>
      <c r="O1653" s="5" t="s">
        <v>5394</v>
      </c>
      <c r="P1653" s="2">
        <f>VLOOKUP(M1653&amp;N1653,Distancia!$C$2:$D$3438,2,0)</f>
        <v>71.239999999999995</v>
      </c>
      <c r="Q1653" s="2" t="str">
        <f t="shared" si="25"/>
        <v>No Aplica</v>
      </c>
      <c r="R1653" s="36"/>
      <c r="S1653" s="2"/>
    </row>
    <row r="1654" spans="1:19" x14ac:dyDescent="0.25">
      <c r="A1654" s="3" t="s">
        <v>352</v>
      </c>
      <c r="B1654" s="6" t="s">
        <v>1944</v>
      </c>
      <c r="C1654" s="2">
        <v>219934</v>
      </c>
      <c r="D1654" s="4">
        <v>45888</v>
      </c>
      <c r="E1654" s="4">
        <v>45888</v>
      </c>
      <c r="F1654" s="2" t="s">
        <v>44</v>
      </c>
      <c r="G1654" s="3" t="s">
        <v>1705</v>
      </c>
      <c r="H1654" s="2" t="s">
        <v>5978</v>
      </c>
      <c r="I1654" s="3" t="s">
        <v>3170</v>
      </c>
      <c r="J1654" s="6">
        <v>0</v>
      </c>
      <c r="K1654" s="3" t="s">
        <v>1126</v>
      </c>
      <c r="L1654" s="3" t="s">
        <v>4472</v>
      </c>
      <c r="M1654" s="3" t="s">
        <v>359</v>
      </c>
      <c r="N1654" s="3" t="s">
        <v>368</v>
      </c>
      <c r="O1654" s="5" t="s">
        <v>5382</v>
      </c>
      <c r="P1654" s="2">
        <f>VLOOKUP(M1654&amp;N1654,Distancia!$C$2:$D$3438,2,0)</f>
        <v>71.239999999999995</v>
      </c>
      <c r="Q1654" s="2" t="str">
        <f t="shared" si="25"/>
        <v>No Aplica</v>
      </c>
      <c r="R1654" s="36"/>
      <c r="S1654" s="2"/>
    </row>
    <row r="1655" spans="1:19" x14ac:dyDescent="0.25">
      <c r="A1655" s="3" t="s">
        <v>352</v>
      </c>
      <c r="B1655" s="6" t="s">
        <v>1944</v>
      </c>
      <c r="C1655" s="2">
        <v>219935</v>
      </c>
      <c r="D1655" s="4">
        <v>45889</v>
      </c>
      <c r="E1655" s="4">
        <v>45889</v>
      </c>
      <c r="F1655" s="2" t="s">
        <v>1788</v>
      </c>
      <c r="G1655" s="3" t="s">
        <v>1789</v>
      </c>
      <c r="H1655" s="2" t="s">
        <v>5630</v>
      </c>
      <c r="I1655" s="3" t="s">
        <v>3170</v>
      </c>
      <c r="J1655" s="6">
        <v>25815</v>
      </c>
      <c r="K1655" s="3" t="s">
        <v>1009</v>
      </c>
      <c r="L1655" s="3" t="s">
        <v>4470</v>
      </c>
      <c r="M1655" s="3" t="s">
        <v>1728</v>
      </c>
      <c r="N1655" s="3" t="s">
        <v>359</v>
      </c>
      <c r="O1655" s="5" t="s">
        <v>5382</v>
      </c>
      <c r="P1655" s="2">
        <f>VLOOKUP(M1655&amp;N1655,Distancia!$C$2:$D$3438,2,0)</f>
        <v>91.64</v>
      </c>
      <c r="Q1655" s="2" t="str">
        <f t="shared" si="25"/>
        <v>Aplica</v>
      </c>
      <c r="R1655" s="36"/>
      <c r="S1655" s="2"/>
    </row>
    <row r="1656" spans="1:19" x14ac:dyDescent="0.25">
      <c r="A1656" s="3" t="s">
        <v>352</v>
      </c>
      <c r="B1656" s="6" t="s">
        <v>1944</v>
      </c>
      <c r="C1656" s="2">
        <v>219938</v>
      </c>
      <c r="D1656" s="4">
        <v>45888</v>
      </c>
      <c r="E1656" s="4">
        <v>45888</v>
      </c>
      <c r="F1656" s="2" t="s">
        <v>1783</v>
      </c>
      <c r="G1656" s="3" t="s">
        <v>1784</v>
      </c>
      <c r="H1656" s="2" t="s">
        <v>5669</v>
      </c>
      <c r="I1656" s="3" t="s">
        <v>3170</v>
      </c>
      <c r="J1656" s="6">
        <v>0</v>
      </c>
      <c r="K1656" s="3" t="s">
        <v>1670</v>
      </c>
      <c r="L1656" s="3" t="s">
        <v>4275</v>
      </c>
      <c r="M1656" s="3" t="s">
        <v>4</v>
      </c>
      <c r="N1656" s="3" t="s">
        <v>368</v>
      </c>
      <c r="O1656" s="5" t="s">
        <v>5394</v>
      </c>
      <c r="P1656" s="2">
        <f>VLOOKUP(M1656&amp;N1656,Distancia!$C$2:$D$3438,2,0)</f>
        <v>24.52</v>
      </c>
      <c r="Q1656" s="2" t="str">
        <f t="shared" si="25"/>
        <v>No Aplica</v>
      </c>
      <c r="R1656" s="36"/>
      <c r="S1656" s="2"/>
    </row>
    <row r="1657" spans="1:19" x14ac:dyDescent="0.25">
      <c r="A1657" s="3" t="s">
        <v>352</v>
      </c>
      <c r="B1657" s="6" t="s">
        <v>1944</v>
      </c>
      <c r="C1657" s="2">
        <v>219962</v>
      </c>
      <c r="D1657" s="4">
        <v>45890</v>
      </c>
      <c r="E1657" s="4">
        <v>45890</v>
      </c>
      <c r="F1657" s="2" t="s">
        <v>1731</v>
      </c>
      <c r="G1657" s="3" t="s">
        <v>1732</v>
      </c>
      <c r="H1657" s="2" t="s">
        <v>5591</v>
      </c>
      <c r="I1657" s="3" t="s">
        <v>3170</v>
      </c>
      <c r="J1657" s="6">
        <v>0</v>
      </c>
      <c r="K1657" s="3" t="s">
        <v>566</v>
      </c>
      <c r="L1657" s="3" t="s">
        <v>4472</v>
      </c>
      <c r="M1657" s="3" t="s">
        <v>359</v>
      </c>
      <c r="N1657" s="3" t="s">
        <v>368</v>
      </c>
      <c r="O1657" s="5" t="s">
        <v>5394</v>
      </c>
      <c r="P1657" s="2">
        <f>VLOOKUP(M1657&amp;N1657,Distancia!$C$2:$D$3438,2,0)</f>
        <v>71.239999999999995</v>
      </c>
      <c r="Q1657" s="2" t="str">
        <f t="shared" si="25"/>
        <v>No Aplica</v>
      </c>
      <c r="R1657" s="36"/>
      <c r="S1657" s="2"/>
    </row>
    <row r="1658" spans="1:19" x14ac:dyDescent="0.25">
      <c r="A1658" s="3" t="s">
        <v>352</v>
      </c>
      <c r="B1658" s="6" t="s">
        <v>1944</v>
      </c>
      <c r="C1658" s="2">
        <v>219963</v>
      </c>
      <c r="D1658" s="4">
        <v>45890</v>
      </c>
      <c r="E1658" s="4">
        <v>45891</v>
      </c>
      <c r="F1658" s="2" t="s">
        <v>1745</v>
      </c>
      <c r="G1658" s="3" t="s">
        <v>1746</v>
      </c>
      <c r="H1658" s="2" t="s">
        <v>5715</v>
      </c>
      <c r="I1658" s="3" t="s">
        <v>3170</v>
      </c>
      <c r="J1658" s="6">
        <v>111332</v>
      </c>
      <c r="K1658" s="3" t="s">
        <v>1114</v>
      </c>
      <c r="L1658" s="3" t="s">
        <v>4470</v>
      </c>
      <c r="M1658" s="3" t="s">
        <v>359</v>
      </c>
      <c r="N1658" s="3" t="s">
        <v>1715</v>
      </c>
      <c r="O1658" s="5" t="s">
        <v>5382</v>
      </c>
      <c r="P1658" s="2">
        <f>VLOOKUP(M1658&amp;N1658,Distancia!$C$2:$D$3438,2,0)</f>
        <v>96.31</v>
      </c>
      <c r="Q1658" s="2" t="str">
        <f t="shared" si="25"/>
        <v>Aplica</v>
      </c>
      <c r="R1658" s="36"/>
      <c r="S1658" s="2"/>
    </row>
    <row r="1659" spans="1:19" x14ac:dyDescent="0.25">
      <c r="A1659" s="3" t="s">
        <v>352</v>
      </c>
      <c r="B1659" s="6" t="s">
        <v>1944</v>
      </c>
      <c r="C1659" s="2">
        <v>219975</v>
      </c>
      <c r="D1659" s="4">
        <v>45890</v>
      </c>
      <c r="E1659" s="4">
        <v>45891</v>
      </c>
      <c r="F1659" s="2" t="s">
        <v>1749</v>
      </c>
      <c r="G1659" s="3" t="s">
        <v>1750</v>
      </c>
      <c r="H1659" s="2" t="s">
        <v>6174</v>
      </c>
      <c r="I1659" s="3" t="s">
        <v>97</v>
      </c>
      <c r="J1659" s="6">
        <v>111332</v>
      </c>
      <c r="K1659" s="3" t="s">
        <v>1136</v>
      </c>
      <c r="L1659" s="3" t="s">
        <v>4331</v>
      </c>
      <c r="M1659" s="3" t="s">
        <v>359</v>
      </c>
      <c r="N1659" s="3" t="s">
        <v>1715</v>
      </c>
      <c r="O1659" s="5" t="s">
        <v>5394</v>
      </c>
      <c r="P1659" s="2">
        <f>VLOOKUP(M1659&amp;N1659,Distancia!$C$2:$D$3438,2,0)</f>
        <v>96.31</v>
      </c>
      <c r="Q1659" s="2" t="str">
        <f t="shared" si="25"/>
        <v>Aplica</v>
      </c>
      <c r="R1659" s="36"/>
      <c r="S1659" s="2"/>
    </row>
    <row r="1660" spans="1:19" x14ac:dyDescent="0.25">
      <c r="A1660" s="3" t="s">
        <v>352</v>
      </c>
      <c r="B1660" s="6" t="s">
        <v>1944</v>
      </c>
      <c r="C1660" s="2">
        <v>220003</v>
      </c>
      <c r="D1660" s="4">
        <v>45890</v>
      </c>
      <c r="E1660" s="4">
        <v>45890</v>
      </c>
      <c r="F1660" s="2" t="s">
        <v>1729</v>
      </c>
      <c r="G1660" s="3" t="s">
        <v>1730</v>
      </c>
      <c r="H1660" s="2" t="s">
        <v>5383</v>
      </c>
      <c r="I1660" s="3" t="s">
        <v>3170</v>
      </c>
      <c r="J1660" s="6">
        <v>0</v>
      </c>
      <c r="K1660" s="3" t="s">
        <v>1159</v>
      </c>
      <c r="L1660" s="3" t="s">
        <v>4217</v>
      </c>
      <c r="M1660" s="3" t="s">
        <v>359</v>
      </c>
      <c r="N1660" s="3" t="s">
        <v>368</v>
      </c>
      <c r="O1660" s="5" t="s">
        <v>5402</v>
      </c>
      <c r="P1660" s="2">
        <f>VLOOKUP(M1660&amp;N1660,Distancia!$C$2:$D$3438,2,0)</f>
        <v>71.239999999999995</v>
      </c>
      <c r="Q1660" s="2" t="str">
        <f t="shared" si="25"/>
        <v>No Aplica</v>
      </c>
      <c r="R1660" s="36"/>
      <c r="S1660" s="2"/>
    </row>
    <row r="1661" spans="1:19" x14ac:dyDescent="0.25">
      <c r="A1661" s="3" t="s">
        <v>352</v>
      </c>
      <c r="B1661" s="6" t="s">
        <v>1944</v>
      </c>
      <c r="C1661" s="2">
        <v>220008</v>
      </c>
      <c r="D1661" s="4">
        <v>45890</v>
      </c>
      <c r="E1661" s="4">
        <v>45890</v>
      </c>
      <c r="F1661" s="2" t="s">
        <v>1759</v>
      </c>
      <c r="G1661" s="3" t="s">
        <v>1760</v>
      </c>
      <c r="H1661" s="2" t="s">
        <v>5698</v>
      </c>
      <c r="I1661" s="3" t="s">
        <v>3170</v>
      </c>
      <c r="J1661" s="6">
        <v>0</v>
      </c>
      <c r="K1661" s="3" t="s">
        <v>3391</v>
      </c>
      <c r="L1661" s="3" t="s">
        <v>4217</v>
      </c>
      <c r="M1661" s="3" t="s">
        <v>359</v>
      </c>
      <c r="N1661" s="3" t="s">
        <v>354</v>
      </c>
      <c r="O1661" s="5" t="s">
        <v>5394</v>
      </c>
      <c r="P1661" s="2">
        <f>VLOOKUP(M1661&amp;N1661,Distancia!$C$2:$D$3438,2,0)</f>
        <v>22.94</v>
      </c>
      <c r="Q1661" s="2" t="str">
        <f t="shared" si="25"/>
        <v>No Aplica</v>
      </c>
      <c r="R1661" s="36"/>
      <c r="S1661" s="2"/>
    </row>
    <row r="1662" spans="1:19" x14ac:dyDescent="0.25">
      <c r="A1662" s="3" t="s">
        <v>352</v>
      </c>
      <c r="B1662" s="6" t="s">
        <v>1944</v>
      </c>
      <c r="C1662" s="2">
        <v>220017</v>
      </c>
      <c r="D1662" s="4">
        <v>45890</v>
      </c>
      <c r="E1662" s="4">
        <v>45891</v>
      </c>
      <c r="F1662" s="2" t="s">
        <v>9</v>
      </c>
      <c r="G1662" s="3" t="s">
        <v>1711</v>
      </c>
      <c r="H1662" s="2" t="s">
        <v>5472</v>
      </c>
      <c r="I1662" s="3" t="s">
        <v>97</v>
      </c>
      <c r="J1662" s="6">
        <v>121034</v>
      </c>
      <c r="K1662" s="3" t="s">
        <v>426</v>
      </c>
      <c r="L1662" s="3" t="s">
        <v>4331</v>
      </c>
      <c r="M1662" s="3" t="s">
        <v>359</v>
      </c>
      <c r="N1662" s="3" t="s">
        <v>1715</v>
      </c>
      <c r="O1662" s="5" t="s">
        <v>5450</v>
      </c>
      <c r="P1662" s="2">
        <f>VLOOKUP(M1662&amp;N1662,Distancia!$C$2:$D$3438,2,0)</f>
        <v>96.31</v>
      </c>
      <c r="Q1662" s="2" t="str">
        <f t="shared" si="25"/>
        <v>Aplica</v>
      </c>
      <c r="R1662" s="36"/>
      <c r="S1662" s="2"/>
    </row>
    <row r="1663" spans="1:19" x14ac:dyDescent="0.25">
      <c r="A1663" s="3" t="s">
        <v>352</v>
      </c>
      <c r="B1663" s="6" t="s">
        <v>1944</v>
      </c>
      <c r="C1663" s="2">
        <v>220018</v>
      </c>
      <c r="D1663" s="4">
        <v>45893</v>
      </c>
      <c r="E1663" s="4">
        <v>45899</v>
      </c>
      <c r="F1663" s="2" t="s">
        <v>3184</v>
      </c>
      <c r="G1663" s="3" t="s">
        <v>3185</v>
      </c>
      <c r="H1663" s="2" t="s">
        <v>6188</v>
      </c>
      <c r="I1663" s="3" t="s">
        <v>351</v>
      </c>
      <c r="J1663" s="6">
        <v>348505</v>
      </c>
      <c r="K1663" s="3" t="s">
        <v>1164</v>
      </c>
      <c r="L1663" s="3" t="s">
        <v>4470</v>
      </c>
      <c r="M1663" s="3" t="s">
        <v>1728</v>
      </c>
      <c r="N1663" s="3" t="s">
        <v>270</v>
      </c>
      <c r="O1663" s="5" t="s">
        <v>5389</v>
      </c>
      <c r="P1663" s="2">
        <f>VLOOKUP(M1663&amp;N1663,Distancia!$C$2:$D$3438,2,0)</f>
        <v>343.82</v>
      </c>
      <c r="Q1663" s="2" t="str">
        <f t="shared" si="25"/>
        <v>Aplica</v>
      </c>
      <c r="R1663" s="36">
        <v>0</v>
      </c>
      <c r="S1663" s="2"/>
    </row>
    <row r="1664" spans="1:19" x14ac:dyDescent="0.25">
      <c r="A1664" s="3" t="s">
        <v>352</v>
      </c>
      <c r="B1664" s="6" t="s">
        <v>1944</v>
      </c>
      <c r="C1664" s="2">
        <v>220027</v>
      </c>
      <c r="D1664" s="4">
        <v>45888</v>
      </c>
      <c r="E1664" s="4">
        <v>45888</v>
      </c>
      <c r="F1664" s="2" t="s">
        <v>1791</v>
      </c>
      <c r="G1664" s="3" t="s">
        <v>1794</v>
      </c>
      <c r="H1664" s="2" t="s">
        <v>5446</v>
      </c>
      <c r="I1664" s="3" t="s">
        <v>3170</v>
      </c>
      <c r="J1664" s="6">
        <v>0</v>
      </c>
      <c r="K1664" s="3" t="s">
        <v>1014</v>
      </c>
      <c r="L1664" s="3" t="s">
        <v>4470</v>
      </c>
      <c r="M1664" s="3" t="s">
        <v>1728</v>
      </c>
      <c r="N1664" s="3" t="s">
        <v>1753</v>
      </c>
      <c r="O1664" s="5" t="s">
        <v>5394</v>
      </c>
      <c r="P1664" s="2">
        <f>VLOOKUP(M1664&amp;N1664,Distancia!$C$2:$D$3438,2,0)</f>
        <v>54.82</v>
      </c>
      <c r="Q1664" s="2" t="str">
        <f t="shared" si="25"/>
        <v>No Aplica</v>
      </c>
      <c r="R1664" s="36"/>
      <c r="S1664" s="2"/>
    </row>
    <row r="1665" spans="1:19" x14ac:dyDescent="0.25">
      <c r="A1665" s="3" t="s">
        <v>352</v>
      </c>
      <c r="B1665" s="6" t="s">
        <v>1944</v>
      </c>
      <c r="C1665" s="2">
        <v>220028</v>
      </c>
      <c r="D1665" s="4">
        <v>45888</v>
      </c>
      <c r="E1665" s="4">
        <v>45888</v>
      </c>
      <c r="F1665" s="2" t="s">
        <v>1791</v>
      </c>
      <c r="G1665" s="3" t="s">
        <v>1794</v>
      </c>
      <c r="H1665" s="2" t="s">
        <v>5446</v>
      </c>
      <c r="I1665" s="3" t="s">
        <v>3170</v>
      </c>
      <c r="J1665" s="6">
        <v>0</v>
      </c>
      <c r="K1665" s="3" t="s">
        <v>1117</v>
      </c>
      <c r="L1665" s="3" t="s">
        <v>4470</v>
      </c>
      <c r="M1665" s="3" t="s">
        <v>1728</v>
      </c>
      <c r="N1665" s="3" t="s">
        <v>1753</v>
      </c>
      <c r="O1665" s="5" t="s">
        <v>5394</v>
      </c>
      <c r="P1665" s="2">
        <f>VLOOKUP(M1665&amp;N1665,Distancia!$C$2:$D$3438,2,0)</f>
        <v>54.82</v>
      </c>
      <c r="Q1665" s="2" t="str">
        <f t="shared" si="25"/>
        <v>No Aplica</v>
      </c>
      <c r="R1665" s="36"/>
      <c r="S1665" s="2"/>
    </row>
    <row r="1666" spans="1:19" x14ac:dyDescent="0.25">
      <c r="A1666" s="3" t="s">
        <v>352</v>
      </c>
      <c r="B1666" s="6" t="s">
        <v>1944</v>
      </c>
      <c r="C1666" s="2">
        <v>220029</v>
      </c>
      <c r="D1666" s="4">
        <v>45889</v>
      </c>
      <c r="E1666" s="4">
        <v>45889</v>
      </c>
      <c r="F1666" s="2" t="s">
        <v>1791</v>
      </c>
      <c r="G1666" s="3" t="s">
        <v>1794</v>
      </c>
      <c r="H1666" s="2" t="s">
        <v>5446</v>
      </c>
      <c r="I1666" s="3" t="s">
        <v>3170</v>
      </c>
      <c r="J1666" s="6">
        <v>0</v>
      </c>
      <c r="K1666" s="3" t="s">
        <v>1161</v>
      </c>
      <c r="L1666" s="3" t="s">
        <v>4470</v>
      </c>
      <c r="M1666" s="3" t="s">
        <v>1728</v>
      </c>
      <c r="N1666" s="3" t="s">
        <v>353</v>
      </c>
      <c r="O1666" s="5" t="s">
        <v>5394</v>
      </c>
      <c r="P1666" s="2">
        <f>VLOOKUP(M1666&amp;N1666,Distancia!$C$2:$D$3438,2,0)</f>
        <v>45.63</v>
      </c>
      <c r="Q1666" s="2" t="str">
        <f t="shared" si="25"/>
        <v>No Aplica</v>
      </c>
      <c r="R1666" s="36"/>
      <c r="S1666" s="2"/>
    </row>
    <row r="1667" spans="1:19" x14ac:dyDescent="0.25">
      <c r="A1667" s="3" t="s">
        <v>352</v>
      </c>
      <c r="B1667" s="6" t="s">
        <v>1944</v>
      </c>
      <c r="C1667" s="2">
        <v>220032</v>
      </c>
      <c r="D1667" s="4">
        <v>45891</v>
      </c>
      <c r="E1667" s="4">
        <v>45891</v>
      </c>
      <c r="F1667" s="2" t="s">
        <v>3025</v>
      </c>
      <c r="G1667" s="3" t="s">
        <v>3026</v>
      </c>
      <c r="H1667" s="2" t="s">
        <v>5623</v>
      </c>
      <c r="I1667" s="3" t="s">
        <v>3170</v>
      </c>
      <c r="J1667" s="6">
        <v>0</v>
      </c>
      <c r="K1667" s="3" t="s">
        <v>3386</v>
      </c>
      <c r="L1667" s="3" t="s">
        <v>4331</v>
      </c>
      <c r="M1667" s="3" t="s">
        <v>359</v>
      </c>
      <c r="N1667" s="3" t="s">
        <v>3006</v>
      </c>
      <c r="O1667" s="5" t="s">
        <v>5382</v>
      </c>
      <c r="P1667" s="2">
        <f>VLOOKUP(M1667&amp;N1667,Distancia!$C$2:$D$3438,2,0)</f>
        <v>19</v>
      </c>
      <c r="Q1667" s="2" t="str">
        <f t="shared" ref="Q1667:Q1730" si="26">IF(P1667&gt;=80,"Aplica","No Aplica")</f>
        <v>No Aplica</v>
      </c>
      <c r="R1667" s="36"/>
      <c r="S1667" s="2"/>
    </row>
    <row r="1668" spans="1:19" x14ac:dyDescent="0.25">
      <c r="A1668" s="3" t="s">
        <v>352</v>
      </c>
      <c r="B1668" s="6" t="s">
        <v>1944</v>
      </c>
      <c r="C1668" s="2">
        <v>220033</v>
      </c>
      <c r="D1668" s="4">
        <v>45893</v>
      </c>
      <c r="E1668" s="4">
        <v>45894</v>
      </c>
      <c r="F1668" s="2" t="s">
        <v>2417</v>
      </c>
      <c r="G1668" s="3" t="s">
        <v>2416</v>
      </c>
      <c r="H1668" s="2" t="s">
        <v>5572</v>
      </c>
      <c r="I1668" s="3" t="s">
        <v>3170</v>
      </c>
      <c r="J1668" s="6">
        <v>111332</v>
      </c>
      <c r="K1668" s="3" t="s">
        <v>568</v>
      </c>
      <c r="L1668" s="3" t="s">
        <v>4470</v>
      </c>
      <c r="M1668" s="3" t="s">
        <v>1758</v>
      </c>
      <c r="N1668" s="3" t="s">
        <v>359</v>
      </c>
      <c r="O1668" s="5" t="s">
        <v>5402</v>
      </c>
      <c r="P1668" s="2">
        <f>VLOOKUP(M1668&amp;N1668,Distancia!$C$2:$D$3438,2,0)</f>
        <v>106.86</v>
      </c>
      <c r="Q1668" s="2" t="str">
        <f t="shared" si="26"/>
        <v>Aplica</v>
      </c>
      <c r="R1668" s="36"/>
      <c r="S1668" s="2"/>
    </row>
    <row r="1669" spans="1:19" x14ac:dyDescent="0.25">
      <c r="A1669" s="3" t="s">
        <v>352</v>
      </c>
      <c r="B1669" s="6" t="s">
        <v>1944</v>
      </c>
      <c r="C1669" s="2">
        <v>220049</v>
      </c>
      <c r="D1669" s="4">
        <v>45891</v>
      </c>
      <c r="E1669" s="4">
        <v>45891</v>
      </c>
      <c r="F1669" s="2" t="s">
        <v>1709</v>
      </c>
      <c r="G1669" s="3" t="s">
        <v>1710</v>
      </c>
      <c r="H1669" s="2" t="s">
        <v>5500</v>
      </c>
      <c r="I1669" s="3" t="s">
        <v>3170</v>
      </c>
      <c r="J1669" s="6">
        <v>25815</v>
      </c>
      <c r="K1669" s="3" t="s">
        <v>1138</v>
      </c>
      <c r="L1669" s="3" t="s">
        <v>4331</v>
      </c>
      <c r="M1669" s="3" t="s">
        <v>359</v>
      </c>
      <c r="N1669" s="3" t="s">
        <v>1715</v>
      </c>
      <c r="O1669" s="5" t="s">
        <v>5382</v>
      </c>
      <c r="P1669" s="2">
        <f>VLOOKUP(M1669&amp;N1669,Distancia!$C$2:$D$3438,2,0)</f>
        <v>96.31</v>
      </c>
      <c r="Q1669" s="2" t="str">
        <f t="shared" si="26"/>
        <v>Aplica</v>
      </c>
      <c r="R1669" s="36"/>
      <c r="S1669" s="2"/>
    </row>
    <row r="1670" spans="1:19" x14ac:dyDescent="0.25">
      <c r="A1670" s="3" t="s">
        <v>352</v>
      </c>
      <c r="B1670" s="6" t="s">
        <v>1944</v>
      </c>
      <c r="C1670" s="2">
        <v>220053</v>
      </c>
      <c r="D1670" s="4">
        <v>45891</v>
      </c>
      <c r="E1670" s="4">
        <v>45891</v>
      </c>
      <c r="F1670" s="2" t="s">
        <v>2421</v>
      </c>
      <c r="G1670" s="3" t="s">
        <v>2420</v>
      </c>
      <c r="H1670" s="2" t="s">
        <v>5611</v>
      </c>
      <c r="I1670" s="3" t="s">
        <v>3170</v>
      </c>
      <c r="J1670" s="6">
        <v>0</v>
      </c>
      <c r="K1670" s="3" t="s">
        <v>1115</v>
      </c>
      <c r="L1670" s="3" t="s">
        <v>4331</v>
      </c>
      <c r="M1670" s="3" t="s">
        <v>359</v>
      </c>
      <c r="N1670" s="3" t="s">
        <v>368</v>
      </c>
      <c r="O1670" s="5" t="s">
        <v>5394</v>
      </c>
      <c r="P1670" s="2">
        <f>VLOOKUP(M1670&amp;N1670,Distancia!$C$2:$D$3438,2,0)</f>
        <v>71.239999999999995</v>
      </c>
      <c r="Q1670" s="2" t="str">
        <f t="shared" si="26"/>
        <v>No Aplica</v>
      </c>
      <c r="R1670" s="36"/>
      <c r="S1670" s="2"/>
    </row>
    <row r="1671" spans="1:19" x14ac:dyDescent="0.25">
      <c r="A1671" s="3" t="s">
        <v>352</v>
      </c>
      <c r="B1671" s="6" t="s">
        <v>1944</v>
      </c>
      <c r="C1671" s="2">
        <v>220057</v>
      </c>
      <c r="D1671" s="4">
        <v>45875</v>
      </c>
      <c r="E1671" s="4">
        <v>45875</v>
      </c>
      <c r="F1671" s="2" t="s">
        <v>3211</v>
      </c>
      <c r="G1671" s="3" t="s">
        <v>3212</v>
      </c>
      <c r="H1671" s="2" t="s">
        <v>6197</v>
      </c>
      <c r="I1671" s="3" t="s">
        <v>97</v>
      </c>
      <c r="J1671" s="6">
        <v>0</v>
      </c>
      <c r="K1671" s="3" t="s">
        <v>1999</v>
      </c>
      <c r="L1671" s="3" t="s">
        <v>4637</v>
      </c>
      <c r="M1671" s="3" t="s">
        <v>1753</v>
      </c>
      <c r="N1671" s="3" t="s">
        <v>359</v>
      </c>
      <c r="O1671" s="5" t="s">
        <v>5394</v>
      </c>
      <c r="P1671" s="2">
        <f>VLOOKUP(M1671&amp;N1671,Distancia!$C$2:$D$3438,2,0)</f>
        <v>100.61</v>
      </c>
      <c r="Q1671" s="2" t="str">
        <f t="shared" si="26"/>
        <v>Aplica</v>
      </c>
      <c r="R1671" s="36"/>
      <c r="S1671" s="2"/>
    </row>
    <row r="1672" spans="1:19" x14ac:dyDescent="0.25">
      <c r="A1672" s="3" t="s">
        <v>352</v>
      </c>
      <c r="B1672" s="6" t="s">
        <v>1944</v>
      </c>
      <c r="C1672" s="2">
        <v>220062</v>
      </c>
      <c r="D1672" s="4">
        <v>45894</v>
      </c>
      <c r="E1672" s="4">
        <v>45894</v>
      </c>
      <c r="F1672" s="2" t="s">
        <v>1707</v>
      </c>
      <c r="G1672" s="3" t="s">
        <v>1708</v>
      </c>
      <c r="H1672" s="2" t="s">
        <v>5396</v>
      </c>
      <c r="I1672" s="3" t="s">
        <v>3170</v>
      </c>
      <c r="J1672" s="6">
        <v>25815</v>
      </c>
      <c r="K1672" s="3" t="s">
        <v>3397</v>
      </c>
      <c r="L1672" s="3" t="s">
        <v>4217</v>
      </c>
      <c r="M1672" s="3" t="s">
        <v>359</v>
      </c>
      <c r="N1672" s="3" t="s">
        <v>1706</v>
      </c>
      <c r="O1672" s="5" t="s">
        <v>5382</v>
      </c>
      <c r="P1672" s="2">
        <f>VLOOKUP(M1672&amp;N1672,Distancia!$C$2:$D$3438,2,0)</f>
        <v>82</v>
      </c>
      <c r="Q1672" s="2" t="str">
        <f t="shared" si="26"/>
        <v>Aplica</v>
      </c>
      <c r="R1672" s="36"/>
      <c r="S1672" s="2"/>
    </row>
    <row r="1673" spans="1:19" x14ac:dyDescent="0.25">
      <c r="A1673" s="3" t="s">
        <v>352</v>
      </c>
      <c r="B1673" s="6" t="s">
        <v>1944</v>
      </c>
      <c r="C1673" s="2">
        <v>220063</v>
      </c>
      <c r="D1673" s="4">
        <v>45895</v>
      </c>
      <c r="E1673" s="4">
        <v>45895</v>
      </c>
      <c r="F1673" s="2" t="s">
        <v>1707</v>
      </c>
      <c r="G1673" s="3" t="s">
        <v>1708</v>
      </c>
      <c r="H1673" s="2" t="s">
        <v>5396</v>
      </c>
      <c r="I1673" s="3" t="s">
        <v>3170</v>
      </c>
      <c r="J1673" s="6">
        <v>0</v>
      </c>
      <c r="K1673" s="3" t="s">
        <v>3396</v>
      </c>
      <c r="L1673" s="3" t="s">
        <v>4217</v>
      </c>
      <c r="M1673" s="3" t="s">
        <v>359</v>
      </c>
      <c r="N1673" s="3" t="s">
        <v>3077</v>
      </c>
      <c r="O1673" s="5" t="s">
        <v>5382</v>
      </c>
      <c r="P1673" s="2">
        <f>VLOOKUP(M1673&amp;N1673,Distancia!$C$2:$D$3438,2,0)</f>
        <v>55.51</v>
      </c>
      <c r="Q1673" s="2" t="str">
        <f t="shared" si="26"/>
        <v>No Aplica</v>
      </c>
      <c r="R1673" s="36"/>
      <c r="S1673" s="2"/>
    </row>
    <row r="1674" spans="1:19" x14ac:dyDescent="0.25">
      <c r="A1674" s="3" t="s">
        <v>352</v>
      </c>
      <c r="B1674" s="6" t="s">
        <v>1944</v>
      </c>
      <c r="C1674" s="2">
        <v>220085</v>
      </c>
      <c r="D1674" s="4">
        <v>45891</v>
      </c>
      <c r="E1674" s="4">
        <v>45891</v>
      </c>
      <c r="F1674" s="2" t="s">
        <v>1759</v>
      </c>
      <c r="G1674" s="3" t="s">
        <v>1760</v>
      </c>
      <c r="H1674" s="2" t="s">
        <v>5698</v>
      </c>
      <c r="I1674" s="3" t="s">
        <v>3170</v>
      </c>
      <c r="J1674" s="6">
        <v>0</v>
      </c>
      <c r="K1674" s="3" t="s">
        <v>3392</v>
      </c>
      <c r="L1674" s="3" t="s">
        <v>4217</v>
      </c>
      <c r="M1674" s="3" t="s">
        <v>359</v>
      </c>
      <c r="N1674" s="3" t="s">
        <v>354</v>
      </c>
      <c r="O1674" s="5" t="s">
        <v>5382</v>
      </c>
      <c r="P1674" s="2">
        <f>VLOOKUP(M1674&amp;N1674,Distancia!$C$2:$D$3438,2,0)</f>
        <v>22.94</v>
      </c>
      <c r="Q1674" s="2" t="str">
        <f t="shared" si="26"/>
        <v>No Aplica</v>
      </c>
      <c r="R1674" s="36"/>
      <c r="S1674" s="2"/>
    </row>
    <row r="1675" spans="1:19" x14ac:dyDescent="0.25">
      <c r="A1675" s="3" t="s">
        <v>352</v>
      </c>
      <c r="B1675" s="6" t="s">
        <v>1944</v>
      </c>
      <c r="C1675" s="2">
        <v>220100</v>
      </c>
      <c r="D1675" s="4">
        <v>45894</v>
      </c>
      <c r="E1675" s="4">
        <v>45894</v>
      </c>
      <c r="F1675" s="2" t="s">
        <v>1731</v>
      </c>
      <c r="G1675" s="3" t="s">
        <v>1732</v>
      </c>
      <c r="H1675" s="2" t="s">
        <v>5591</v>
      </c>
      <c r="I1675" s="3" t="s">
        <v>3170</v>
      </c>
      <c r="J1675" s="6">
        <v>0</v>
      </c>
      <c r="K1675" s="3" t="s">
        <v>1008</v>
      </c>
      <c r="L1675" s="3" t="s">
        <v>4217</v>
      </c>
      <c r="M1675" s="3" t="s">
        <v>359</v>
      </c>
      <c r="N1675" s="3" t="s">
        <v>354</v>
      </c>
      <c r="O1675" s="5" t="s">
        <v>5394</v>
      </c>
      <c r="P1675" s="2">
        <f>VLOOKUP(M1675&amp;N1675,Distancia!$C$2:$D$3438,2,0)</f>
        <v>22.94</v>
      </c>
      <c r="Q1675" s="2" t="str">
        <f t="shared" si="26"/>
        <v>No Aplica</v>
      </c>
      <c r="R1675" s="36"/>
      <c r="S1675" s="2"/>
    </row>
    <row r="1676" spans="1:19" x14ac:dyDescent="0.25">
      <c r="A1676" s="3" t="s">
        <v>352</v>
      </c>
      <c r="B1676" s="6" t="s">
        <v>1944</v>
      </c>
      <c r="C1676" s="2">
        <v>220102</v>
      </c>
      <c r="D1676" s="4">
        <v>45894</v>
      </c>
      <c r="E1676" s="4">
        <v>45895</v>
      </c>
      <c r="F1676" s="2" t="s">
        <v>1765</v>
      </c>
      <c r="G1676" s="3" t="s">
        <v>1766</v>
      </c>
      <c r="H1676" s="2" t="s">
        <v>5573</v>
      </c>
      <c r="I1676" s="3" t="s">
        <v>3170</v>
      </c>
      <c r="J1676" s="6">
        <v>111332</v>
      </c>
      <c r="K1676" s="3" t="s">
        <v>1050</v>
      </c>
      <c r="L1676" s="3" t="s">
        <v>4217</v>
      </c>
      <c r="M1676" s="3" t="s">
        <v>1758</v>
      </c>
      <c r="N1676" s="3" t="s">
        <v>359</v>
      </c>
      <c r="O1676" s="5" t="s">
        <v>5382</v>
      </c>
      <c r="P1676" s="2">
        <f>VLOOKUP(M1676&amp;N1676,Distancia!$C$2:$D$3438,2,0)</f>
        <v>106.86</v>
      </c>
      <c r="Q1676" s="2" t="str">
        <f t="shared" si="26"/>
        <v>Aplica</v>
      </c>
      <c r="R1676" s="36"/>
      <c r="S1676" s="2"/>
    </row>
    <row r="1677" spans="1:19" x14ac:dyDescent="0.25">
      <c r="A1677" s="3" t="s">
        <v>352</v>
      </c>
      <c r="B1677" s="6" t="s">
        <v>1944</v>
      </c>
      <c r="C1677" s="2">
        <v>220124</v>
      </c>
      <c r="D1677" s="4">
        <v>45890</v>
      </c>
      <c r="E1677" s="4">
        <v>45891</v>
      </c>
      <c r="F1677" s="2" t="s">
        <v>1716</v>
      </c>
      <c r="G1677" s="3" t="s">
        <v>1737</v>
      </c>
      <c r="H1677" s="2" t="s">
        <v>6206</v>
      </c>
      <c r="I1677" s="3" t="s">
        <v>97</v>
      </c>
      <c r="J1677" s="6">
        <v>86453</v>
      </c>
      <c r="K1677" s="3" t="s">
        <v>3393</v>
      </c>
      <c r="L1677" s="3" t="s">
        <v>4217</v>
      </c>
      <c r="M1677" s="3" t="s">
        <v>359</v>
      </c>
      <c r="N1677" s="3" t="s">
        <v>1715</v>
      </c>
      <c r="O1677" s="5" t="s">
        <v>5394</v>
      </c>
      <c r="P1677" s="2">
        <f>VLOOKUP(M1677&amp;N1677,Distancia!$C$2:$D$3438,2,0)</f>
        <v>96.31</v>
      </c>
      <c r="Q1677" s="2" t="str">
        <f t="shared" si="26"/>
        <v>Aplica</v>
      </c>
      <c r="R1677" s="36"/>
      <c r="S1677" s="2"/>
    </row>
    <row r="1678" spans="1:19" x14ac:dyDescent="0.25">
      <c r="A1678" s="3" t="s">
        <v>352</v>
      </c>
      <c r="B1678" s="6" t="s">
        <v>1944</v>
      </c>
      <c r="C1678" s="2">
        <v>220136</v>
      </c>
      <c r="D1678" s="4">
        <v>45894</v>
      </c>
      <c r="E1678" s="4">
        <v>45894</v>
      </c>
      <c r="F1678" s="2" t="s">
        <v>1977</v>
      </c>
      <c r="G1678" s="3" t="s">
        <v>1976</v>
      </c>
      <c r="H1678" s="2" t="s">
        <v>5511</v>
      </c>
      <c r="I1678" s="3" t="s">
        <v>3170</v>
      </c>
      <c r="J1678" s="6">
        <v>0</v>
      </c>
      <c r="K1678" s="3" t="s">
        <v>3388</v>
      </c>
      <c r="L1678" s="3" t="s">
        <v>4217</v>
      </c>
      <c r="M1678" s="3" t="s">
        <v>354</v>
      </c>
      <c r="N1678" s="3" t="s">
        <v>359</v>
      </c>
      <c r="O1678" s="5" t="s">
        <v>5382</v>
      </c>
      <c r="P1678" s="2">
        <f>VLOOKUP(M1678&amp;N1678,Distancia!$C$2:$D$3438,2,0)</f>
        <v>22.94</v>
      </c>
      <c r="Q1678" s="2" t="str">
        <f t="shared" si="26"/>
        <v>No Aplica</v>
      </c>
      <c r="R1678" s="36"/>
      <c r="S1678" s="2"/>
    </row>
    <row r="1679" spans="1:19" x14ac:dyDescent="0.25">
      <c r="A1679" s="3" t="s">
        <v>352</v>
      </c>
      <c r="B1679" s="6" t="s">
        <v>1944</v>
      </c>
      <c r="C1679" s="2">
        <v>220142</v>
      </c>
      <c r="D1679" s="4">
        <v>45895</v>
      </c>
      <c r="E1679" s="4">
        <v>45895</v>
      </c>
      <c r="F1679" s="2" t="s">
        <v>71</v>
      </c>
      <c r="G1679" s="3" t="s">
        <v>1744</v>
      </c>
      <c r="H1679" s="2" t="s">
        <v>5401</v>
      </c>
      <c r="I1679" s="3" t="s">
        <v>3170</v>
      </c>
      <c r="J1679" s="6">
        <v>0</v>
      </c>
      <c r="K1679" s="3" t="s">
        <v>3395</v>
      </c>
      <c r="L1679" s="3" t="s">
        <v>4217</v>
      </c>
      <c r="M1679" s="3" t="s">
        <v>359</v>
      </c>
      <c r="N1679" s="3" t="s">
        <v>353</v>
      </c>
      <c r="O1679" s="5" t="s">
        <v>5402</v>
      </c>
      <c r="P1679" s="2">
        <f>VLOOKUP(M1679&amp;N1679,Distancia!$C$2:$D$3438,2,0)</f>
        <v>54.44</v>
      </c>
      <c r="Q1679" s="2" t="str">
        <f t="shared" si="26"/>
        <v>No Aplica</v>
      </c>
      <c r="R1679" s="36"/>
      <c r="S1679" s="2"/>
    </row>
    <row r="1680" spans="1:19" x14ac:dyDescent="0.25">
      <c r="A1680" s="3" t="s">
        <v>352</v>
      </c>
      <c r="B1680" s="6" t="s">
        <v>1944</v>
      </c>
      <c r="C1680" s="2">
        <v>220159</v>
      </c>
      <c r="D1680" s="4">
        <v>45895</v>
      </c>
      <c r="E1680" s="4">
        <v>45895</v>
      </c>
      <c r="F1680" s="2" t="s">
        <v>1742</v>
      </c>
      <c r="G1680" s="3" t="s">
        <v>1743</v>
      </c>
      <c r="H1680" s="2" t="s">
        <v>5477</v>
      </c>
      <c r="I1680" s="3" t="s">
        <v>3170</v>
      </c>
      <c r="J1680" s="6">
        <v>0</v>
      </c>
      <c r="K1680" s="3" t="s">
        <v>3387</v>
      </c>
      <c r="L1680" s="3" t="s">
        <v>4217</v>
      </c>
      <c r="M1680" s="3" t="s">
        <v>359</v>
      </c>
      <c r="N1680" s="3" t="s">
        <v>368</v>
      </c>
      <c r="O1680" s="5" t="s">
        <v>5394</v>
      </c>
      <c r="P1680" s="2">
        <f>VLOOKUP(M1680&amp;N1680,Distancia!$C$2:$D$3438,2,0)</f>
        <v>71.239999999999995</v>
      </c>
      <c r="Q1680" s="2" t="str">
        <f t="shared" si="26"/>
        <v>No Aplica</v>
      </c>
      <c r="R1680" s="36"/>
      <c r="S1680" s="2"/>
    </row>
    <row r="1681" spans="1:19" x14ac:dyDescent="0.25">
      <c r="A1681" s="3" t="s">
        <v>352</v>
      </c>
      <c r="B1681" s="6" t="s">
        <v>1944</v>
      </c>
      <c r="C1681" s="2">
        <v>220214</v>
      </c>
      <c r="D1681" s="4">
        <v>45897</v>
      </c>
      <c r="E1681" s="4">
        <v>45897</v>
      </c>
      <c r="F1681" s="2" t="s">
        <v>27</v>
      </c>
      <c r="G1681" s="3" t="s">
        <v>1754</v>
      </c>
      <c r="H1681" s="2" t="s">
        <v>6231</v>
      </c>
      <c r="I1681" s="3" t="s">
        <v>3170</v>
      </c>
      <c r="J1681" s="6">
        <v>34581</v>
      </c>
      <c r="K1681" s="3" t="s">
        <v>1112</v>
      </c>
      <c r="L1681" s="3" t="s">
        <v>4217</v>
      </c>
      <c r="M1681" s="3" t="s">
        <v>359</v>
      </c>
      <c r="N1681" s="3" t="s">
        <v>270</v>
      </c>
      <c r="O1681" s="5" t="s">
        <v>5382</v>
      </c>
      <c r="P1681" s="2">
        <f>VLOOKUP(M1681&amp;N1681,Distancia!$C$2:$D$3438,2,0)</f>
        <v>256.86</v>
      </c>
      <c r="Q1681" s="2" t="str">
        <f t="shared" si="26"/>
        <v>Aplica</v>
      </c>
      <c r="R1681" s="36"/>
      <c r="S1681" s="2"/>
    </row>
    <row r="1682" spans="1:19" x14ac:dyDescent="0.25">
      <c r="A1682" s="3" t="s">
        <v>352</v>
      </c>
      <c r="B1682" s="6" t="s">
        <v>1944</v>
      </c>
      <c r="C1682" s="2">
        <v>220216</v>
      </c>
      <c r="D1682" s="4">
        <v>45896</v>
      </c>
      <c r="E1682" s="4">
        <v>45896</v>
      </c>
      <c r="F1682" s="2" t="s">
        <v>1738</v>
      </c>
      <c r="G1682" s="3" t="s">
        <v>1739</v>
      </c>
      <c r="H1682" s="2" t="s">
        <v>6050</v>
      </c>
      <c r="I1682" s="3" t="s">
        <v>3170</v>
      </c>
      <c r="J1682" s="6">
        <v>0</v>
      </c>
      <c r="K1682" s="3" t="s">
        <v>1053</v>
      </c>
      <c r="L1682" s="3" t="s">
        <v>4217</v>
      </c>
      <c r="M1682" s="3" t="s">
        <v>359</v>
      </c>
      <c r="N1682" s="3" t="s">
        <v>368</v>
      </c>
      <c r="O1682" s="5" t="s">
        <v>5394</v>
      </c>
      <c r="P1682" s="2">
        <f>VLOOKUP(M1682&amp;N1682,Distancia!$C$2:$D$3438,2,0)</f>
        <v>71.239999999999995</v>
      </c>
      <c r="Q1682" s="2" t="str">
        <f t="shared" si="26"/>
        <v>No Aplica</v>
      </c>
      <c r="R1682" s="36"/>
      <c r="S1682" s="2"/>
    </row>
    <row r="1683" spans="1:19" x14ac:dyDescent="0.25">
      <c r="A1683" s="3" t="s">
        <v>352</v>
      </c>
      <c r="B1683" s="6" t="s">
        <v>1944</v>
      </c>
      <c r="C1683" s="2">
        <v>220232</v>
      </c>
      <c r="D1683" s="4">
        <v>45895</v>
      </c>
      <c r="E1683" s="4">
        <v>45897</v>
      </c>
      <c r="F1683" s="2" t="s">
        <v>1716</v>
      </c>
      <c r="G1683" s="3" t="s">
        <v>1737</v>
      </c>
      <c r="H1683" s="2" t="s">
        <v>6206</v>
      </c>
      <c r="I1683" s="3" t="s">
        <v>97</v>
      </c>
      <c r="J1683" s="6">
        <v>207487</v>
      </c>
      <c r="K1683" s="3" t="s">
        <v>3394</v>
      </c>
      <c r="L1683" s="3" t="s">
        <v>4217</v>
      </c>
      <c r="M1683" s="3" t="s">
        <v>359</v>
      </c>
      <c r="N1683" s="3" t="s">
        <v>270</v>
      </c>
      <c r="O1683" s="5" t="s">
        <v>5394</v>
      </c>
      <c r="P1683" s="2">
        <f>VLOOKUP(M1683&amp;N1683,Distancia!$C$2:$D$3438,2,0)</f>
        <v>256.86</v>
      </c>
      <c r="Q1683" s="2" t="str">
        <f t="shared" si="26"/>
        <v>Aplica</v>
      </c>
      <c r="R1683" s="36"/>
      <c r="S1683" s="2"/>
    </row>
    <row r="1684" spans="1:19" x14ac:dyDescent="0.25">
      <c r="A1684" s="3" t="s">
        <v>352</v>
      </c>
      <c r="B1684" s="6" t="s">
        <v>1944</v>
      </c>
      <c r="C1684" s="2">
        <v>220242</v>
      </c>
      <c r="D1684" s="4">
        <v>45896</v>
      </c>
      <c r="E1684" s="4">
        <v>45896</v>
      </c>
      <c r="F1684" s="2" t="s">
        <v>1970</v>
      </c>
      <c r="G1684" s="3" t="s">
        <v>1975</v>
      </c>
      <c r="H1684" s="2" t="s">
        <v>5473</v>
      </c>
      <c r="I1684" s="3" t="s">
        <v>3170</v>
      </c>
      <c r="J1684" s="6">
        <v>31809</v>
      </c>
      <c r="K1684" s="3" t="s">
        <v>3369</v>
      </c>
      <c r="L1684" s="3" t="s">
        <v>4637</v>
      </c>
      <c r="M1684" s="3" t="s">
        <v>359</v>
      </c>
      <c r="N1684" s="3" t="s">
        <v>1728</v>
      </c>
      <c r="O1684" s="5" t="s">
        <v>5382</v>
      </c>
      <c r="P1684" s="2">
        <f>VLOOKUP(M1684&amp;N1684,Distancia!$C$2:$D$3438,2,0)</f>
        <v>91.64</v>
      </c>
      <c r="Q1684" s="2" t="str">
        <f t="shared" si="26"/>
        <v>Aplica</v>
      </c>
      <c r="R1684" s="36"/>
      <c r="S1684" s="2"/>
    </row>
    <row r="1685" spans="1:19" x14ac:dyDescent="0.25">
      <c r="A1685" s="3" t="s">
        <v>352</v>
      </c>
      <c r="B1685" s="6" t="s">
        <v>1944</v>
      </c>
      <c r="C1685" s="2">
        <v>220243</v>
      </c>
      <c r="D1685" s="4">
        <v>45896</v>
      </c>
      <c r="E1685" s="4">
        <v>45896</v>
      </c>
      <c r="F1685" s="2" t="s">
        <v>1759</v>
      </c>
      <c r="G1685" s="3" t="s">
        <v>1760</v>
      </c>
      <c r="H1685" s="2" t="s">
        <v>5698</v>
      </c>
      <c r="I1685" s="3" t="s">
        <v>3170</v>
      </c>
      <c r="J1685" s="6">
        <v>31809</v>
      </c>
      <c r="K1685" s="3" t="s">
        <v>1673</v>
      </c>
      <c r="L1685" s="3" t="s">
        <v>4637</v>
      </c>
      <c r="M1685" s="3" t="s">
        <v>359</v>
      </c>
      <c r="N1685" s="3" t="s">
        <v>1728</v>
      </c>
      <c r="O1685" s="5" t="s">
        <v>5382</v>
      </c>
      <c r="P1685" s="2">
        <f>VLOOKUP(M1685&amp;N1685,Distancia!$C$2:$D$3438,2,0)</f>
        <v>91.64</v>
      </c>
      <c r="Q1685" s="2" t="str">
        <f t="shared" si="26"/>
        <v>Aplica</v>
      </c>
      <c r="R1685" s="36"/>
      <c r="S1685" s="2"/>
    </row>
    <row r="1686" spans="1:19" x14ac:dyDescent="0.25">
      <c r="A1686" s="3" t="s">
        <v>352</v>
      </c>
      <c r="B1686" s="6" t="s">
        <v>1944</v>
      </c>
      <c r="C1686" s="2">
        <v>220255</v>
      </c>
      <c r="D1686" s="4">
        <v>45897</v>
      </c>
      <c r="E1686" s="4">
        <v>45897</v>
      </c>
      <c r="F1686" s="2" t="s">
        <v>1731</v>
      </c>
      <c r="G1686" s="3" t="s">
        <v>1732</v>
      </c>
      <c r="H1686" s="2" t="s">
        <v>5591</v>
      </c>
      <c r="I1686" s="3" t="s">
        <v>3170</v>
      </c>
      <c r="J1686" s="6">
        <v>0</v>
      </c>
      <c r="K1686" s="3" t="s">
        <v>585</v>
      </c>
      <c r="L1686" s="3" t="s">
        <v>4217</v>
      </c>
      <c r="M1686" s="3" t="s">
        <v>359</v>
      </c>
      <c r="N1686" s="3" t="s">
        <v>353</v>
      </c>
      <c r="O1686" s="5" t="s">
        <v>5394</v>
      </c>
      <c r="P1686" s="2">
        <f>VLOOKUP(M1686&amp;N1686,Distancia!$C$2:$D$3438,2,0)</f>
        <v>54.44</v>
      </c>
      <c r="Q1686" s="2" t="str">
        <f t="shared" si="26"/>
        <v>No Aplica</v>
      </c>
      <c r="R1686" s="36"/>
      <c r="S1686" s="2"/>
    </row>
    <row r="1687" spans="1:19" x14ac:dyDescent="0.25">
      <c r="A1687" s="3" t="s">
        <v>352</v>
      </c>
      <c r="B1687" s="6" t="s">
        <v>1944</v>
      </c>
      <c r="C1687" s="2">
        <v>220258</v>
      </c>
      <c r="D1687" s="4">
        <v>45896</v>
      </c>
      <c r="E1687" s="4">
        <v>45896</v>
      </c>
      <c r="F1687" s="2" t="s">
        <v>9</v>
      </c>
      <c r="G1687" s="3" t="s">
        <v>1711</v>
      </c>
      <c r="H1687" s="2" t="s">
        <v>5472</v>
      </c>
      <c r="I1687" s="3" t="s">
        <v>3170</v>
      </c>
      <c r="J1687" s="6">
        <v>0</v>
      </c>
      <c r="K1687" s="3" t="s">
        <v>1055</v>
      </c>
      <c r="L1687" s="3" t="s">
        <v>4217</v>
      </c>
      <c r="M1687" s="3" t="s">
        <v>359</v>
      </c>
      <c r="N1687" s="3" t="s">
        <v>355</v>
      </c>
      <c r="O1687" s="5" t="s">
        <v>5382</v>
      </c>
      <c r="P1687" s="2">
        <f>VLOOKUP(M1687&amp;N1687,Distancia!$C$2:$D$3438,2,0)</f>
        <v>32.68</v>
      </c>
      <c r="Q1687" s="2" t="str">
        <f t="shared" si="26"/>
        <v>No Aplica</v>
      </c>
      <c r="R1687" s="36"/>
      <c r="S1687" s="2"/>
    </row>
    <row r="1688" spans="1:19" x14ac:dyDescent="0.25">
      <c r="A1688" s="3" t="s">
        <v>352</v>
      </c>
      <c r="B1688" s="6" t="s">
        <v>1944</v>
      </c>
      <c r="C1688" s="2">
        <v>220259</v>
      </c>
      <c r="D1688" s="4">
        <v>45896</v>
      </c>
      <c r="E1688" s="4">
        <v>45896</v>
      </c>
      <c r="F1688" s="2" t="s">
        <v>2421</v>
      </c>
      <c r="G1688" s="3" t="s">
        <v>2420</v>
      </c>
      <c r="H1688" s="2" t="s">
        <v>5611</v>
      </c>
      <c r="I1688" s="3" t="s">
        <v>3170</v>
      </c>
      <c r="J1688" s="6">
        <v>0</v>
      </c>
      <c r="K1688" s="3" t="s">
        <v>1116</v>
      </c>
      <c r="L1688" s="3" t="s">
        <v>4576</v>
      </c>
      <c r="M1688" s="3" t="s">
        <v>359</v>
      </c>
      <c r="N1688" s="3" t="s">
        <v>368</v>
      </c>
      <c r="O1688" s="5" t="s">
        <v>5394</v>
      </c>
      <c r="P1688" s="2">
        <f>VLOOKUP(M1688&amp;N1688,Distancia!$C$2:$D$3438,2,0)</f>
        <v>71.239999999999995</v>
      </c>
      <c r="Q1688" s="2" t="str">
        <f t="shared" si="26"/>
        <v>No Aplica</v>
      </c>
      <c r="R1688" s="36"/>
      <c r="S1688" s="2"/>
    </row>
    <row r="1689" spans="1:19" x14ac:dyDescent="0.25">
      <c r="A1689" s="3" t="s">
        <v>352</v>
      </c>
      <c r="B1689" s="6" t="s">
        <v>1944</v>
      </c>
      <c r="C1689" s="2">
        <v>220262</v>
      </c>
      <c r="D1689" s="4">
        <v>45896</v>
      </c>
      <c r="E1689" s="4">
        <v>45896</v>
      </c>
      <c r="F1689" s="2" t="s">
        <v>1720</v>
      </c>
      <c r="G1689" s="3" t="s">
        <v>1727</v>
      </c>
      <c r="H1689" s="2" t="s">
        <v>5797</v>
      </c>
      <c r="I1689" s="3" t="s">
        <v>3170</v>
      </c>
      <c r="J1689" s="6">
        <v>0</v>
      </c>
      <c r="K1689" s="3" t="s">
        <v>1093</v>
      </c>
      <c r="L1689" s="3" t="s">
        <v>4576</v>
      </c>
      <c r="M1689" s="3" t="s">
        <v>359</v>
      </c>
      <c r="N1689" s="3" t="s">
        <v>368</v>
      </c>
      <c r="O1689" s="5" t="s">
        <v>5382</v>
      </c>
      <c r="P1689" s="2">
        <f>VLOOKUP(M1689&amp;N1689,Distancia!$C$2:$D$3438,2,0)</f>
        <v>71.239999999999995</v>
      </c>
      <c r="Q1689" s="2" t="str">
        <f t="shared" si="26"/>
        <v>No Aplica</v>
      </c>
      <c r="R1689" s="36"/>
      <c r="S1689" s="2"/>
    </row>
    <row r="1690" spans="1:19" x14ac:dyDescent="0.25">
      <c r="A1690" s="3" t="s">
        <v>352</v>
      </c>
      <c r="B1690" s="6" t="s">
        <v>1944</v>
      </c>
      <c r="C1690" s="2">
        <v>220265</v>
      </c>
      <c r="D1690" s="4">
        <v>45896</v>
      </c>
      <c r="E1690" s="4">
        <v>45896</v>
      </c>
      <c r="F1690" s="2" t="s">
        <v>1721</v>
      </c>
      <c r="G1690" s="3" t="s">
        <v>1722</v>
      </c>
      <c r="H1690" s="2" t="s">
        <v>5419</v>
      </c>
      <c r="I1690" s="3" t="s">
        <v>3170</v>
      </c>
      <c r="J1690" s="6">
        <v>0</v>
      </c>
      <c r="K1690" s="3" t="s">
        <v>1093</v>
      </c>
      <c r="L1690" s="3" t="s">
        <v>4576</v>
      </c>
      <c r="M1690" s="3" t="s">
        <v>359</v>
      </c>
      <c r="N1690" s="3" t="s">
        <v>368</v>
      </c>
      <c r="O1690" s="5" t="s">
        <v>5382</v>
      </c>
      <c r="P1690" s="2">
        <f>VLOOKUP(M1690&amp;N1690,Distancia!$C$2:$D$3438,2,0)</f>
        <v>71.239999999999995</v>
      </c>
      <c r="Q1690" s="2" t="str">
        <f t="shared" si="26"/>
        <v>No Aplica</v>
      </c>
      <c r="R1690" s="36"/>
      <c r="S1690" s="2"/>
    </row>
    <row r="1691" spans="1:19" x14ac:dyDescent="0.25">
      <c r="A1691" s="3" t="s">
        <v>352</v>
      </c>
      <c r="B1691" s="6" t="s">
        <v>1944</v>
      </c>
      <c r="C1691" s="2">
        <v>220284</v>
      </c>
      <c r="D1691" s="4">
        <v>45896</v>
      </c>
      <c r="E1691" s="4">
        <v>45898</v>
      </c>
      <c r="F1691" s="2" t="s">
        <v>2417</v>
      </c>
      <c r="G1691" s="3" t="s">
        <v>2416</v>
      </c>
      <c r="H1691" s="2" t="s">
        <v>5572</v>
      </c>
      <c r="I1691" s="3" t="s">
        <v>3170</v>
      </c>
      <c r="J1691" s="6">
        <v>190855</v>
      </c>
      <c r="K1691" s="3" t="s">
        <v>2423</v>
      </c>
      <c r="L1691" s="3" t="s">
        <v>4275</v>
      </c>
      <c r="M1691" s="3" t="s">
        <v>1758</v>
      </c>
      <c r="N1691" s="3" t="s">
        <v>359</v>
      </c>
      <c r="O1691" s="5" t="s">
        <v>5402</v>
      </c>
      <c r="P1691" s="2">
        <f>VLOOKUP(M1691&amp;N1691,Distancia!$C$2:$D$3438,2,0)</f>
        <v>106.86</v>
      </c>
      <c r="Q1691" s="2" t="str">
        <f t="shared" si="26"/>
        <v>Aplica</v>
      </c>
      <c r="R1691" s="36"/>
      <c r="S1691" s="2"/>
    </row>
    <row r="1692" spans="1:19" x14ac:dyDescent="0.25">
      <c r="A1692" s="3" t="s">
        <v>352</v>
      </c>
      <c r="B1692" s="6" t="s">
        <v>1944</v>
      </c>
      <c r="C1692" s="2">
        <v>220307</v>
      </c>
      <c r="D1692" s="4">
        <v>45897</v>
      </c>
      <c r="E1692" s="4">
        <v>45897</v>
      </c>
      <c r="F1692" s="2" t="s">
        <v>1729</v>
      </c>
      <c r="G1692" s="3" t="s">
        <v>1730</v>
      </c>
      <c r="H1692" s="2" t="s">
        <v>5383</v>
      </c>
      <c r="I1692" s="3" t="s">
        <v>3170</v>
      </c>
      <c r="J1692" s="6">
        <v>0</v>
      </c>
      <c r="K1692" s="3" t="s">
        <v>1027</v>
      </c>
      <c r="L1692" s="3" t="s">
        <v>4275</v>
      </c>
      <c r="M1692" s="3" t="s">
        <v>359</v>
      </c>
      <c r="N1692" s="3" t="s">
        <v>368</v>
      </c>
      <c r="O1692" s="5" t="s">
        <v>5394</v>
      </c>
      <c r="P1692" s="2">
        <f>VLOOKUP(M1692&amp;N1692,Distancia!$C$2:$D$3438,2,0)</f>
        <v>71.239999999999995</v>
      </c>
      <c r="Q1692" s="2" t="str">
        <f t="shared" si="26"/>
        <v>No Aplica</v>
      </c>
      <c r="R1692" s="36"/>
      <c r="S1692" s="2"/>
    </row>
    <row r="1693" spans="1:19" x14ac:dyDescent="0.25">
      <c r="A1693" s="3" t="s">
        <v>352</v>
      </c>
      <c r="B1693" s="6" t="s">
        <v>1944</v>
      </c>
      <c r="C1693" s="2">
        <v>220317</v>
      </c>
      <c r="D1693" s="4">
        <v>45897</v>
      </c>
      <c r="E1693" s="4">
        <v>45897</v>
      </c>
      <c r="F1693" s="2" t="s">
        <v>69</v>
      </c>
      <c r="G1693" s="3" t="s">
        <v>1733</v>
      </c>
      <c r="H1693" s="2" t="s">
        <v>6060</v>
      </c>
      <c r="I1693" s="3" t="s">
        <v>3170</v>
      </c>
      <c r="J1693" s="6">
        <v>0</v>
      </c>
      <c r="K1693" s="3" t="s">
        <v>3398</v>
      </c>
      <c r="L1693" s="3" t="s">
        <v>4576</v>
      </c>
      <c r="M1693" s="3" t="s">
        <v>359</v>
      </c>
      <c r="N1693" s="3" t="s">
        <v>353</v>
      </c>
      <c r="O1693" s="5" t="s">
        <v>5394</v>
      </c>
      <c r="P1693" s="2">
        <f>VLOOKUP(M1693&amp;N1693,Distancia!$C$2:$D$3438,2,0)</f>
        <v>54.44</v>
      </c>
      <c r="Q1693" s="2" t="str">
        <f t="shared" si="26"/>
        <v>No Aplica</v>
      </c>
      <c r="R1693" s="36"/>
      <c r="S1693" s="2"/>
    </row>
    <row r="1694" spans="1:19" x14ac:dyDescent="0.25">
      <c r="A1694" s="3" t="s">
        <v>352</v>
      </c>
      <c r="B1694" s="6" t="s">
        <v>1944</v>
      </c>
      <c r="C1694" s="2">
        <v>220323</v>
      </c>
      <c r="D1694" s="4">
        <v>45897</v>
      </c>
      <c r="E1694" s="4">
        <v>45897</v>
      </c>
      <c r="F1694" s="2" t="s">
        <v>1974</v>
      </c>
      <c r="G1694" s="3" t="s">
        <v>1973</v>
      </c>
      <c r="H1694" s="2" t="s">
        <v>5471</v>
      </c>
      <c r="I1694" s="3" t="s">
        <v>3170</v>
      </c>
      <c r="J1694" s="6">
        <v>0</v>
      </c>
      <c r="K1694" s="3" t="s">
        <v>560</v>
      </c>
      <c r="L1694" s="3" t="s">
        <v>4275</v>
      </c>
      <c r="M1694" s="3" t="s">
        <v>359</v>
      </c>
      <c r="N1694" s="3" t="s">
        <v>368</v>
      </c>
      <c r="O1694" s="5" t="s">
        <v>5394</v>
      </c>
      <c r="P1694" s="2">
        <f>VLOOKUP(M1694&amp;N1694,Distancia!$C$2:$D$3438,2,0)</f>
        <v>71.239999999999995</v>
      </c>
      <c r="Q1694" s="2" t="str">
        <f t="shared" si="26"/>
        <v>No Aplica</v>
      </c>
      <c r="R1694" s="36"/>
      <c r="S1694" s="2"/>
    </row>
    <row r="1695" spans="1:19" x14ac:dyDescent="0.25">
      <c r="A1695" s="3" t="s">
        <v>352</v>
      </c>
      <c r="B1695" s="6" t="s">
        <v>1944</v>
      </c>
      <c r="C1695" s="2">
        <v>220377</v>
      </c>
      <c r="D1695" s="4">
        <v>45901</v>
      </c>
      <c r="E1695" s="4">
        <v>45901</v>
      </c>
      <c r="F1695" s="2" t="s">
        <v>1707</v>
      </c>
      <c r="G1695" s="3" t="s">
        <v>1708</v>
      </c>
      <c r="H1695" s="2" t="s">
        <v>5396</v>
      </c>
      <c r="I1695" s="3" t="s">
        <v>3170</v>
      </c>
      <c r="J1695" s="6">
        <v>25815</v>
      </c>
      <c r="K1695" s="3" t="s">
        <v>2146</v>
      </c>
      <c r="L1695" s="3" t="s">
        <v>4275</v>
      </c>
      <c r="M1695" s="3" t="s">
        <v>359</v>
      </c>
      <c r="N1695" s="3" t="s">
        <v>270</v>
      </c>
      <c r="O1695" s="5" t="s">
        <v>5382</v>
      </c>
      <c r="P1695" s="2">
        <f>VLOOKUP(M1695&amp;N1695,Distancia!$C$2:$D$3438,2,0)</f>
        <v>256.86</v>
      </c>
      <c r="Q1695" s="2" t="str">
        <f t="shared" si="26"/>
        <v>Aplica</v>
      </c>
      <c r="R1695" s="36"/>
      <c r="S1695" s="2"/>
    </row>
    <row r="1696" spans="1:19" x14ac:dyDescent="0.25">
      <c r="A1696" s="3" t="s">
        <v>352</v>
      </c>
      <c r="B1696" s="6" t="s">
        <v>1944</v>
      </c>
      <c r="C1696" s="2">
        <v>220385</v>
      </c>
      <c r="D1696" s="4">
        <v>45898</v>
      </c>
      <c r="E1696" s="4">
        <v>45898</v>
      </c>
      <c r="F1696" s="2" t="s">
        <v>2421</v>
      </c>
      <c r="G1696" s="3" t="s">
        <v>2420</v>
      </c>
      <c r="H1696" s="2" t="s">
        <v>5611</v>
      </c>
      <c r="I1696" s="3" t="s">
        <v>3170</v>
      </c>
      <c r="J1696" s="6">
        <v>0</v>
      </c>
      <c r="K1696" s="3" t="s">
        <v>1105</v>
      </c>
      <c r="L1696" s="3" t="s">
        <v>4275</v>
      </c>
      <c r="M1696" s="3" t="s">
        <v>359</v>
      </c>
      <c r="N1696" s="3" t="s">
        <v>368</v>
      </c>
      <c r="O1696" s="5" t="s">
        <v>5394</v>
      </c>
      <c r="P1696" s="2">
        <f>VLOOKUP(M1696&amp;N1696,Distancia!$C$2:$D$3438,2,0)</f>
        <v>71.239999999999995</v>
      </c>
      <c r="Q1696" s="2" t="str">
        <f t="shared" si="26"/>
        <v>No Aplica</v>
      </c>
      <c r="R1696" s="36"/>
      <c r="S1696" s="2"/>
    </row>
    <row r="1697" spans="1:19" x14ac:dyDescent="0.25">
      <c r="A1697" s="3" t="s">
        <v>352</v>
      </c>
      <c r="B1697" s="6" t="s">
        <v>1944</v>
      </c>
      <c r="C1697" s="2">
        <v>220393</v>
      </c>
      <c r="D1697" s="4">
        <v>45902</v>
      </c>
      <c r="E1697" s="4">
        <v>45904</v>
      </c>
      <c r="F1697" s="2" t="s">
        <v>356</v>
      </c>
      <c r="G1697" s="3" t="s">
        <v>361</v>
      </c>
      <c r="H1697" s="2" t="s">
        <v>5513</v>
      </c>
      <c r="I1697" s="3" t="s">
        <v>97</v>
      </c>
      <c r="J1697" s="6">
        <v>207487</v>
      </c>
      <c r="K1697" s="3" t="s">
        <v>1438</v>
      </c>
      <c r="L1697" s="3" t="s">
        <v>4275</v>
      </c>
      <c r="M1697" s="3" t="s">
        <v>354</v>
      </c>
      <c r="N1697" s="3" t="s">
        <v>270</v>
      </c>
      <c r="O1697" s="5" t="s">
        <v>5394</v>
      </c>
      <c r="P1697" s="2">
        <f>VLOOKUP(M1697&amp;N1697,Distancia!$C$2:$D$3438,2,0)</f>
        <v>275.12</v>
      </c>
      <c r="Q1697" s="2" t="str">
        <f t="shared" si="26"/>
        <v>Aplica</v>
      </c>
      <c r="R1697" s="36"/>
      <c r="S1697" s="2"/>
    </row>
    <row r="1698" spans="1:19" x14ac:dyDescent="0.25">
      <c r="A1698" s="3" t="s">
        <v>352</v>
      </c>
      <c r="B1698" s="6" t="s">
        <v>1944</v>
      </c>
      <c r="C1698" s="2">
        <v>220402</v>
      </c>
      <c r="D1698" s="4">
        <v>45901</v>
      </c>
      <c r="E1698" s="4">
        <v>45901</v>
      </c>
      <c r="F1698" s="2" t="s">
        <v>1970</v>
      </c>
      <c r="G1698" s="3" t="s">
        <v>1975</v>
      </c>
      <c r="H1698" s="2" t="s">
        <v>5473</v>
      </c>
      <c r="I1698" s="3" t="s">
        <v>3170</v>
      </c>
      <c r="J1698" s="6">
        <v>31809</v>
      </c>
      <c r="K1698" s="3" t="s">
        <v>3371</v>
      </c>
      <c r="L1698" s="3" t="s">
        <v>4637</v>
      </c>
      <c r="M1698" s="3" t="s">
        <v>359</v>
      </c>
      <c r="N1698" s="3" t="s">
        <v>1728</v>
      </c>
      <c r="O1698" s="5" t="s">
        <v>5382</v>
      </c>
      <c r="P1698" s="2">
        <f>VLOOKUP(M1698&amp;N1698,Distancia!$C$2:$D$3438,2,0)</f>
        <v>91.64</v>
      </c>
      <c r="Q1698" s="2" t="str">
        <f t="shared" si="26"/>
        <v>Aplica</v>
      </c>
      <c r="R1698" s="36"/>
      <c r="S1698" s="2"/>
    </row>
    <row r="1699" spans="1:19" x14ac:dyDescent="0.25">
      <c r="A1699" s="3" t="s">
        <v>352</v>
      </c>
      <c r="B1699" s="6" t="s">
        <v>1944</v>
      </c>
      <c r="C1699" s="2">
        <v>220405</v>
      </c>
      <c r="D1699" s="4">
        <v>45901</v>
      </c>
      <c r="E1699" s="4">
        <v>45902</v>
      </c>
      <c r="F1699" s="2" t="s">
        <v>1765</v>
      </c>
      <c r="G1699" s="3" t="s">
        <v>1766</v>
      </c>
      <c r="H1699" s="2" t="s">
        <v>5573</v>
      </c>
      <c r="I1699" s="3" t="s">
        <v>3170</v>
      </c>
      <c r="J1699" s="6">
        <v>111332</v>
      </c>
      <c r="K1699" s="3" t="s">
        <v>4808</v>
      </c>
      <c r="L1699" s="3" t="s">
        <v>4275</v>
      </c>
      <c r="M1699" s="3" t="s">
        <v>1758</v>
      </c>
      <c r="N1699" s="3" t="s">
        <v>359</v>
      </c>
      <c r="O1699" s="5" t="s">
        <v>5382</v>
      </c>
      <c r="P1699" s="2">
        <f>VLOOKUP(M1699&amp;N1699,Distancia!$C$2:$D$3438,2,0)</f>
        <v>106.86</v>
      </c>
      <c r="Q1699" s="2" t="str">
        <f t="shared" si="26"/>
        <v>Aplica</v>
      </c>
      <c r="R1699" s="36"/>
      <c r="S1699" s="2"/>
    </row>
    <row r="1700" spans="1:19" x14ac:dyDescent="0.25">
      <c r="A1700" s="3" t="s">
        <v>352</v>
      </c>
      <c r="B1700" s="6" t="s">
        <v>1944</v>
      </c>
      <c r="C1700" s="2">
        <v>220406</v>
      </c>
      <c r="D1700" s="4">
        <v>45901</v>
      </c>
      <c r="E1700" s="4">
        <v>45901</v>
      </c>
      <c r="F1700" s="2" t="s">
        <v>1734</v>
      </c>
      <c r="G1700" s="3" t="s">
        <v>1735</v>
      </c>
      <c r="H1700" s="2" t="s">
        <v>5616</v>
      </c>
      <c r="I1700" s="3" t="s">
        <v>3170</v>
      </c>
      <c r="J1700" s="6">
        <v>34581</v>
      </c>
      <c r="K1700" s="3" t="s">
        <v>1090</v>
      </c>
      <c r="L1700" s="3" t="s">
        <v>4275</v>
      </c>
      <c r="M1700" s="3" t="s">
        <v>359</v>
      </c>
      <c r="N1700" s="3" t="s">
        <v>1728</v>
      </c>
      <c r="O1700" s="5" t="s">
        <v>5382</v>
      </c>
      <c r="P1700" s="2">
        <f>VLOOKUP(M1700&amp;N1700,Distancia!$C$2:$D$3438,2,0)</f>
        <v>91.64</v>
      </c>
      <c r="Q1700" s="2" t="str">
        <f t="shared" si="26"/>
        <v>Aplica</v>
      </c>
      <c r="R1700" s="36"/>
      <c r="S1700" s="2"/>
    </row>
    <row r="1701" spans="1:19" x14ac:dyDescent="0.25">
      <c r="A1701" s="3" t="s">
        <v>352</v>
      </c>
      <c r="B1701" s="6" t="s">
        <v>1944</v>
      </c>
      <c r="C1701" s="2">
        <v>220407</v>
      </c>
      <c r="D1701" s="4">
        <v>45902</v>
      </c>
      <c r="E1701" s="4">
        <v>45902</v>
      </c>
      <c r="F1701" s="2" t="s">
        <v>1769</v>
      </c>
      <c r="G1701" s="3" t="s">
        <v>3082</v>
      </c>
      <c r="H1701" s="2" t="s">
        <v>5497</v>
      </c>
      <c r="I1701" s="3" t="s">
        <v>3170</v>
      </c>
      <c r="J1701" s="6">
        <v>0</v>
      </c>
      <c r="K1701" s="3" t="s">
        <v>1569</v>
      </c>
      <c r="L1701" s="3" t="s">
        <v>4275</v>
      </c>
      <c r="M1701" s="3" t="s">
        <v>1753</v>
      </c>
      <c r="N1701" s="3" t="s">
        <v>359</v>
      </c>
      <c r="O1701" s="5" t="s">
        <v>5394</v>
      </c>
      <c r="P1701" s="2">
        <f>VLOOKUP(M1701&amp;N1701,Distancia!$C$2:$D$3438,2,0)</f>
        <v>100.61</v>
      </c>
      <c r="Q1701" s="2" t="str">
        <f t="shared" si="26"/>
        <v>Aplica</v>
      </c>
      <c r="R1701" s="36"/>
      <c r="S1701" s="2"/>
    </row>
    <row r="1702" spans="1:19" x14ac:dyDescent="0.25">
      <c r="A1702" s="3" t="s">
        <v>352</v>
      </c>
      <c r="B1702" s="6" t="s">
        <v>1944</v>
      </c>
      <c r="C1702" s="2">
        <v>220410</v>
      </c>
      <c r="D1702" s="4">
        <v>45901</v>
      </c>
      <c r="E1702" s="4">
        <v>45901</v>
      </c>
      <c r="F1702" s="2" t="s">
        <v>71</v>
      </c>
      <c r="G1702" s="3" t="s">
        <v>1744</v>
      </c>
      <c r="H1702" s="2" t="s">
        <v>5401</v>
      </c>
      <c r="I1702" s="3" t="s">
        <v>3170</v>
      </c>
      <c r="J1702" s="6">
        <v>0</v>
      </c>
      <c r="K1702" s="3" t="s">
        <v>3399</v>
      </c>
      <c r="L1702" s="3" t="s">
        <v>4637</v>
      </c>
      <c r="M1702" s="3" t="s">
        <v>359</v>
      </c>
      <c r="N1702" s="3" t="s">
        <v>354</v>
      </c>
      <c r="O1702" s="5" t="s">
        <v>5402</v>
      </c>
      <c r="P1702" s="2">
        <f>VLOOKUP(M1702&amp;N1702,Distancia!$C$2:$D$3438,2,0)</f>
        <v>22.94</v>
      </c>
      <c r="Q1702" s="2" t="str">
        <f t="shared" si="26"/>
        <v>No Aplica</v>
      </c>
      <c r="R1702" s="36"/>
      <c r="S1702" s="2"/>
    </row>
    <row r="1703" spans="1:19" x14ac:dyDescent="0.25">
      <c r="A1703" s="3" t="s">
        <v>352</v>
      </c>
      <c r="B1703" s="6" t="s">
        <v>1944</v>
      </c>
      <c r="C1703" s="2">
        <v>220411</v>
      </c>
      <c r="D1703" s="4">
        <v>45900</v>
      </c>
      <c r="E1703" s="4">
        <v>45901</v>
      </c>
      <c r="F1703" s="2" t="s">
        <v>2421</v>
      </c>
      <c r="G1703" s="3" t="s">
        <v>2420</v>
      </c>
      <c r="H1703" s="2" t="s">
        <v>5611</v>
      </c>
      <c r="I1703" s="3" t="s">
        <v>3170</v>
      </c>
      <c r="J1703" s="6">
        <v>0</v>
      </c>
      <c r="K1703" s="3" t="s">
        <v>1085</v>
      </c>
      <c r="L1703" s="3" t="s">
        <v>4275</v>
      </c>
      <c r="M1703" s="3" t="s">
        <v>359</v>
      </c>
      <c r="N1703" s="3" t="s">
        <v>368</v>
      </c>
      <c r="O1703" s="5" t="s">
        <v>5394</v>
      </c>
      <c r="P1703" s="2">
        <f>VLOOKUP(M1703&amp;N1703,Distancia!$C$2:$D$3438,2,0)</f>
        <v>71.239999999999995</v>
      </c>
      <c r="Q1703" s="2" t="str">
        <f t="shared" si="26"/>
        <v>No Aplica</v>
      </c>
      <c r="R1703" s="36"/>
      <c r="S1703" s="2"/>
    </row>
    <row r="1704" spans="1:19" x14ac:dyDescent="0.25">
      <c r="A1704" s="3" t="s">
        <v>352</v>
      </c>
      <c r="B1704" s="6" t="s">
        <v>1944</v>
      </c>
      <c r="C1704" s="2">
        <v>220425</v>
      </c>
      <c r="D1704" s="4">
        <v>45901</v>
      </c>
      <c r="E1704" s="4">
        <v>45901</v>
      </c>
      <c r="F1704" s="2" t="s">
        <v>1792</v>
      </c>
      <c r="G1704" s="3" t="s">
        <v>1793</v>
      </c>
      <c r="H1704" s="2" t="s">
        <v>6281</v>
      </c>
      <c r="I1704" s="3" t="s">
        <v>3170</v>
      </c>
      <c r="J1704" s="6">
        <v>0</v>
      </c>
      <c r="K1704" s="3" t="s">
        <v>3409</v>
      </c>
      <c r="L1704" s="3" t="s">
        <v>4771</v>
      </c>
      <c r="M1704" s="3" t="s">
        <v>1728</v>
      </c>
      <c r="N1704" s="3" t="s">
        <v>1753</v>
      </c>
      <c r="O1704" s="5" t="s">
        <v>5394</v>
      </c>
      <c r="P1704" s="2">
        <f>VLOOKUP(M1704&amp;N1704,Distancia!$C$2:$D$3438,2,0)</f>
        <v>54.82</v>
      </c>
      <c r="Q1704" s="2" t="str">
        <f t="shared" si="26"/>
        <v>No Aplica</v>
      </c>
      <c r="R1704" s="36"/>
      <c r="S1704" s="2"/>
    </row>
    <row r="1705" spans="1:19" x14ac:dyDescent="0.25">
      <c r="A1705" s="3" t="s">
        <v>352</v>
      </c>
      <c r="B1705" s="6" t="s">
        <v>1944</v>
      </c>
      <c r="C1705" s="2">
        <v>220428</v>
      </c>
      <c r="D1705" s="4">
        <v>45902</v>
      </c>
      <c r="E1705" s="4">
        <v>45902</v>
      </c>
      <c r="F1705" s="2" t="s">
        <v>1783</v>
      </c>
      <c r="G1705" s="3" t="s">
        <v>1784</v>
      </c>
      <c r="H1705" s="2" t="s">
        <v>5669</v>
      </c>
      <c r="I1705" s="3" t="s">
        <v>3170</v>
      </c>
      <c r="J1705" s="6">
        <v>0</v>
      </c>
      <c r="K1705" s="3" t="s">
        <v>1431</v>
      </c>
      <c r="L1705" s="3" t="s">
        <v>4275</v>
      </c>
      <c r="M1705" s="3" t="s">
        <v>4</v>
      </c>
      <c r="N1705" s="3" t="s">
        <v>368</v>
      </c>
      <c r="O1705" s="5" t="s">
        <v>5402</v>
      </c>
      <c r="P1705" s="2">
        <f>VLOOKUP(M1705&amp;N1705,Distancia!$C$2:$D$3438,2,0)</f>
        <v>24.52</v>
      </c>
      <c r="Q1705" s="2" t="str">
        <f t="shared" si="26"/>
        <v>No Aplica</v>
      </c>
      <c r="R1705" s="36"/>
      <c r="S1705" s="2"/>
    </row>
    <row r="1706" spans="1:19" x14ac:dyDescent="0.25">
      <c r="A1706" s="3" t="s">
        <v>352</v>
      </c>
      <c r="B1706" s="6" t="s">
        <v>1944</v>
      </c>
      <c r="C1706" s="2">
        <v>220440</v>
      </c>
      <c r="D1706" s="4">
        <v>45900</v>
      </c>
      <c r="E1706" s="4">
        <v>45902</v>
      </c>
      <c r="F1706" s="2" t="s">
        <v>2417</v>
      </c>
      <c r="G1706" s="3" t="s">
        <v>2416</v>
      </c>
      <c r="H1706" s="2" t="s">
        <v>5572</v>
      </c>
      <c r="I1706" s="3" t="s">
        <v>3170</v>
      </c>
      <c r="J1706" s="6">
        <v>190855</v>
      </c>
      <c r="K1706" s="3" t="s">
        <v>1134</v>
      </c>
      <c r="L1706" s="3" t="s">
        <v>4275</v>
      </c>
      <c r="M1706" s="3" t="s">
        <v>1758</v>
      </c>
      <c r="N1706" s="3" t="s">
        <v>359</v>
      </c>
      <c r="O1706" s="5" t="s">
        <v>5402</v>
      </c>
      <c r="P1706" s="2">
        <f>VLOOKUP(M1706&amp;N1706,Distancia!$C$2:$D$3438,2,0)</f>
        <v>106.86</v>
      </c>
      <c r="Q1706" s="2" t="str">
        <f t="shared" si="26"/>
        <v>Aplica</v>
      </c>
      <c r="R1706" s="36"/>
      <c r="S1706" s="2"/>
    </row>
    <row r="1707" spans="1:19" x14ac:dyDescent="0.25">
      <c r="A1707" s="3" t="s">
        <v>352</v>
      </c>
      <c r="B1707" s="6" t="s">
        <v>1944</v>
      </c>
      <c r="C1707" s="2">
        <v>220450</v>
      </c>
      <c r="D1707" s="4">
        <v>45895</v>
      </c>
      <c r="E1707" s="4">
        <v>45895</v>
      </c>
      <c r="F1707" s="2" t="s">
        <v>3087</v>
      </c>
      <c r="G1707" s="3" t="s">
        <v>3088</v>
      </c>
      <c r="H1707" s="2" t="s">
        <v>5574</v>
      </c>
      <c r="I1707" s="3" t="s">
        <v>3170</v>
      </c>
      <c r="J1707" s="6">
        <v>0</v>
      </c>
      <c r="K1707" s="3" t="s">
        <v>1430</v>
      </c>
      <c r="L1707" s="3" t="s">
        <v>4275</v>
      </c>
      <c r="M1707" s="3" t="s">
        <v>368</v>
      </c>
      <c r="N1707" s="3" t="s">
        <v>359</v>
      </c>
      <c r="O1707" s="5" t="s">
        <v>5394</v>
      </c>
      <c r="P1707" s="2">
        <f>VLOOKUP(M1707&amp;N1707,Distancia!$C$2:$D$3438,2,0)</f>
        <v>71.239999999999995</v>
      </c>
      <c r="Q1707" s="2" t="str">
        <f t="shared" si="26"/>
        <v>No Aplica</v>
      </c>
      <c r="R1707" s="36"/>
      <c r="S1707" s="2"/>
    </row>
    <row r="1708" spans="1:19" x14ac:dyDescent="0.25">
      <c r="A1708" s="3" t="s">
        <v>352</v>
      </c>
      <c r="B1708" s="6" t="s">
        <v>1944</v>
      </c>
      <c r="C1708" s="2">
        <v>220451</v>
      </c>
      <c r="D1708" s="4">
        <v>45898</v>
      </c>
      <c r="E1708" s="4">
        <v>45898</v>
      </c>
      <c r="F1708" s="2" t="s">
        <v>3087</v>
      </c>
      <c r="G1708" s="3" t="s">
        <v>3088</v>
      </c>
      <c r="H1708" s="2" t="s">
        <v>5574</v>
      </c>
      <c r="I1708" s="3" t="s">
        <v>3170</v>
      </c>
      <c r="J1708" s="6">
        <v>0</v>
      </c>
      <c r="K1708" s="3" t="s">
        <v>2403</v>
      </c>
      <c r="L1708" s="3" t="s">
        <v>4275</v>
      </c>
      <c r="M1708" s="3" t="s">
        <v>368</v>
      </c>
      <c r="N1708" s="3" t="s">
        <v>359</v>
      </c>
      <c r="O1708" s="5" t="s">
        <v>5394</v>
      </c>
      <c r="P1708" s="2">
        <f>VLOOKUP(M1708&amp;N1708,Distancia!$C$2:$D$3438,2,0)</f>
        <v>71.239999999999995</v>
      </c>
      <c r="Q1708" s="2" t="str">
        <f t="shared" si="26"/>
        <v>No Aplica</v>
      </c>
      <c r="R1708" s="36"/>
      <c r="S1708" s="2"/>
    </row>
    <row r="1709" spans="1:19" x14ac:dyDescent="0.25">
      <c r="A1709" s="3" t="s">
        <v>352</v>
      </c>
      <c r="B1709" s="6" t="s">
        <v>1944</v>
      </c>
      <c r="C1709" s="2">
        <v>220466</v>
      </c>
      <c r="D1709" s="4">
        <v>45902</v>
      </c>
      <c r="E1709" s="4">
        <v>45902</v>
      </c>
      <c r="F1709" s="2" t="s">
        <v>1742</v>
      </c>
      <c r="G1709" s="3" t="s">
        <v>1743</v>
      </c>
      <c r="H1709" s="2" t="s">
        <v>5477</v>
      </c>
      <c r="I1709" s="3" t="s">
        <v>3170</v>
      </c>
      <c r="J1709" s="6">
        <v>0</v>
      </c>
      <c r="K1709" s="3" t="s">
        <v>1960</v>
      </c>
      <c r="L1709" s="3" t="s">
        <v>4637</v>
      </c>
      <c r="M1709" s="3" t="s">
        <v>359</v>
      </c>
      <c r="N1709" s="3" t="s">
        <v>353</v>
      </c>
      <c r="O1709" s="5" t="s">
        <v>5394</v>
      </c>
      <c r="P1709" s="2">
        <f>VLOOKUP(M1709&amp;N1709,Distancia!$C$2:$D$3438,2,0)</f>
        <v>54.44</v>
      </c>
      <c r="Q1709" s="2" t="str">
        <f t="shared" si="26"/>
        <v>No Aplica</v>
      </c>
      <c r="R1709" s="36"/>
      <c r="S1709" s="2"/>
    </row>
    <row r="1710" spans="1:19" x14ac:dyDescent="0.25">
      <c r="A1710" s="3" t="s">
        <v>352</v>
      </c>
      <c r="B1710" s="6" t="s">
        <v>1944</v>
      </c>
      <c r="C1710" s="2">
        <v>220477</v>
      </c>
      <c r="D1710" s="4">
        <v>45902</v>
      </c>
      <c r="E1710" s="4">
        <v>45902</v>
      </c>
      <c r="F1710" s="2" t="s">
        <v>1747</v>
      </c>
      <c r="G1710" s="3" t="s">
        <v>1748</v>
      </c>
      <c r="H1710" s="2" t="s">
        <v>5762</v>
      </c>
      <c r="I1710" s="3" t="s">
        <v>3170</v>
      </c>
      <c r="J1710" s="6">
        <v>0</v>
      </c>
      <c r="K1710" s="3" t="s">
        <v>2424</v>
      </c>
      <c r="L1710" s="3" t="s">
        <v>4637</v>
      </c>
      <c r="M1710" s="3" t="s">
        <v>359</v>
      </c>
      <c r="N1710" s="3" t="s">
        <v>1958</v>
      </c>
      <c r="O1710" s="5" t="s">
        <v>5382</v>
      </c>
      <c r="P1710" s="2">
        <f>VLOOKUP(M1710&amp;N1710,Distancia!$C$2:$D$3438,2,0)</f>
        <v>49.4</v>
      </c>
      <c r="Q1710" s="2" t="str">
        <f t="shared" si="26"/>
        <v>No Aplica</v>
      </c>
      <c r="R1710" s="36"/>
      <c r="S1710" s="2"/>
    </row>
    <row r="1711" spans="1:19" x14ac:dyDescent="0.25">
      <c r="A1711" s="3" t="s">
        <v>352</v>
      </c>
      <c r="B1711" s="6" t="s">
        <v>1944</v>
      </c>
      <c r="C1711" s="2">
        <v>220495</v>
      </c>
      <c r="D1711" s="4">
        <v>45907</v>
      </c>
      <c r="E1711" s="4">
        <v>45910</v>
      </c>
      <c r="F1711" s="2" t="s">
        <v>2414</v>
      </c>
      <c r="G1711" s="3" t="s">
        <v>2413</v>
      </c>
      <c r="H1711" s="2" t="s">
        <v>5758</v>
      </c>
      <c r="I1711" s="3" t="s">
        <v>351</v>
      </c>
      <c r="J1711" s="6">
        <v>270378</v>
      </c>
      <c r="K1711" s="3" t="s">
        <v>1433</v>
      </c>
      <c r="L1711" s="3" t="s">
        <v>4275</v>
      </c>
      <c r="M1711" s="3" t="s">
        <v>368</v>
      </c>
      <c r="N1711" s="3" t="s">
        <v>270</v>
      </c>
      <c r="O1711" s="5" t="s">
        <v>5402</v>
      </c>
      <c r="P1711" s="2">
        <f>VLOOKUP(M1711&amp;N1711,Distancia!$C$2:$D$3438,2,0)</f>
        <v>192.58</v>
      </c>
      <c r="Q1711" s="2" t="str">
        <f t="shared" si="26"/>
        <v>Aplica</v>
      </c>
      <c r="R1711" s="36"/>
      <c r="S1711" s="2"/>
    </row>
    <row r="1712" spans="1:19" x14ac:dyDescent="0.25">
      <c r="A1712" s="3" t="s">
        <v>352</v>
      </c>
      <c r="B1712" s="6" t="s">
        <v>1944</v>
      </c>
      <c r="C1712" s="2">
        <v>220533</v>
      </c>
      <c r="D1712" s="4">
        <v>45903</v>
      </c>
      <c r="E1712" s="4">
        <v>45903</v>
      </c>
      <c r="F1712" s="2" t="s">
        <v>2411</v>
      </c>
      <c r="G1712" s="3" t="s">
        <v>2410</v>
      </c>
      <c r="H1712" s="2" t="s">
        <v>6163</v>
      </c>
      <c r="I1712" s="3" t="s">
        <v>3170</v>
      </c>
      <c r="J1712" s="6">
        <v>0</v>
      </c>
      <c r="K1712" s="3" t="s">
        <v>3402</v>
      </c>
      <c r="L1712" s="3" t="s">
        <v>4637</v>
      </c>
      <c r="M1712" s="3" t="s">
        <v>353</v>
      </c>
      <c r="N1712" s="3" t="s">
        <v>359</v>
      </c>
      <c r="O1712" s="5" t="s">
        <v>5394</v>
      </c>
      <c r="P1712" s="2">
        <f>VLOOKUP(M1712&amp;N1712,Distancia!$C$2:$D$3438,2,0)</f>
        <v>54.44</v>
      </c>
      <c r="Q1712" s="2" t="str">
        <f t="shared" si="26"/>
        <v>No Aplica</v>
      </c>
      <c r="R1712" s="36"/>
      <c r="S1712" s="2"/>
    </row>
    <row r="1713" spans="1:19" x14ac:dyDescent="0.25">
      <c r="A1713" s="3" t="s">
        <v>352</v>
      </c>
      <c r="B1713" s="6" t="s">
        <v>1944</v>
      </c>
      <c r="C1713" s="2">
        <v>220546</v>
      </c>
      <c r="D1713" s="4">
        <v>45903</v>
      </c>
      <c r="E1713" s="4">
        <v>45903</v>
      </c>
      <c r="F1713" s="2" t="s">
        <v>3058</v>
      </c>
      <c r="G1713" s="3" t="s">
        <v>3059</v>
      </c>
      <c r="H1713" s="2" t="s">
        <v>5478</v>
      </c>
      <c r="I1713" s="3" t="s">
        <v>3170</v>
      </c>
      <c r="J1713" s="6">
        <v>0</v>
      </c>
      <c r="K1713" s="3" t="s">
        <v>2406</v>
      </c>
      <c r="L1713" s="3" t="s">
        <v>4637</v>
      </c>
      <c r="M1713" s="3" t="s">
        <v>359</v>
      </c>
      <c r="N1713" s="3" t="s">
        <v>353</v>
      </c>
      <c r="O1713" s="5" t="s">
        <v>5382</v>
      </c>
      <c r="P1713" s="2">
        <f>VLOOKUP(M1713&amp;N1713,Distancia!$C$2:$D$3438,2,0)</f>
        <v>54.44</v>
      </c>
      <c r="Q1713" s="2" t="str">
        <f t="shared" si="26"/>
        <v>No Aplica</v>
      </c>
      <c r="R1713" s="36"/>
      <c r="S1713" s="2"/>
    </row>
    <row r="1714" spans="1:19" x14ac:dyDescent="0.25">
      <c r="A1714" s="3" t="s">
        <v>352</v>
      </c>
      <c r="B1714" s="6" t="s">
        <v>1944</v>
      </c>
      <c r="C1714" s="2">
        <v>220547</v>
      </c>
      <c r="D1714" s="4">
        <v>45903</v>
      </c>
      <c r="E1714" s="4">
        <v>45903</v>
      </c>
      <c r="F1714" s="2" t="s">
        <v>1970</v>
      </c>
      <c r="G1714" s="3" t="s">
        <v>1975</v>
      </c>
      <c r="H1714" s="2" t="s">
        <v>5473</v>
      </c>
      <c r="I1714" s="3" t="s">
        <v>3170</v>
      </c>
      <c r="J1714" s="6">
        <v>0</v>
      </c>
      <c r="K1714" s="3" t="s">
        <v>3372</v>
      </c>
      <c r="L1714" s="3" t="s">
        <v>4637</v>
      </c>
      <c r="M1714" s="3" t="s">
        <v>359</v>
      </c>
      <c r="N1714" s="3" t="s">
        <v>353</v>
      </c>
      <c r="O1714" s="5" t="s">
        <v>5382</v>
      </c>
      <c r="P1714" s="2">
        <f>VLOOKUP(M1714&amp;N1714,Distancia!$C$2:$D$3438,2,0)</f>
        <v>54.44</v>
      </c>
      <c r="Q1714" s="2" t="str">
        <f t="shared" si="26"/>
        <v>No Aplica</v>
      </c>
      <c r="R1714" s="36"/>
      <c r="S1714" s="2"/>
    </row>
    <row r="1715" spans="1:19" x14ac:dyDescent="0.25">
      <c r="A1715" s="3" t="s">
        <v>352</v>
      </c>
      <c r="B1715" s="6" t="s">
        <v>1944</v>
      </c>
      <c r="C1715" s="2">
        <v>220564</v>
      </c>
      <c r="D1715" s="4">
        <v>45904</v>
      </c>
      <c r="E1715" s="4">
        <v>45904</v>
      </c>
      <c r="F1715" s="2" t="s">
        <v>71</v>
      </c>
      <c r="G1715" s="3" t="s">
        <v>1744</v>
      </c>
      <c r="H1715" s="2" t="s">
        <v>5401</v>
      </c>
      <c r="I1715" s="3" t="s">
        <v>3170</v>
      </c>
      <c r="J1715" s="6">
        <v>0</v>
      </c>
      <c r="K1715" s="3" t="s">
        <v>3375</v>
      </c>
      <c r="L1715" s="3" t="s">
        <v>4637</v>
      </c>
      <c r="M1715" s="3" t="s">
        <v>359</v>
      </c>
      <c r="N1715" s="3" t="s">
        <v>353</v>
      </c>
      <c r="O1715" s="5" t="s">
        <v>5402</v>
      </c>
      <c r="P1715" s="2">
        <f>VLOOKUP(M1715&amp;N1715,Distancia!$C$2:$D$3438,2,0)</f>
        <v>54.44</v>
      </c>
      <c r="Q1715" s="2" t="str">
        <f t="shared" si="26"/>
        <v>No Aplica</v>
      </c>
      <c r="R1715" s="36"/>
      <c r="S1715" s="2"/>
    </row>
    <row r="1716" spans="1:19" x14ac:dyDescent="0.25">
      <c r="A1716" s="3" t="s">
        <v>352</v>
      </c>
      <c r="B1716" s="6" t="s">
        <v>1944</v>
      </c>
      <c r="C1716" s="2">
        <v>220570</v>
      </c>
      <c r="D1716" s="4">
        <v>45902</v>
      </c>
      <c r="E1716" s="4">
        <v>45902</v>
      </c>
      <c r="F1716" s="2" t="s">
        <v>1791</v>
      </c>
      <c r="G1716" s="3" t="s">
        <v>1794</v>
      </c>
      <c r="H1716" s="2" t="s">
        <v>5446</v>
      </c>
      <c r="I1716" s="3" t="s">
        <v>3170</v>
      </c>
      <c r="J1716" s="6">
        <v>0</v>
      </c>
      <c r="K1716" s="3" t="s">
        <v>3404</v>
      </c>
      <c r="L1716" s="3" t="s">
        <v>4797</v>
      </c>
      <c r="M1716" s="3" t="s">
        <v>1728</v>
      </c>
      <c r="N1716" s="3" t="s">
        <v>1753</v>
      </c>
      <c r="O1716" s="5" t="s">
        <v>5394</v>
      </c>
      <c r="P1716" s="2">
        <f>VLOOKUP(M1716&amp;N1716,Distancia!$C$2:$D$3438,2,0)</f>
        <v>54.82</v>
      </c>
      <c r="Q1716" s="2" t="str">
        <f t="shared" si="26"/>
        <v>No Aplica</v>
      </c>
      <c r="R1716" s="36"/>
      <c r="S1716" s="2"/>
    </row>
    <row r="1717" spans="1:19" x14ac:dyDescent="0.25">
      <c r="A1717" s="3" t="s">
        <v>352</v>
      </c>
      <c r="B1717" s="6" t="s">
        <v>1944</v>
      </c>
      <c r="C1717" s="2">
        <v>220571</v>
      </c>
      <c r="D1717" s="4">
        <v>45903</v>
      </c>
      <c r="E1717" s="4">
        <v>45903</v>
      </c>
      <c r="F1717" s="2" t="s">
        <v>1791</v>
      </c>
      <c r="G1717" s="3" t="s">
        <v>1794</v>
      </c>
      <c r="H1717" s="2" t="s">
        <v>5446</v>
      </c>
      <c r="I1717" s="3" t="s">
        <v>3170</v>
      </c>
      <c r="J1717" s="6">
        <v>0</v>
      </c>
      <c r="K1717" s="3" t="s">
        <v>3405</v>
      </c>
      <c r="L1717" s="3" t="s">
        <v>4797</v>
      </c>
      <c r="M1717" s="3" t="s">
        <v>1728</v>
      </c>
      <c r="N1717" s="3" t="s">
        <v>1753</v>
      </c>
      <c r="O1717" s="5" t="s">
        <v>5394</v>
      </c>
      <c r="P1717" s="2">
        <f>VLOOKUP(M1717&amp;N1717,Distancia!$C$2:$D$3438,2,0)</f>
        <v>54.82</v>
      </c>
      <c r="Q1717" s="2" t="str">
        <f t="shared" si="26"/>
        <v>No Aplica</v>
      </c>
      <c r="R1717" s="36"/>
      <c r="S1717" s="2"/>
    </row>
    <row r="1718" spans="1:19" x14ac:dyDescent="0.25">
      <c r="A1718" s="3" t="s">
        <v>352</v>
      </c>
      <c r="B1718" s="6" t="s">
        <v>1944</v>
      </c>
      <c r="C1718" s="2">
        <v>220580</v>
      </c>
      <c r="D1718" s="4">
        <v>45904</v>
      </c>
      <c r="E1718" s="4">
        <v>45904</v>
      </c>
      <c r="F1718" s="2" t="s">
        <v>1731</v>
      </c>
      <c r="G1718" s="3" t="s">
        <v>1732</v>
      </c>
      <c r="H1718" s="2" t="s">
        <v>5591</v>
      </c>
      <c r="I1718" s="3" t="s">
        <v>3170</v>
      </c>
      <c r="J1718" s="6">
        <v>0</v>
      </c>
      <c r="K1718" s="3" t="s">
        <v>433</v>
      </c>
      <c r="L1718" s="3" t="s">
        <v>4637</v>
      </c>
      <c r="M1718" s="3" t="s">
        <v>359</v>
      </c>
      <c r="N1718" s="3" t="s">
        <v>353</v>
      </c>
      <c r="O1718" s="5" t="s">
        <v>5394</v>
      </c>
      <c r="P1718" s="2">
        <f>VLOOKUP(M1718&amp;N1718,Distancia!$C$2:$D$3438,2,0)</f>
        <v>54.44</v>
      </c>
      <c r="Q1718" s="2" t="str">
        <f t="shared" si="26"/>
        <v>No Aplica</v>
      </c>
      <c r="R1718" s="36"/>
      <c r="S1718" s="2"/>
    </row>
    <row r="1719" spans="1:19" x14ac:dyDescent="0.25">
      <c r="A1719" s="3" t="s">
        <v>352</v>
      </c>
      <c r="B1719" s="6" t="s">
        <v>1944</v>
      </c>
      <c r="C1719" s="2">
        <v>220594</v>
      </c>
      <c r="D1719" s="4">
        <v>45904</v>
      </c>
      <c r="E1719" s="4">
        <v>45904</v>
      </c>
      <c r="F1719" s="2" t="s">
        <v>1974</v>
      </c>
      <c r="G1719" s="3" t="s">
        <v>1973</v>
      </c>
      <c r="H1719" s="2" t="s">
        <v>5471</v>
      </c>
      <c r="I1719" s="3" t="s">
        <v>3170</v>
      </c>
      <c r="J1719" s="6">
        <v>0</v>
      </c>
      <c r="K1719" s="3" t="s">
        <v>1403</v>
      </c>
      <c r="L1719" s="3" t="s">
        <v>4637</v>
      </c>
      <c r="M1719" s="3" t="s">
        <v>359</v>
      </c>
      <c r="N1719" s="3" t="s">
        <v>368</v>
      </c>
      <c r="O1719" s="5" t="s">
        <v>5394</v>
      </c>
      <c r="P1719" s="2">
        <f>VLOOKUP(M1719&amp;N1719,Distancia!$C$2:$D$3438,2,0)</f>
        <v>71.239999999999995</v>
      </c>
      <c r="Q1719" s="2" t="str">
        <f t="shared" si="26"/>
        <v>No Aplica</v>
      </c>
      <c r="R1719" s="36"/>
      <c r="S1719" s="2"/>
    </row>
    <row r="1720" spans="1:19" x14ac:dyDescent="0.25">
      <c r="A1720" s="3" t="s">
        <v>352</v>
      </c>
      <c r="B1720" s="6" t="s">
        <v>1944</v>
      </c>
      <c r="C1720" s="2">
        <v>220595</v>
      </c>
      <c r="D1720" s="4">
        <v>45903</v>
      </c>
      <c r="E1720" s="4">
        <v>45903</v>
      </c>
      <c r="F1720" s="2" t="s">
        <v>2421</v>
      </c>
      <c r="G1720" s="3" t="s">
        <v>2420</v>
      </c>
      <c r="H1720" s="2" t="s">
        <v>5611</v>
      </c>
      <c r="I1720" s="3" t="s">
        <v>3170</v>
      </c>
      <c r="J1720" s="6">
        <v>0</v>
      </c>
      <c r="K1720" s="3" t="s">
        <v>1982</v>
      </c>
      <c r="L1720" s="3" t="s">
        <v>4797</v>
      </c>
      <c r="M1720" s="3" t="s">
        <v>359</v>
      </c>
      <c r="N1720" s="3" t="s">
        <v>368</v>
      </c>
      <c r="O1720" s="5" t="s">
        <v>5394</v>
      </c>
      <c r="P1720" s="2">
        <f>VLOOKUP(M1720&amp;N1720,Distancia!$C$2:$D$3438,2,0)</f>
        <v>71.239999999999995</v>
      </c>
      <c r="Q1720" s="2" t="str">
        <f t="shared" si="26"/>
        <v>No Aplica</v>
      </c>
      <c r="R1720" s="36"/>
      <c r="S1720" s="2"/>
    </row>
    <row r="1721" spans="1:19" x14ac:dyDescent="0.25">
      <c r="A1721" s="3" t="s">
        <v>352</v>
      </c>
      <c r="B1721" s="6" t="s">
        <v>1944</v>
      </c>
      <c r="C1721" s="2">
        <v>220597</v>
      </c>
      <c r="D1721" s="4">
        <v>45904</v>
      </c>
      <c r="E1721" s="4">
        <v>45904</v>
      </c>
      <c r="F1721" s="2" t="s">
        <v>3055</v>
      </c>
      <c r="G1721" s="3" t="s">
        <v>3056</v>
      </c>
      <c r="H1721" s="2" t="s">
        <v>6301</v>
      </c>
      <c r="I1721" s="3" t="s">
        <v>3170</v>
      </c>
      <c r="J1721" s="6">
        <v>0</v>
      </c>
      <c r="K1721" s="3" t="s">
        <v>1594</v>
      </c>
      <c r="L1721" s="3" t="s">
        <v>4637</v>
      </c>
      <c r="M1721" s="3" t="s">
        <v>359</v>
      </c>
      <c r="N1721" s="3" t="s">
        <v>368</v>
      </c>
      <c r="O1721" s="5" t="s">
        <v>5389</v>
      </c>
      <c r="P1721" s="2">
        <f>VLOOKUP(M1721&amp;N1721,Distancia!$C$2:$D$3438,2,0)</f>
        <v>71.239999999999995</v>
      </c>
      <c r="Q1721" s="2" t="str">
        <f t="shared" si="26"/>
        <v>No Aplica</v>
      </c>
      <c r="R1721" s="36">
        <v>5600</v>
      </c>
      <c r="S1721" s="2"/>
    </row>
    <row r="1722" spans="1:19" x14ac:dyDescent="0.25">
      <c r="A1722" s="3" t="s">
        <v>352</v>
      </c>
      <c r="B1722" s="6" t="s">
        <v>1944</v>
      </c>
      <c r="C1722" s="2">
        <v>220619</v>
      </c>
      <c r="D1722" s="4">
        <v>45904</v>
      </c>
      <c r="E1722" s="4">
        <v>45905</v>
      </c>
      <c r="F1722" s="2" t="s">
        <v>2421</v>
      </c>
      <c r="G1722" s="3" t="s">
        <v>2420</v>
      </c>
      <c r="H1722" s="2" t="s">
        <v>5611</v>
      </c>
      <c r="I1722" s="3" t="s">
        <v>3170</v>
      </c>
      <c r="J1722" s="6">
        <v>0</v>
      </c>
      <c r="K1722" s="3" t="s">
        <v>3403</v>
      </c>
      <c r="L1722" s="3" t="s">
        <v>4797</v>
      </c>
      <c r="M1722" s="3" t="s">
        <v>359</v>
      </c>
      <c r="N1722" s="3" t="s">
        <v>368</v>
      </c>
      <c r="O1722" s="5" t="s">
        <v>5394</v>
      </c>
      <c r="P1722" s="2">
        <f>VLOOKUP(M1722&amp;N1722,Distancia!$C$2:$D$3438,2,0)</f>
        <v>71.239999999999995</v>
      </c>
      <c r="Q1722" s="2" t="str">
        <f t="shared" si="26"/>
        <v>No Aplica</v>
      </c>
      <c r="R1722" s="36"/>
      <c r="S1722" s="2"/>
    </row>
    <row r="1723" spans="1:19" x14ac:dyDescent="0.25">
      <c r="A1723" s="3" t="s">
        <v>352</v>
      </c>
      <c r="B1723" s="6" t="s">
        <v>1944</v>
      </c>
      <c r="C1723" s="2">
        <v>220649</v>
      </c>
      <c r="D1723" s="4">
        <v>45905</v>
      </c>
      <c r="E1723" s="4">
        <v>45905</v>
      </c>
      <c r="F1723" s="2" t="s">
        <v>1970</v>
      </c>
      <c r="G1723" s="3" t="s">
        <v>1975</v>
      </c>
      <c r="H1723" s="2" t="s">
        <v>5473</v>
      </c>
      <c r="I1723" s="3" t="s">
        <v>3170</v>
      </c>
      <c r="J1723" s="6">
        <v>31809</v>
      </c>
      <c r="K1723" s="3" t="s">
        <v>3408</v>
      </c>
      <c r="L1723" s="3" t="s">
        <v>4771</v>
      </c>
      <c r="M1723" s="3" t="s">
        <v>359</v>
      </c>
      <c r="N1723" s="3" t="s">
        <v>1728</v>
      </c>
      <c r="O1723" s="5" t="s">
        <v>5382</v>
      </c>
      <c r="P1723" s="2">
        <f>VLOOKUP(M1723&amp;N1723,Distancia!$C$2:$D$3438,2,0)</f>
        <v>91.64</v>
      </c>
      <c r="Q1723" s="2" t="str">
        <f t="shared" si="26"/>
        <v>Aplica</v>
      </c>
      <c r="R1723" s="36"/>
      <c r="S1723" s="2"/>
    </row>
    <row r="1724" spans="1:19" x14ac:dyDescent="0.25">
      <c r="A1724" s="3" t="s">
        <v>352</v>
      </c>
      <c r="B1724" s="6" t="s">
        <v>1944</v>
      </c>
      <c r="C1724" s="2">
        <v>220650</v>
      </c>
      <c r="D1724" s="4">
        <v>45905</v>
      </c>
      <c r="E1724" s="4">
        <v>45905</v>
      </c>
      <c r="F1724" s="2" t="s">
        <v>3058</v>
      </c>
      <c r="G1724" s="3" t="s">
        <v>3059</v>
      </c>
      <c r="H1724" s="2" t="s">
        <v>5478</v>
      </c>
      <c r="I1724" s="3" t="s">
        <v>3170</v>
      </c>
      <c r="J1724" s="6">
        <v>25815</v>
      </c>
      <c r="K1724" s="3" t="s">
        <v>3407</v>
      </c>
      <c r="L1724" s="3" t="s">
        <v>4771</v>
      </c>
      <c r="M1724" s="3" t="s">
        <v>359</v>
      </c>
      <c r="N1724" s="3" t="s">
        <v>1728</v>
      </c>
      <c r="O1724" s="5" t="s">
        <v>5382</v>
      </c>
      <c r="P1724" s="2">
        <f>VLOOKUP(M1724&amp;N1724,Distancia!$C$2:$D$3438,2,0)</f>
        <v>91.64</v>
      </c>
      <c r="Q1724" s="2" t="str">
        <f t="shared" si="26"/>
        <v>Aplica</v>
      </c>
      <c r="R1724" s="36"/>
      <c r="S1724" s="2"/>
    </row>
    <row r="1725" spans="1:19" x14ac:dyDescent="0.25">
      <c r="A1725" s="3" t="s">
        <v>352</v>
      </c>
      <c r="B1725" s="6" t="s">
        <v>1944</v>
      </c>
      <c r="C1725" s="2">
        <v>220653</v>
      </c>
      <c r="D1725" s="4">
        <v>45905</v>
      </c>
      <c r="E1725" s="4">
        <v>45905</v>
      </c>
      <c r="F1725" s="2" t="s">
        <v>9</v>
      </c>
      <c r="G1725" s="3" t="s">
        <v>1711</v>
      </c>
      <c r="H1725" s="2" t="s">
        <v>5472</v>
      </c>
      <c r="I1725" s="3" t="s">
        <v>3170</v>
      </c>
      <c r="J1725" s="6">
        <v>0</v>
      </c>
      <c r="K1725" s="3" t="s">
        <v>1991</v>
      </c>
      <c r="L1725" s="3" t="s">
        <v>4771</v>
      </c>
      <c r="M1725" s="3" t="s">
        <v>359</v>
      </c>
      <c r="N1725" s="3" t="s">
        <v>353</v>
      </c>
      <c r="O1725" s="5" t="s">
        <v>5382</v>
      </c>
      <c r="P1725" s="2">
        <f>VLOOKUP(M1725&amp;N1725,Distancia!$C$2:$D$3438,2,0)</f>
        <v>54.44</v>
      </c>
      <c r="Q1725" s="2" t="str">
        <f t="shared" si="26"/>
        <v>No Aplica</v>
      </c>
      <c r="R1725" s="36"/>
      <c r="S1725" s="2"/>
    </row>
    <row r="1726" spans="1:19" x14ac:dyDescent="0.25">
      <c r="A1726" s="3" t="s">
        <v>352</v>
      </c>
      <c r="B1726" s="6" t="s">
        <v>1944</v>
      </c>
      <c r="C1726" s="2">
        <v>220697</v>
      </c>
      <c r="D1726" s="4">
        <v>45909</v>
      </c>
      <c r="E1726" s="4">
        <v>45909</v>
      </c>
      <c r="F1726" s="2" t="s">
        <v>1785</v>
      </c>
      <c r="G1726" s="3" t="s">
        <v>1786</v>
      </c>
      <c r="H1726" s="2" t="s">
        <v>5756</v>
      </c>
      <c r="I1726" s="3" t="s">
        <v>3170</v>
      </c>
      <c r="J1726" s="6">
        <v>0</v>
      </c>
      <c r="K1726" s="3" t="s">
        <v>2408</v>
      </c>
      <c r="L1726" s="3" t="s">
        <v>4971</v>
      </c>
      <c r="M1726" s="3" t="s">
        <v>4</v>
      </c>
      <c r="N1726" s="3" t="s">
        <v>368</v>
      </c>
      <c r="O1726" s="5" t="s">
        <v>5382</v>
      </c>
      <c r="P1726" s="2">
        <f>VLOOKUP(M1726&amp;N1726,Distancia!$C$2:$D$3438,2,0)</f>
        <v>24.52</v>
      </c>
      <c r="Q1726" s="2" t="str">
        <f t="shared" si="26"/>
        <v>No Aplica</v>
      </c>
      <c r="R1726" s="36"/>
      <c r="S1726" s="2"/>
    </row>
    <row r="1727" spans="1:19" x14ac:dyDescent="0.25">
      <c r="A1727" s="3" t="s">
        <v>352</v>
      </c>
      <c r="B1727" s="6" t="s">
        <v>1944</v>
      </c>
      <c r="C1727" s="2">
        <v>220702</v>
      </c>
      <c r="D1727" s="4">
        <v>45908</v>
      </c>
      <c r="E1727" s="4">
        <v>45908</v>
      </c>
      <c r="F1727" s="2" t="s">
        <v>1731</v>
      </c>
      <c r="G1727" s="3" t="s">
        <v>1732</v>
      </c>
      <c r="H1727" s="2" t="s">
        <v>5591</v>
      </c>
      <c r="I1727" s="3" t="s">
        <v>3170</v>
      </c>
      <c r="J1727" s="6">
        <v>0</v>
      </c>
      <c r="K1727" s="3" t="s">
        <v>3406</v>
      </c>
      <c r="L1727" s="3" t="s">
        <v>4771</v>
      </c>
      <c r="M1727" s="3" t="s">
        <v>359</v>
      </c>
      <c r="N1727" s="3" t="s">
        <v>354</v>
      </c>
      <c r="O1727" s="5" t="s">
        <v>5394</v>
      </c>
      <c r="P1727" s="2">
        <f>VLOOKUP(M1727&amp;N1727,Distancia!$C$2:$D$3438,2,0)</f>
        <v>22.94</v>
      </c>
      <c r="Q1727" s="2" t="str">
        <f t="shared" si="26"/>
        <v>No Aplica</v>
      </c>
      <c r="R1727" s="36"/>
      <c r="S1727" s="2"/>
    </row>
    <row r="1728" spans="1:19" x14ac:dyDescent="0.25">
      <c r="A1728" s="3" t="s">
        <v>352</v>
      </c>
      <c r="B1728" s="6" t="s">
        <v>1944</v>
      </c>
      <c r="C1728" s="2">
        <v>220707</v>
      </c>
      <c r="D1728" s="4">
        <v>45897</v>
      </c>
      <c r="E1728" s="4">
        <v>45897</v>
      </c>
      <c r="F1728" s="2" t="s">
        <v>3103</v>
      </c>
      <c r="G1728" s="3" t="s">
        <v>3104</v>
      </c>
      <c r="H1728" s="2" t="s">
        <v>5683</v>
      </c>
      <c r="I1728" s="3" t="s">
        <v>3170</v>
      </c>
      <c r="J1728" s="6">
        <v>0</v>
      </c>
      <c r="K1728" s="3" t="s">
        <v>2021</v>
      </c>
      <c r="L1728" s="3" t="s">
        <v>4976</v>
      </c>
      <c r="M1728" s="3" t="s">
        <v>359</v>
      </c>
      <c r="N1728" s="3" t="s">
        <v>353</v>
      </c>
      <c r="O1728" s="5" t="s">
        <v>5450</v>
      </c>
      <c r="P1728" s="2">
        <f>VLOOKUP(M1728&amp;N1728,Distancia!$C$2:$D$3438,2,0)</f>
        <v>54.44</v>
      </c>
      <c r="Q1728" s="2" t="str">
        <f t="shared" si="26"/>
        <v>No Aplica</v>
      </c>
      <c r="R1728" s="36"/>
      <c r="S1728" s="2"/>
    </row>
    <row r="1729" spans="1:19" x14ac:dyDescent="0.25">
      <c r="A1729" s="3" t="s">
        <v>352</v>
      </c>
      <c r="B1729" s="6" t="s">
        <v>1944</v>
      </c>
      <c r="C1729" s="2">
        <v>220715</v>
      </c>
      <c r="D1729" s="4">
        <v>45908</v>
      </c>
      <c r="E1729" s="4">
        <v>45908</v>
      </c>
      <c r="F1729" s="2" t="s">
        <v>1775</v>
      </c>
      <c r="G1729" s="3" t="s">
        <v>1776</v>
      </c>
      <c r="H1729" s="2" t="s">
        <v>6324</v>
      </c>
      <c r="I1729" s="3" t="s">
        <v>3170</v>
      </c>
      <c r="J1729" s="6">
        <v>0</v>
      </c>
      <c r="K1729" s="3" t="s">
        <v>1983</v>
      </c>
      <c r="L1729" s="3" t="s">
        <v>4976</v>
      </c>
      <c r="M1729" s="3" t="s">
        <v>353</v>
      </c>
      <c r="N1729" s="3" t="s">
        <v>359</v>
      </c>
      <c r="O1729" s="5" t="s">
        <v>5394</v>
      </c>
      <c r="P1729" s="2">
        <f>VLOOKUP(M1729&amp;N1729,Distancia!$C$2:$D$3438,2,0)</f>
        <v>54.44</v>
      </c>
      <c r="Q1729" s="2" t="str">
        <f t="shared" si="26"/>
        <v>No Aplica</v>
      </c>
      <c r="R1729" s="36"/>
      <c r="S1729" s="2"/>
    </row>
    <row r="1730" spans="1:19" x14ac:dyDescent="0.25">
      <c r="A1730" s="3" t="s">
        <v>352</v>
      </c>
      <c r="B1730" s="6" t="s">
        <v>1944</v>
      </c>
      <c r="C1730" s="2">
        <v>220741</v>
      </c>
      <c r="D1730" s="4">
        <v>45908</v>
      </c>
      <c r="E1730" s="4">
        <v>45908</v>
      </c>
      <c r="F1730" s="2" t="s">
        <v>356</v>
      </c>
      <c r="G1730" s="3" t="s">
        <v>361</v>
      </c>
      <c r="H1730" s="2" t="s">
        <v>5513</v>
      </c>
      <c r="I1730" s="3" t="s">
        <v>3170</v>
      </c>
      <c r="J1730" s="6">
        <v>0</v>
      </c>
      <c r="K1730" s="3" t="s">
        <v>3412</v>
      </c>
      <c r="L1730" s="3" t="s">
        <v>4976</v>
      </c>
      <c r="M1730" s="3" t="s">
        <v>354</v>
      </c>
      <c r="N1730" s="3" t="s">
        <v>359</v>
      </c>
      <c r="O1730" s="5" t="s">
        <v>5394</v>
      </c>
      <c r="P1730" s="2">
        <f>VLOOKUP(M1730&amp;N1730,Distancia!$C$2:$D$3438,2,0)</f>
        <v>22.94</v>
      </c>
      <c r="Q1730" s="2" t="str">
        <f t="shared" si="26"/>
        <v>No Aplica</v>
      </c>
      <c r="R1730" s="36"/>
      <c r="S1730" s="2"/>
    </row>
    <row r="1731" spans="1:19" x14ac:dyDescent="0.25">
      <c r="A1731" s="3" t="s">
        <v>352</v>
      </c>
      <c r="B1731" s="6" t="s">
        <v>1944</v>
      </c>
      <c r="C1731" s="2">
        <v>220750</v>
      </c>
      <c r="D1731" s="4">
        <v>45909</v>
      </c>
      <c r="E1731" s="4">
        <v>45909</v>
      </c>
      <c r="F1731" s="2" t="s">
        <v>1747</v>
      </c>
      <c r="G1731" s="3" t="s">
        <v>1748</v>
      </c>
      <c r="H1731" s="2" t="s">
        <v>5762</v>
      </c>
      <c r="I1731" s="3" t="s">
        <v>3170</v>
      </c>
      <c r="J1731" s="6">
        <v>0</v>
      </c>
      <c r="K1731" s="3" t="s">
        <v>5004</v>
      </c>
      <c r="L1731" s="3" t="s">
        <v>4976</v>
      </c>
      <c r="M1731" s="3" t="s">
        <v>359</v>
      </c>
      <c r="N1731" s="3" t="s">
        <v>353</v>
      </c>
      <c r="O1731" s="5" t="s">
        <v>5402</v>
      </c>
      <c r="P1731" s="2">
        <f>VLOOKUP(M1731&amp;N1731,Distancia!$C$2:$D$3438,2,0)</f>
        <v>54.44</v>
      </c>
      <c r="Q1731" s="2" t="str">
        <f t="shared" ref="Q1731:Q1794" si="27">IF(P1731&gt;=80,"Aplica","No Aplica")</f>
        <v>No Aplica</v>
      </c>
      <c r="R1731" s="36"/>
      <c r="S1731" s="2"/>
    </row>
    <row r="1732" spans="1:19" x14ac:dyDescent="0.25">
      <c r="A1732" s="3" t="s">
        <v>352</v>
      </c>
      <c r="B1732" s="6" t="s">
        <v>1944</v>
      </c>
      <c r="C1732" s="2">
        <v>220754</v>
      </c>
      <c r="D1732" s="4">
        <v>45881</v>
      </c>
      <c r="E1732" s="4">
        <v>45881</v>
      </c>
      <c r="F1732" s="2" t="s">
        <v>1742</v>
      </c>
      <c r="G1732" s="3" t="s">
        <v>1743</v>
      </c>
      <c r="H1732" s="2" t="s">
        <v>5477</v>
      </c>
      <c r="I1732" s="3" t="s">
        <v>3170</v>
      </c>
      <c r="J1732" s="6">
        <v>0</v>
      </c>
      <c r="K1732" s="3" t="s">
        <v>2020</v>
      </c>
      <c r="L1732" s="3" t="s">
        <v>4976</v>
      </c>
      <c r="M1732" s="3" t="s">
        <v>359</v>
      </c>
      <c r="N1732" s="3" t="s">
        <v>353</v>
      </c>
      <c r="O1732" s="5" t="s">
        <v>5394</v>
      </c>
      <c r="P1732" s="2">
        <f>VLOOKUP(M1732&amp;N1732,Distancia!$C$2:$D$3438,2,0)</f>
        <v>54.44</v>
      </c>
      <c r="Q1732" s="2" t="str">
        <f t="shared" si="27"/>
        <v>No Aplica</v>
      </c>
      <c r="R1732" s="36"/>
      <c r="S1732" s="2"/>
    </row>
    <row r="1733" spans="1:19" x14ac:dyDescent="0.25">
      <c r="A1733" s="3" t="s">
        <v>352</v>
      </c>
      <c r="B1733" s="6" t="s">
        <v>1944</v>
      </c>
      <c r="C1733" s="2">
        <v>220771</v>
      </c>
      <c r="D1733" s="4">
        <v>45910</v>
      </c>
      <c r="E1733" s="4">
        <v>45910</v>
      </c>
      <c r="F1733" s="2" t="s">
        <v>71</v>
      </c>
      <c r="G1733" s="3" t="s">
        <v>1744</v>
      </c>
      <c r="H1733" s="2" t="s">
        <v>5401</v>
      </c>
      <c r="I1733" s="3" t="s">
        <v>3170</v>
      </c>
      <c r="J1733" s="6">
        <v>0</v>
      </c>
      <c r="K1733" s="3" t="s">
        <v>1962</v>
      </c>
      <c r="L1733" s="3" t="s">
        <v>4976</v>
      </c>
      <c r="M1733" s="3" t="s">
        <v>359</v>
      </c>
      <c r="N1733" s="3" t="s">
        <v>353</v>
      </c>
      <c r="O1733" s="5" t="s">
        <v>5402</v>
      </c>
      <c r="P1733" s="2">
        <f>VLOOKUP(M1733&amp;N1733,Distancia!$C$2:$D$3438,2,0)</f>
        <v>54.44</v>
      </c>
      <c r="Q1733" s="2" t="str">
        <f t="shared" si="27"/>
        <v>No Aplica</v>
      </c>
      <c r="R1733" s="36"/>
      <c r="S1733" s="2"/>
    </row>
    <row r="1734" spans="1:19" x14ac:dyDescent="0.25">
      <c r="A1734" s="3" t="s">
        <v>352</v>
      </c>
      <c r="B1734" s="6" t="s">
        <v>1944</v>
      </c>
      <c r="C1734" s="2">
        <v>220787</v>
      </c>
      <c r="D1734" s="4">
        <v>45910</v>
      </c>
      <c r="E1734" s="4">
        <v>45910</v>
      </c>
      <c r="F1734" s="2" t="s">
        <v>1747</v>
      </c>
      <c r="G1734" s="3" t="s">
        <v>1748</v>
      </c>
      <c r="H1734" s="2" t="s">
        <v>5762</v>
      </c>
      <c r="I1734" s="3" t="s">
        <v>3170</v>
      </c>
      <c r="J1734" s="6">
        <v>31809</v>
      </c>
      <c r="K1734" s="3" t="s">
        <v>5018</v>
      </c>
      <c r="L1734" s="3" t="s">
        <v>4976</v>
      </c>
      <c r="M1734" s="3" t="s">
        <v>359</v>
      </c>
      <c r="N1734" s="3" t="s">
        <v>1758</v>
      </c>
      <c r="O1734" s="5" t="s">
        <v>5389</v>
      </c>
      <c r="P1734" s="2">
        <f>VLOOKUP(M1734&amp;N1734,Distancia!$C$2:$D$3438,2,0)</f>
        <v>106.86</v>
      </c>
      <c r="Q1734" s="2" t="str">
        <f t="shared" si="27"/>
        <v>Aplica</v>
      </c>
      <c r="R1734" s="36">
        <v>9000</v>
      </c>
      <c r="S1734" s="2"/>
    </row>
    <row r="1735" spans="1:19" x14ac:dyDescent="0.25">
      <c r="A1735" s="3" t="s">
        <v>352</v>
      </c>
      <c r="B1735" s="6" t="s">
        <v>1944</v>
      </c>
      <c r="C1735" s="2">
        <v>220813</v>
      </c>
      <c r="D1735" s="4">
        <v>45910</v>
      </c>
      <c r="E1735" s="4">
        <v>45910</v>
      </c>
      <c r="F1735" s="2" t="s">
        <v>9</v>
      </c>
      <c r="G1735" s="3" t="s">
        <v>1711</v>
      </c>
      <c r="H1735" s="2" t="s">
        <v>5472</v>
      </c>
      <c r="I1735" s="3" t="s">
        <v>3170</v>
      </c>
      <c r="J1735" s="6">
        <v>0</v>
      </c>
      <c r="K1735" s="3" t="s">
        <v>3417</v>
      </c>
      <c r="L1735" s="3" t="s">
        <v>4971</v>
      </c>
      <c r="M1735" s="3" t="s">
        <v>359</v>
      </c>
      <c r="N1735" s="3" t="s">
        <v>354</v>
      </c>
      <c r="O1735" s="5" t="s">
        <v>5382</v>
      </c>
      <c r="P1735" s="2">
        <f>VLOOKUP(M1735&amp;N1735,Distancia!$C$2:$D$3438,2,0)</f>
        <v>22.94</v>
      </c>
      <c r="Q1735" s="2" t="str">
        <f t="shared" si="27"/>
        <v>No Aplica</v>
      </c>
      <c r="R1735" s="36"/>
      <c r="S1735" s="2"/>
    </row>
    <row r="1736" spans="1:19" x14ac:dyDescent="0.25">
      <c r="A1736" s="3" t="s">
        <v>352</v>
      </c>
      <c r="B1736" s="6" t="s">
        <v>1944</v>
      </c>
      <c r="C1736" s="2">
        <v>220820</v>
      </c>
      <c r="D1736" s="4">
        <v>45910</v>
      </c>
      <c r="E1736" s="4">
        <v>45912</v>
      </c>
      <c r="F1736" s="2" t="s">
        <v>2421</v>
      </c>
      <c r="G1736" s="3" t="s">
        <v>2420</v>
      </c>
      <c r="H1736" s="2" t="s">
        <v>5611</v>
      </c>
      <c r="I1736" s="3" t="s">
        <v>3170</v>
      </c>
      <c r="J1736" s="6">
        <v>0</v>
      </c>
      <c r="K1736" s="3" t="s">
        <v>3410</v>
      </c>
      <c r="L1736" s="3" t="s">
        <v>4976</v>
      </c>
      <c r="M1736" s="3" t="s">
        <v>359</v>
      </c>
      <c r="N1736" s="3" t="s">
        <v>368</v>
      </c>
      <c r="O1736" s="5" t="s">
        <v>5394</v>
      </c>
      <c r="P1736" s="2">
        <f>VLOOKUP(M1736&amp;N1736,Distancia!$C$2:$D$3438,2,0)</f>
        <v>71.239999999999995</v>
      </c>
      <c r="Q1736" s="2" t="str">
        <f t="shared" si="27"/>
        <v>No Aplica</v>
      </c>
      <c r="R1736" s="36"/>
      <c r="S1736" s="2"/>
    </row>
    <row r="1737" spans="1:19" x14ac:dyDescent="0.25">
      <c r="A1737" s="3" t="s">
        <v>352</v>
      </c>
      <c r="B1737" s="6" t="s">
        <v>1944</v>
      </c>
      <c r="C1737" s="2">
        <v>220836</v>
      </c>
      <c r="D1737" s="4">
        <v>45911</v>
      </c>
      <c r="E1737" s="4">
        <v>45911</v>
      </c>
      <c r="F1737" s="2" t="s">
        <v>1738</v>
      </c>
      <c r="G1737" s="3" t="s">
        <v>1739</v>
      </c>
      <c r="H1737" s="2" t="s">
        <v>6050</v>
      </c>
      <c r="I1737" s="3" t="s">
        <v>3170</v>
      </c>
      <c r="J1737" s="6">
        <v>0</v>
      </c>
      <c r="K1737" s="3" t="s">
        <v>3516</v>
      </c>
      <c r="L1737" s="3" t="s">
        <v>4252</v>
      </c>
      <c r="M1737" s="3" t="s">
        <v>359</v>
      </c>
      <c r="N1737" s="3" t="s">
        <v>368</v>
      </c>
      <c r="O1737" s="5" t="s">
        <v>5394</v>
      </c>
      <c r="P1737" s="2">
        <f>VLOOKUP(M1737&amp;N1737,Distancia!$C$2:$D$3438,2,0)</f>
        <v>71.239999999999995</v>
      </c>
      <c r="Q1737" s="2" t="str">
        <f t="shared" si="27"/>
        <v>No Aplica</v>
      </c>
      <c r="R1737" s="36"/>
      <c r="S1737" s="2"/>
    </row>
    <row r="1738" spans="1:19" x14ac:dyDescent="0.25">
      <c r="A1738" s="3" t="s">
        <v>352</v>
      </c>
      <c r="B1738" s="6" t="s">
        <v>1944</v>
      </c>
      <c r="C1738" s="2">
        <v>220842</v>
      </c>
      <c r="D1738" s="4">
        <v>45910</v>
      </c>
      <c r="E1738" s="4">
        <v>45910</v>
      </c>
      <c r="F1738" s="2" t="s">
        <v>1729</v>
      </c>
      <c r="G1738" s="3" t="s">
        <v>1730</v>
      </c>
      <c r="H1738" s="2" t="s">
        <v>5383</v>
      </c>
      <c r="I1738" s="3" t="s">
        <v>3170</v>
      </c>
      <c r="J1738" s="6">
        <v>0</v>
      </c>
      <c r="K1738" s="3" t="s">
        <v>5045</v>
      </c>
      <c r="L1738" s="3" t="s">
        <v>4971</v>
      </c>
      <c r="M1738" s="3" t="s">
        <v>359</v>
      </c>
      <c r="N1738" s="3" t="s">
        <v>353</v>
      </c>
      <c r="O1738" s="5" t="s">
        <v>5394</v>
      </c>
      <c r="P1738" s="2">
        <f>VLOOKUP(M1738&amp;N1738,Distancia!$C$2:$D$3438,2,0)</f>
        <v>54.44</v>
      </c>
      <c r="Q1738" s="2" t="str">
        <f t="shared" si="27"/>
        <v>No Aplica</v>
      </c>
      <c r="R1738" s="36"/>
      <c r="S1738" s="2"/>
    </row>
    <row r="1739" spans="1:19" x14ac:dyDescent="0.25">
      <c r="A1739" s="3" t="s">
        <v>352</v>
      </c>
      <c r="B1739" s="6" t="s">
        <v>1944</v>
      </c>
      <c r="C1739" s="2">
        <v>220848</v>
      </c>
      <c r="D1739" s="4">
        <v>45911</v>
      </c>
      <c r="E1739" s="4">
        <v>45911</v>
      </c>
      <c r="F1739" s="2" t="s">
        <v>3058</v>
      </c>
      <c r="G1739" s="3" t="s">
        <v>3059</v>
      </c>
      <c r="H1739" s="2" t="s">
        <v>5478</v>
      </c>
      <c r="I1739" s="3" t="s">
        <v>3170</v>
      </c>
      <c r="J1739" s="6">
        <v>0</v>
      </c>
      <c r="K1739" s="3" t="s">
        <v>3421</v>
      </c>
      <c r="L1739" s="3" t="s">
        <v>4971</v>
      </c>
      <c r="M1739" s="3" t="s">
        <v>359</v>
      </c>
      <c r="N1739" s="3" t="s">
        <v>354</v>
      </c>
      <c r="O1739" s="5" t="s">
        <v>5450</v>
      </c>
      <c r="P1739" s="2">
        <f>VLOOKUP(M1739&amp;N1739,Distancia!$C$2:$D$3438,2,0)</f>
        <v>22.94</v>
      </c>
      <c r="Q1739" s="2" t="str">
        <f t="shared" si="27"/>
        <v>No Aplica</v>
      </c>
      <c r="R1739" s="36"/>
      <c r="S1739" s="2"/>
    </row>
    <row r="1740" spans="1:19" x14ac:dyDescent="0.25">
      <c r="A1740" s="3" t="s">
        <v>352</v>
      </c>
      <c r="B1740" s="6" t="s">
        <v>1944</v>
      </c>
      <c r="C1740" s="2">
        <v>220856</v>
      </c>
      <c r="D1740" s="4">
        <v>45911</v>
      </c>
      <c r="E1740" s="4">
        <v>45911</v>
      </c>
      <c r="F1740" s="2" t="s">
        <v>1742</v>
      </c>
      <c r="G1740" s="3" t="s">
        <v>1743</v>
      </c>
      <c r="H1740" s="2" t="s">
        <v>5477</v>
      </c>
      <c r="I1740" s="3" t="s">
        <v>3170</v>
      </c>
      <c r="J1740" s="6">
        <v>0</v>
      </c>
      <c r="K1740" s="3" t="s">
        <v>3418</v>
      </c>
      <c r="L1740" s="3" t="s">
        <v>4971</v>
      </c>
      <c r="M1740" s="3" t="s">
        <v>359</v>
      </c>
      <c r="N1740" s="3" t="s">
        <v>368</v>
      </c>
      <c r="O1740" s="5" t="s">
        <v>5394</v>
      </c>
      <c r="P1740" s="2">
        <f>VLOOKUP(M1740&amp;N1740,Distancia!$C$2:$D$3438,2,0)</f>
        <v>71.239999999999995</v>
      </c>
      <c r="Q1740" s="2" t="str">
        <f t="shared" si="27"/>
        <v>No Aplica</v>
      </c>
      <c r="R1740" s="36"/>
      <c r="S1740" s="2"/>
    </row>
    <row r="1741" spans="1:19" x14ac:dyDescent="0.25">
      <c r="A1741" s="3" t="s">
        <v>352</v>
      </c>
      <c r="B1741" s="6" t="s">
        <v>1944</v>
      </c>
      <c r="C1741" s="2">
        <v>220869</v>
      </c>
      <c r="D1741" s="4">
        <v>45912</v>
      </c>
      <c r="E1741" s="4">
        <v>45912</v>
      </c>
      <c r="F1741" s="2" t="s">
        <v>1731</v>
      </c>
      <c r="G1741" s="3" t="s">
        <v>1732</v>
      </c>
      <c r="H1741" s="2" t="s">
        <v>5591</v>
      </c>
      <c r="I1741" s="3" t="s">
        <v>3170</v>
      </c>
      <c r="J1741" s="6">
        <v>31809</v>
      </c>
      <c r="K1741" s="3" t="s">
        <v>3422</v>
      </c>
      <c r="L1741" s="3" t="s">
        <v>4971</v>
      </c>
      <c r="M1741" s="3" t="s">
        <v>359</v>
      </c>
      <c r="N1741" s="3" t="s">
        <v>1728</v>
      </c>
      <c r="O1741" s="5" t="s">
        <v>5394</v>
      </c>
      <c r="P1741" s="2">
        <f>VLOOKUP(M1741&amp;N1741,Distancia!$C$2:$D$3438,2,0)</f>
        <v>91.64</v>
      </c>
      <c r="Q1741" s="2" t="str">
        <f t="shared" si="27"/>
        <v>Aplica</v>
      </c>
      <c r="R1741" s="36"/>
      <c r="S1741" s="2"/>
    </row>
    <row r="1742" spans="1:19" x14ac:dyDescent="0.25">
      <c r="A1742" s="3" t="s">
        <v>352</v>
      </c>
      <c r="B1742" s="6" t="s">
        <v>1944</v>
      </c>
      <c r="C1742" s="2">
        <v>220885</v>
      </c>
      <c r="D1742" s="4">
        <v>45911</v>
      </c>
      <c r="E1742" s="4">
        <v>45911</v>
      </c>
      <c r="F1742" s="2" t="s">
        <v>356</v>
      </c>
      <c r="G1742" s="3" t="s">
        <v>361</v>
      </c>
      <c r="H1742" s="2" t="s">
        <v>5513</v>
      </c>
      <c r="I1742" s="3" t="s">
        <v>3170</v>
      </c>
      <c r="J1742" s="6">
        <v>0</v>
      </c>
      <c r="K1742" s="3" t="s">
        <v>3419</v>
      </c>
      <c r="L1742" s="3" t="s">
        <v>4971</v>
      </c>
      <c r="M1742" s="3" t="s">
        <v>354</v>
      </c>
      <c r="N1742" s="3" t="s">
        <v>359</v>
      </c>
      <c r="O1742" s="5" t="s">
        <v>5394</v>
      </c>
      <c r="P1742" s="2">
        <f>VLOOKUP(M1742&amp;N1742,Distancia!$C$2:$D$3438,2,0)</f>
        <v>22.94</v>
      </c>
      <c r="Q1742" s="2" t="str">
        <f t="shared" si="27"/>
        <v>No Aplica</v>
      </c>
      <c r="R1742" s="36"/>
      <c r="S1742" s="2"/>
    </row>
    <row r="1743" spans="1:19" x14ac:dyDescent="0.25">
      <c r="A1743" s="3" t="s">
        <v>352</v>
      </c>
      <c r="B1743" s="6" t="s">
        <v>1944</v>
      </c>
      <c r="C1743" s="2">
        <v>220886</v>
      </c>
      <c r="D1743" s="4">
        <v>45912</v>
      </c>
      <c r="E1743" s="4">
        <v>45912</v>
      </c>
      <c r="F1743" s="2" t="s">
        <v>356</v>
      </c>
      <c r="G1743" s="3" t="s">
        <v>361</v>
      </c>
      <c r="H1743" s="2" t="s">
        <v>5513</v>
      </c>
      <c r="I1743" s="3" t="s">
        <v>3170</v>
      </c>
      <c r="J1743" s="6">
        <v>0</v>
      </c>
      <c r="K1743" s="3" t="s">
        <v>3420</v>
      </c>
      <c r="L1743" s="3" t="s">
        <v>4971</v>
      </c>
      <c r="M1743" s="3" t="s">
        <v>354</v>
      </c>
      <c r="N1743" s="3" t="s">
        <v>1753</v>
      </c>
      <c r="O1743" s="5" t="s">
        <v>5382</v>
      </c>
      <c r="P1743" s="2">
        <f>VLOOKUP(M1743&amp;N1743,Distancia!$C$2:$D$3438,2,0)</f>
        <v>77.67</v>
      </c>
      <c r="Q1743" s="2" t="str">
        <f t="shared" si="27"/>
        <v>No Aplica</v>
      </c>
      <c r="R1743" s="36"/>
      <c r="S1743" s="2"/>
    </row>
    <row r="1744" spans="1:19" x14ac:dyDescent="0.25">
      <c r="A1744" s="3" t="s">
        <v>352</v>
      </c>
      <c r="B1744" s="6" t="s">
        <v>1944</v>
      </c>
      <c r="C1744" s="2">
        <v>220899</v>
      </c>
      <c r="D1744" s="4">
        <v>45912</v>
      </c>
      <c r="E1744" s="4">
        <v>45912</v>
      </c>
      <c r="F1744" s="2" t="s">
        <v>3309</v>
      </c>
      <c r="G1744" s="3" t="s">
        <v>3310</v>
      </c>
      <c r="H1744" s="2" t="s">
        <v>6347</v>
      </c>
      <c r="I1744" s="3" t="s">
        <v>3170</v>
      </c>
      <c r="J1744" s="6">
        <v>0</v>
      </c>
      <c r="K1744" s="3" t="s">
        <v>3423</v>
      </c>
      <c r="L1744" s="3" t="s">
        <v>5072</v>
      </c>
      <c r="M1744" s="3" t="s">
        <v>368</v>
      </c>
      <c r="N1744" s="3" t="s">
        <v>3006</v>
      </c>
      <c r="O1744" s="5" t="s">
        <v>5382</v>
      </c>
      <c r="P1744" s="2">
        <f>VLOOKUP(M1744&amp;N1744,Distancia!$C$2:$D$3438,2,0)</f>
        <v>46</v>
      </c>
      <c r="Q1744" s="2" t="str">
        <f t="shared" si="27"/>
        <v>No Aplica</v>
      </c>
      <c r="R1744" s="36"/>
      <c r="S1744" s="2"/>
    </row>
    <row r="1745" spans="1:19" x14ac:dyDescent="0.25">
      <c r="A1745" s="3" t="s">
        <v>352</v>
      </c>
      <c r="B1745" s="6" t="s">
        <v>1944</v>
      </c>
      <c r="C1745" s="2">
        <v>220916</v>
      </c>
      <c r="D1745" s="4">
        <v>45903</v>
      </c>
      <c r="E1745" s="4">
        <v>45908</v>
      </c>
      <c r="F1745" s="2" t="s">
        <v>3087</v>
      </c>
      <c r="G1745" s="3" t="s">
        <v>3088</v>
      </c>
      <c r="H1745" s="2" t="s">
        <v>5574</v>
      </c>
      <c r="I1745" s="3" t="s">
        <v>3170</v>
      </c>
      <c r="J1745" s="6">
        <v>0</v>
      </c>
      <c r="K1745" s="3" t="s">
        <v>3427</v>
      </c>
      <c r="L1745" s="3" t="s">
        <v>5072</v>
      </c>
      <c r="M1745" s="3" t="s">
        <v>368</v>
      </c>
      <c r="N1745" s="3" t="s">
        <v>359</v>
      </c>
      <c r="O1745" s="5" t="s">
        <v>5394</v>
      </c>
      <c r="P1745" s="2">
        <f>VLOOKUP(M1745&amp;N1745,Distancia!$C$2:$D$3438,2,0)</f>
        <v>71.239999999999995</v>
      </c>
      <c r="Q1745" s="2" t="str">
        <f t="shared" si="27"/>
        <v>No Aplica</v>
      </c>
      <c r="R1745" s="36"/>
      <c r="S1745" s="2"/>
    </row>
    <row r="1746" spans="1:19" x14ac:dyDescent="0.25">
      <c r="A1746" s="3" t="s">
        <v>352</v>
      </c>
      <c r="B1746" s="6" t="s">
        <v>1944</v>
      </c>
      <c r="C1746" s="2">
        <v>220955</v>
      </c>
      <c r="D1746" s="4">
        <v>45909</v>
      </c>
      <c r="E1746" s="4">
        <v>45909</v>
      </c>
      <c r="F1746" s="2" t="s">
        <v>1977</v>
      </c>
      <c r="G1746" s="3" t="s">
        <v>1976</v>
      </c>
      <c r="H1746" s="2" t="s">
        <v>5511</v>
      </c>
      <c r="I1746" s="3" t="s">
        <v>3170</v>
      </c>
      <c r="J1746" s="6">
        <v>0</v>
      </c>
      <c r="K1746" s="3" t="s">
        <v>3424</v>
      </c>
      <c r="L1746" s="3" t="s">
        <v>5072</v>
      </c>
      <c r="M1746" s="3" t="s">
        <v>354</v>
      </c>
      <c r="N1746" s="3" t="s">
        <v>353</v>
      </c>
      <c r="O1746" s="5" t="s">
        <v>5394</v>
      </c>
      <c r="P1746" s="2">
        <f>VLOOKUP(M1746&amp;N1746,Distancia!$C$2:$D$3438,2,0)</f>
        <v>37.67</v>
      </c>
      <c r="Q1746" s="2" t="str">
        <f t="shared" si="27"/>
        <v>No Aplica</v>
      </c>
      <c r="R1746" s="36"/>
      <c r="S1746" s="2"/>
    </row>
    <row r="1747" spans="1:19" x14ac:dyDescent="0.25">
      <c r="A1747" s="3" t="s">
        <v>352</v>
      </c>
      <c r="B1747" s="6" t="s">
        <v>1944</v>
      </c>
      <c r="C1747" s="2">
        <v>220956</v>
      </c>
      <c r="D1747" s="4">
        <v>45911</v>
      </c>
      <c r="E1747" s="4">
        <v>45911</v>
      </c>
      <c r="F1747" s="2" t="s">
        <v>1977</v>
      </c>
      <c r="G1747" s="3" t="s">
        <v>1976</v>
      </c>
      <c r="H1747" s="2" t="s">
        <v>5511</v>
      </c>
      <c r="I1747" s="3" t="s">
        <v>3170</v>
      </c>
      <c r="J1747" s="6">
        <v>0</v>
      </c>
      <c r="K1747" s="3" t="s">
        <v>3425</v>
      </c>
      <c r="L1747" s="3" t="s">
        <v>5072</v>
      </c>
      <c r="M1747" s="3" t="s">
        <v>354</v>
      </c>
      <c r="N1747" s="3" t="s">
        <v>353</v>
      </c>
      <c r="O1747" s="5" t="s">
        <v>5394</v>
      </c>
      <c r="P1747" s="2">
        <f>VLOOKUP(M1747&amp;N1747,Distancia!$C$2:$D$3438,2,0)</f>
        <v>37.67</v>
      </c>
      <c r="Q1747" s="2" t="str">
        <f t="shared" si="27"/>
        <v>No Aplica</v>
      </c>
      <c r="R1747" s="36"/>
      <c r="S1747" s="2"/>
    </row>
    <row r="1748" spans="1:19" x14ac:dyDescent="0.25">
      <c r="A1748" s="3" t="s">
        <v>352</v>
      </c>
      <c r="B1748" s="6" t="s">
        <v>1944</v>
      </c>
      <c r="C1748" s="2">
        <v>220972</v>
      </c>
      <c r="D1748" s="4">
        <v>45916</v>
      </c>
      <c r="E1748" s="4">
        <v>45916</v>
      </c>
      <c r="F1748" s="2" t="s">
        <v>1775</v>
      </c>
      <c r="G1748" s="3" t="s">
        <v>1776</v>
      </c>
      <c r="H1748" s="2" t="s">
        <v>6324</v>
      </c>
      <c r="I1748" s="3" t="s">
        <v>3170</v>
      </c>
      <c r="J1748" s="6">
        <v>0</v>
      </c>
      <c r="K1748" s="3" t="s">
        <v>3430</v>
      </c>
      <c r="L1748" s="3" t="s">
        <v>5117</v>
      </c>
      <c r="M1748" s="3" t="s">
        <v>353</v>
      </c>
      <c r="N1748" s="3" t="s">
        <v>359</v>
      </c>
      <c r="O1748" s="5" t="s">
        <v>5394</v>
      </c>
      <c r="P1748" s="2">
        <f>VLOOKUP(M1748&amp;N1748,Distancia!$C$2:$D$3438,2,0)</f>
        <v>54.44</v>
      </c>
      <c r="Q1748" s="2" t="str">
        <f t="shared" si="27"/>
        <v>No Aplica</v>
      </c>
      <c r="R1748" s="36"/>
      <c r="S1748" s="2"/>
    </row>
    <row r="1749" spans="1:19" x14ac:dyDescent="0.25">
      <c r="A1749" s="3" t="s">
        <v>352</v>
      </c>
      <c r="B1749" s="6" t="s">
        <v>1944</v>
      </c>
      <c r="C1749" s="2">
        <v>220991</v>
      </c>
      <c r="D1749" s="4">
        <v>45922</v>
      </c>
      <c r="E1749" s="4">
        <v>45922</v>
      </c>
      <c r="F1749" s="2" t="s">
        <v>71</v>
      </c>
      <c r="G1749" s="3" t="s">
        <v>1744</v>
      </c>
      <c r="H1749" s="2" t="s">
        <v>5401</v>
      </c>
      <c r="I1749" s="3" t="s">
        <v>3170</v>
      </c>
      <c r="J1749" s="6">
        <v>0</v>
      </c>
      <c r="K1749" s="3" t="s">
        <v>5144</v>
      </c>
      <c r="L1749" s="3" t="s">
        <v>4252</v>
      </c>
      <c r="M1749" s="3" t="s">
        <v>359</v>
      </c>
      <c r="N1749" s="3" t="s">
        <v>353</v>
      </c>
      <c r="O1749" s="5" t="s">
        <v>5402</v>
      </c>
      <c r="P1749" s="2">
        <f>VLOOKUP(M1749&amp;N1749,Distancia!$C$2:$D$3438,2,0)</f>
        <v>54.44</v>
      </c>
      <c r="Q1749" s="2" t="str">
        <f t="shared" si="27"/>
        <v>No Aplica</v>
      </c>
      <c r="R1749" s="36"/>
      <c r="S1749" s="2"/>
    </row>
    <row r="1750" spans="1:19" x14ac:dyDescent="0.25">
      <c r="A1750" s="3" t="s">
        <v>352</v>
      </c>
      <c r="B1750" s="6" t="s">
        <v>1944</v>
      </c>
      <c r="C1750" s="2">
        <v>220997</v>
      </c>
      <c r="D1750" s="4">
        <v>45924</v>
      </c>
      <c r="E1750" s="4">
        <v>45926</v>
      </c>
      <c r="F1750" s="2" t="s">
        <v>9</v>
      </c>
      <c r="G1750" s="3" t="s">
        <v>1711</v>
      </c>
      <c r="H1750" s="2" t="s">
        <v>5472</v>
      </c>
      <c r="I1750" s="3" t="s">
        <v>3170</v>
      </c>
      <c r="J1750" s="6">
        <v>207487</v>
      </c>
      <c r="K1750" s="3" t="s">
        <v>3429</v>
      </c>
      <c r="L1750" s="3" t="s">
        <v>5117</v>
      </c>
      <c r="M1750" s="3" t="s">
        <v>359</v>
      </c>
      <c r="N1750" s="3" t="s">
        <v>270</v>
      </c>
      <c r="O1750" s="5" t="s">
        <v>5382</v>
      </c>
      <c r="P1750" s="2">
        <f>VLOOKUP(M1750&amp;N1750,Distancia!$C$2:$D$3438,2,0)</f>
        <v>256.86</v>
      </c>
      <c r="Q1750" s="2" t="str">
        <f t="shared" si="27"/>
        <v>Aplica</v>
      </c>
      <c r="R1750" s="36"/>
      <c r="S1750" s="2"/>
    </row>
    <row r="1751" spans="1:19" x14ac:dyDescent="0.25">
      <c r="A1751" s="3" t="s">
        <v>352</v>
      </c>
      <c r="B1751" s="6" t="s">
        <v>1944</v>
      </c>
      <c r="C1751" s="2">
        <v>221009</v>
      </c>
      <c r="D1751" s="4">
        <v>45926</v>
      </c>
      <c r="E1751" s="4">
        <v>45926</v>
      </c>
      <c r="F1751" s="2" t="s">
        <v>1797</v>
      </c>
      <c r="G1751" s="3" t="s">
        <v>1798</v>
      </c>
      <c r="H1751" s="2" t="s">
        <v>6359</v>
      </c>
      <c r="I1751" s="3" t="s">
        <v>3170</v>
      </c>
      <c r="J1751" s="6">
        <v>25815</v>
      </c>
      <c r="K1751" s="3" t="s">
        <v>3426</v>
      </c>
      <c r="L1751" s="3" t="s">
        <v>5072</v>
      </c>
      <c r="M1751" s="3" t="s">
        <v>1715</v>
      </c>
      <c r="N1751" s="3" t="s">
        <v>359</v>
      </c>
      <c r="O1751" s="5" t="s">
        <v>5389</v>
      </c>
      <c r="P1751" s="2">
        <f>VLOOKUP(M1751&amp;N1751,Distancia!$C$2:$D$3438,2,0)</f>
        <v>96.31</v>
      </c>
      <c r="Q1751" s="2" t="str">
        <f t="shared" si="27"/>
        <v>Aplica</v>
      </c>
      <c r="R1751" s="36">
        <v>7600</v>
      </c>
      <c r="S1751" s="2"/>
    </row>
    <row r="1752" spans="1:19" x14ac:dyDescent="0.25">
      <c r="A1752" s="3" t="s">
        <v>352</v>
      </c>
      <c r="B1752" s="6" t="s">
        <v>1944</v>
      </c>
      <c r="C1752" s="2">
        <v>221019</v>
      </c>
      <c r="D1752" s="4">
        <v>45923</v>
      </c>
      <c r="E1752" s="4">
        <v>45923</v>
      </c>
      <c r="F1752" s="2" t="s">
        <v>57</v>
      </c>
      <c r="G1752" s="3" t="s">
        <v>1717</v>
      </c>
      <c r="H1752" s="2" t="s">
        <v>5607</v>
      </c>
      <c r="I1752" s="3" t="s">
        <v>3170</v>
      </c>
      <c r="J1752" s="6">
        <v>34581</v>
      </c>
      <c r="K1752" s="3" t="s">
        <v>3470</v>
      </c>
      <c r="L1752" s="3" t="s">
        <v>5154</v>
      </c>
      <c r="M1752" s="3" t="s">
        <v>359</v>
      </c>
      <c r="N1752" s="3" t="s">
        <v>270</v>
      </c>
      <c r="O1752" s="5" t="s">
        <v>5382</v>
      </c>
      <c r="P1752" s="2">
        <f>VLOOKUP(M1752&amp;N1752,Distancia!$C$2:$D$3438,2,0)</f>
        <v>256.86</v>
      </c>
      <c r="Q1752" s="2" t="str">
        <f t="shared" si="27"/>
        <v>Aplica</v>
      </c>
      <c r="R1752" s="36"/>
      <c r="S1752" s="2"/>
    </row>
    <row r="1753" spans="1:19" x14ac:dyDescent="0.25">
      <c r="A1753" s="3" t="s">
        <v>352</v>
      </c>
      <c r="B1753" s="6" t="s">
        <v>1944</v>
      </c>
      <c r="C1753" s="2">
        <v>221035</v>
      </c>
      <c r="D1753" s="4">
        <v>45922</v>
      </c>
      <c r="E1753" s="4">
        <v>45923</v>
      </c>
      <c r="F1753" s="2" t="s">
        <v>1765</v>
      </c>
      <c r="G1753" s="3" t="s">
        <v>1766</v>
      </c>
      <c r="H1753" s="2" t="s">
        <v>5573</v>
      </c>
      <c r="I1753" s="3" t="s">
        <v>3170</v>
      </c>
      <c r="J1753" s="6">
        <v>111332</v>
      </c>
      <c r="K1753" s="3" t="s">
        <v>2685</v>
      </c>
      <c r="L1753" s="3" t="s">
        <v>5117</v>
      </c>
      <c r="M1753" s="3" t="s">
        <v>1758</v>
      </c>
      <c r="N1753" s="3" t="s">
        <v>359</v>
      </c>
      <c r="O1753" s="5" t="s">
        <v>5382</v>
      </c>
      <c r="P1753" s="2">
        <f>VLOOKUP(M1753&amp;N1753,Distancia!$C$2:$D$3438,2,0)</f>
        <v>106.86</v>
      </c>
      <c r="Q1753" s="2" t="str">
        <f t="shared" si="27"/>
        <v>Aplica</v>
      </c>
      <c r="R1753" s="36"/>
      <c r="S1753" s="2"/>
    </row>
    <row r="1754" spans="1:19" x14ac:dyDescent="0.25">
      <c r="A1754" s="3" t="s">
        <v>352</v>
      </c>
      <c r="B1754" s="6" t="s">
        <v>1944</v>
      </c>
      <c r="C1754" s="2">
        <v>221036</v>
      </c>
      <c r="D1754" s="4">
        <v>45924</v>
      </c>
      <c r="E1754" s="4">
        <v>45924</v>
      </c>
      <c r="F1754" s="2" t="s">
        <v>1765</v>
      </c>
      <c r="G1754" s="3" t="s">
        <v>1766</v>
      </c>
      <c r="H1754" s="2" t="s">
        <v>5573</v>
      </c>
      <c r="I1754" s="3" t="s">
        <v>3170</v>
      </c>
      <c r="J1754" s="6">
        <v>31809</v>
      </c>
      <c r="K1754" s="3" t="s">
        <v>3432</v>
      </c>
      <c r="L1754" s="3" t="s">
        <v>5117</v>
      </c>
      <c r="M1754" s="3" t="s">
        <v>1758</v>
      </c>
      <c r="N1754" s="3" t="s">
        <v>359</v>
      </c>
      <c r="O1754" s="5" t="s">
        <v>5382</v>
      </c>
      <c r="P1754" s="2">
        <f>VLOOKUP(M1754&amp;N1754,Distancia!$C$2:$D$3438,2,0)</f>
        <v>106.86</v>
      </c>
      <c r="Q1754" s="2" t="str">
        <f t="shared" si="27"/>
        <v>Aplica</v>
      </c>
      <c r="R1754" s="36"/>
      <c r="S1754" s="2"/>
    </row>
    <row r="1755" spans="1:19" x14ac:dyDescent="0.25">
      <c r="A1755" s="3" t="s">
        <v>352</v>
      </c>
      <c r="B1755" s="6" t="s">
        <v>1944</v>
      </c>
      <c r="C1755" s="2">
        <v>221039</v>
      </c>
      <c r="D1755" s="4">
        <v>45922</v>
      </c>
      <c r="E1755" s="4">
        <v>45924</v>
      </c>
      <c r="F1755" s="2" t="s">
        <v>3217</v>
      </c>
      <c r="G1755" s="3" t="s">
        <v>3218</v>
      </c>
      <c r="H1755" s="2" t="s">
        <v>5410</v>
      </c>
      <c r="I1755" s="3" t="s">
        <v>3170</v>
      </c>
      <c r="J1755" s="6">
        <v>190855</v>
      </c>
      <c r="K1755" s="3" t="s">
        <v>3518</v>
      </c>
      <c r="L1755" s="3" t="s">
        <v>4252</v>
      </c>
      <c r="M1755" s="3" t="s">
        <v>359</v>
      </c>
      <c r="N1755" s="3" t="s">
        <v>270</v>
      </c>
      <c r="O1755" s="5" t="s">
        <v>5394</v>
      </c>
      <c r="P1755" s="2">
        <f>VLOOKUP(M1755&amp;N1755,Distancia!$C$2:$D$3438,2,0)</f>
        <v>256.86</v>
      </c>
      <c r="Q1755" s="2" t="str">
        <f t="shared" si="27"/>
        <v>Aplica</v>
      </c>
      <c r="R1755" s="36"/>
      <c r="S1755" s="2"/>
    </row>
    <row r="1756" spans="1:19" x14ac:dyDescent="0.25">
      <c r="A1756" s="3" t="s">
        <v>352</v>
      </c>
      <c r="B1756" s="6" t="s">
        <v>1944</v>
      </c>
      <c r="C1756" s="2">
        <v>221040</v>
      </c>
      <c r="D1756" s="4">
        <v>45923</v>
      </c>
      <c r="E1756" s="4">
        <v>45923</v>
      </c>
      <c r="F1756" s="2" t="s">
        <v>1718</v>
      </c>
      <c r="G1756" s="3" t="s">
        <v>1719</v>
      </c>
      <c r="H1756" s="2" t="s">
        <v>5895</v>
      </c>
      <c r="I1756" s="3" t="s">
        <v>3170</v>
      </c>
      <c r="J1756" s="6">
        <v>25815</v>
      </c>
      <c r="K1756" s="3" t="s">
        <v>3468</v>
      </c>
      <c r="L1756" s="3" t="s">
        <v>5154</v>
      </c>
      <c r="M1756" s="3" t="s">
        <v>359</v>
      </c>
      <c r="N1756" s="3" t="s">
        <v>270</v>
      </c>
      <c r="O1756" s="5" t="s">
        <v>5382</v>
      </c>
      <c r="P1756" s="2">
        <f>VLOOKUP(M1756&amp;N1756,Distancia!$C$2:$D$3438,2,0)</f>
        <v>256.86</v>
      </c>
      <c r="Q1756" s="2" t="str">
        <f t="shared" si="27"/>
        <v>Aplica</v>
      </c>
      <c r="R1756" s="36"/>
      <c r="S1756" s="2"/>
    </row>
    <row r="1757" spans="1:19" x14ac:dyDescent="0.25">
      <c r="A1757" s="3" t="s">
        <v>352</v>
      </c>
      <c r="B1757" s="6" t="s">
        <v>1944</v>
      </c>
      <c r="C1757" s="2">
        <v>221064</v>
      </c>
      <c r="D1757" s="4">
        <v>45923</v>
      </c>
      <c r="E1757" s="4">
        <v>45923</v>
      </c>
      <c r="F1757" s="2" t="s">
        <v>1783</v>
      </c>
      <c r="G1757" s="3" t="s">
        <v>1784</v>
      </c>
      <c r="H1757" s="2" t="s">
        <v>5669</v>
      </c>
      <c r="I1757" s="3" t="s">
        <v>3170</v>
      </c>
      <c r="J1757" s="6">
        <v>0</v>
      </c>
      <c r="K1757" s="3" t="s">
        <v>2635</v>
      </c>
      <c r="L1757" s="3" t="s">
        <v>5117</v>
      </c>
      <c r="M1757" s="3" t="s">
        <v>4</v>
      </c>
      <c r="N1757" s="3" t="s">
        <v>368</v>
      </c>
      <c r="O1757" s="5" t="s">
        <v>5394</v>
      </c>
      <c r="P1757" s="2">
        <f>VLOOKUP(M1757&amp;N1757,Distancia!$C$2:$D$3438,2,0)</f>
        <v>24.52</v>
      </c>
      <c r="Q1757" s="2" t="str">
        <f t="shared" si="27"/>
        <v>No Aplica</v>
      </c>
      <c r="R1757" s="36"/>
      <c r="S1757" s="2"/>
    </row>
    <row r="1758" spans="1:19" x14ac:dyDescent="0.25">
      <c r="A1758" s="3" t="s">
        <v>352</v>
      </c>
      <c r="B1758" s="6" t="s">
        <v>1944</v>
      </c>
      <c r="C1758" s="2">
        <v>221069</v>
      </c>
      <c r="D1758" s="4">
        <v>45923</v>
      </c>
      <c r="E1758" s="4">
        <v>45923</v>
      </c>
      <c r="F1758" s="2" t="s">
        <v>69</v>
      </c>
      <c r="G1758" s="3" t="s">
        <v>1733</v>
      </c>
      <c r="H1758" s="2" t="s">
        <v>6060</v>
      </c>
      <c r="I1758" s="3" t="s">
        <v>3170</v>
      </c>
      <c r="J1758" s="6">
        <v>0</v>
      </c>
      <c r="K1758" s="3" t="s">
        <v>3524</v>
      </c>
      <c r="L1758" s="3" t="s">
        <v>4252</v>
      </c>
      <c r="M1758" s="3" t="s">
        <v>359</v>
      </c>
      <c r="N1758" s="3" t="s">
        <v>353</v>
      </c>
      <c r="O1758" s="5" t="s">
        <v>5450</v>
      </c>
      <c r="P1758" s="2">
        <f>VLOOKUP(M1758&amp;N1758,Distancia!$C$2:$D$3438,2,0)</f>
        <v>54.44</v>
      </c>
      <c r="Q1758" s="2" t="str">
        <f t="shared" si="27"/>
        <v>No Aplica</v>
      </c>
      <c r="R1758" s="36"/>
      <c r="S1758" s="2"/>
    </row>
    <row r="1759" spans="1:19" x14ac:dyDescent="0.25">
      <c r="A1759" s="3" t="s">
        <v>352</v>
      </c>
      <c r="B1759" s="6" t="s">
        <v>1944</v>
      </c>
      <c r="C1759" s="2">
        <v>221072</v>
      </c>
      <c r="D1759" s="4">
        <v>45923</v>
      </c>
      <c r="E1759" s="4">
        <v>45923</v>
      </c>
      <c r="F1759" s="2" t="s">
        <v>1725</v>
      </c>
      <c r="G1759" s="3" t="s">
        <v>1726</v>
      </c>
      <c r="H1759" s="2" t="s">
        <v>5403</v>
      </c>
      <c r="I1759" s="3" t="s">
        <v>3170</v>
      </c>
      <c r="J1759" s="6">
        <v>31809</v>
      </c>
      <c r="K1759" s="3" t="s">
        <v>3439</v>
      </c>
      <c r="L1759" s="3" t="s">
        <v>5065</v>
      </c>
      <c r="M1759" s="3" t="s">
        <v>359</v>
      </c>
      <c r="N1759" s="3" t="s">
        <v>1715</v>
      </c>
      <c r="O1759" s="5" t="s">
        <v>5394</v>
      </c>
      <c r="P1759" s="2">
        <f>VLOOKUP(M1759&amp;N1759,Distancia!$C$2:$D$3438,2,0)</f>
        <v>96.31</v>
      </c>
      <c r="Q1759" s="2" t="str">
        <f t="shared" si="27"/>
        <v>Aplica</v>
      </c>
      <c r="R1759" s="36"/>
      <c r="S1759" s="2"/>
    </row>
    <row r="1760" spans="1:19" x14ac:dyDescent="0.25">
      <c r="A1760" s="3" t="s">
        <v>352</v>
      </c>
      <c r="B1760" s="6" t="s">
        <v>1944</v>
      </c>
      <c r="C1760" s="2">
        <v>221093</v>
      </c>
      <c r="D1760" s="4">
        <v>45923</v>
      </c>
      <c r="E1760" s="4">
        <v>45923</v>
      </c>
      <c r="F1760" s="2" t="s">
        <v>3309</v>
      </c>
      <c r="G1760" s="3" t="s">
        <v>3310</v>
      </c>
      <c r="H1760" s="2" t="s">
        <v>6347</v>
      </c>
      <c r="I1760" s="3" t="s">
        <v>3170</v>
      </c>
      <c r="J1760" s="6">
        <v>0</v>
      </c>
      <c r="K1760" s="3" t="s">
        <v>3435</v>
      </c>
      <c r="L1760" s="3" t="s">
        <v>5065</v>
      </c>
      <c r="M1760" s="3" t="s">
        <v>368</v>
      </c>
      <c r="N1760" s="3" t="s">
        <v>3006</v>
      </c>
      <c r="O1760" s="5" t="s">
        <v>5382</v>
      </c>
      <c r="P1760" s="2">
        <f>VLOOKUP(M1760&amp;N1760,Distancia!$C$2:$D$3438,2,0)</f>
        <v>46</v>
      </c>
      <c r="Q1760" s="2" t="str">
        <f t="shared" si="27"/>
        <v>No Aplica</v>
      </c>
      <c r="R1760" s="36"/>
      <c r="S1760" s="2"/>
    </row>
    <row r="1761" spans="1:19" x14ac:dyDescent="0.25">
      <c r="A1761" s="3" t="s">
        <v>352</v>
      </c>
      <c r="B1761" s="6" t="s">
        <v>1944</v>
      </c>
      <c r="C1761" s="2">
        <v>221094</v>
      </c>
      <c r="D1761" s="4">
        <v>45929</v>
      </c>
      <c r="E1761" s="4">
        <v>45931</v>
      </c>
      <c r="F1761" s="2" t="s">
        <v>5210</v>
      </c>
      <c r="G1761" s="3" t="s">
        <v>5211</v>
      </c>
      <c r="H1761" s="2" t="s">
        <v>6381</v>
      </c>
      <c r="I1761" s="3" t="s">
        <v>351</v>
      </c>
      <c r="J1761" s="6">
        <v>190855</v>
      </c>
      <c r="K1761" s="3" t="s">
        <v>3446</v>
      </c>
      <c r="L1761" s="3" t="s">
        <v>5154</v>
      </c>
      <c r="M1761" s="3" t="s">
        <v>359</v>
      </c>
      <c r="N1761" s="3" t="s">
        <v>270</v>
      </c>
      <c r="O1761" s="5" t="s">
        <v>5389</v>
      </c>
      <c r="P1761" s="2">
        <f>VLOOKUP(M1761&amp;N1761,Distancia!$C$2:$D$3438,2,0)</f>
        <v>256.86</v>
      </c>
      <c r="Q1761" s="2" t="str">
        <f t="shared" si="27"/>
        <v>Aplica</v>
      </c>
      <c r="R1761" s="36">
        <v>18050</v>
      </c>
      <c r="S1761" s="2"/>
    </row>
    <row r="1762" spans="1:19" x14ac:dyDescent="0.25">
      <c r="A1762" s="3" t="s">
        <v>352</v>
      </c>
      <c r="B1762" s="6" t="s">
        <v>1944</v>
      </c>
      <c r="C1762" s="2">
        <v>221136</v>
      </c>
      <c r="D1762" s="4">
        <v>45925</v>
      </c>
      <c r="E1762" s="4">
        <v>45925</v>
      </c>
      <c r="F1762" s="2" t="s">
        <v>35</v>
      </c>
      <c r="G1762" s="3" t="s">
        <v>1764</v>
      </c>
      <c r="H1762" s="2" t="s">
        <v>5802</v>
      </c>
      <c r="I1762" s="3" t="s">
        <v>3170</v>
      </c>
      <c r="J1762" s="6">
        <v>31809</v>
      </c>
      <c r="K1762" s="3" t="s">
        <v>5240</v>
      </c>
      <c r="L1762" s="3" t="s">
        <v>4252</v>
      </c>
      <c r="M1762" s="3" t="s">
        <v>1758</v>
      </c>
      <c r="N1762" s="3" t="s">
        <v>359</v>
      </c>
      <c r="O1762" s="5" t="s">
        <v>5389</v>
      </c>
      <c r="P1762" s="2">
        <f>VLOOKUP(M1762&amp;N1762,Distancia!$C$2:$D$3438,2,0)</f>
        <v>106.86</v>
      </c>
      <c r="Q1762" s="2" t="str">
        <f t="shared" si="27"/>
        <v>Aplica</v>
      </c>
      <c r="R1762" s="36">
        <v>9000</v>
      </c>
      <c r="S1762" s="2"/>
    </row>
    <row r="1763" spans="1:19" x14ac:dyDescent="0.25">
      <c r="A1763" s="3" t="s">
        <v>352</v>
      </c>
      <c r="B1763" s="6" t="s">
        <v>1944</v>
      </c>
      <c r="C1763" s="2">
        <v>221156</v>
      </c>
      <c r="D1763" s="4">
        <v>45925</v>
      </c>
      <c r="E1763" s="4">
        <v>45925</v>
      </c>
      <c r="F1763" s="2" t="s">
        <v>1770</v>
      </c>
      <c r="G1763" s="3" t="s">
        <v>1771</v>
      </c>
      <c r="H1763" s="2" t="s">
        <v>5680</v>
      </c>
      <c r="I1763" s="3" t="s">
        <v>97</v>
      </c>
      <c r="J1763" s="6">
        <v>31809</v>
      </c>
      <c r="K1763" s="3" t="s">
        <v>3441</v>
      </c>
      <c r="L1763" s="3" t="s">
        <v>5065</v>
      </c>
      <c r="M1763" s="3" t="s">
        <v>1753</v>
      </c>
      <c r="N1763" s="3" t="s">
        <v>359</v>
      </c>
      <c r="O1763" s="5" t="s">
        <v>5382</v>
      </c>
      <c r="P1763" s="2">
        <f>VLOOKUP(M1763&amp;N1763,Distancia!$C$2:$D$3438,2,0)</f>
        <v>100.61</v>
      </c>
      <c r="Q1763" s="2" t="str">
        <f t="shared" si="27"/>
        <v>Aplica</v>
      </c>
      <c r="R1763" s="36"/>
      <c r="S1763" s="2"/>
    </row>
    <row r="1764" spans="1:19" x14ac:dyDescent="0.25">
      <c r="A1764" s="3" t="s">
        <v>352</v>
      </c>
      <c r="B1764" s="6" t="s">
        <v>1944</v>
      </c>
      <c r="C1764" s="2">
        <v>221159</v>
      </c>
      <c r="D1764" s="4">
        <v>45925</v>
      </c>
      <c r="E1764" s="4">
        <v>45925</v>
      </c>
      <c r="F1764" s="2" t="s">
        <v>1781</v>
      </c>
      <c r="G1764" s="3" t="s">
        <v>1782</v>
      </c>
      <c r="H1764" s="2" t="s">
        <v>5907</v>
      </c>
      <c r="I1764" s="3" t="s">
        <v>97</v>
      </c>
      <c r="J1764" s="6">
        <v>0</v>
      </c>
      <c r="K1764" s="3" t="s">
        <v>1984</v>
      </c>
      <c r="L1764" s="3" t="s">
        <v>5065</v>
      </c>
      <c r="M1764" s="3" t="s">
        <v>4</v>
      </c>
      <c r="N1764" s="3" t="s">
        <v>359</v>
      </c>
      <c r="O1764" s="5" t="s">
        <v>5382</v>
      </c>
      <c r="P1764" s="2">
        <f>VLOOKUP(M1764&amp;N1764,Distancia!$C$2:$D$3438,2,0)</f>
        <v>54.68</v>
      </c>
      <c r="Q1764" s="2" t="str">
        <f t="shared" si="27"/>
        <v>No Aplica</v>
      </c>
      <c r="R1764" s="36"/>
      <c r="S1764" s="2"/>
    </row>
    <row r="1765" spans="1:19" x14ac:dyDescent="0.25">
      <c r="A1765" s="3" t="s">
        <v>352</v>
      </c>
      <c r="B1765" s="6" t="s">
        <v>1944</v>
      </c>
      <c r="C1765" s="2">
        <v>221168</v>
      </c>
      <c r="D1765" s="4">
        <v>45925</v>
      </c>
      <c r="E1765" s="4">
        <v>45925</v>
      </c>
      <c r="F1765" s="2" t="s">
        <v>2414</v>
      </c>
      <c r="G1765" s="3" t="s">
        <v>2413</v>
      </c>
      <c r="H1765" s="2" t="s">
        <v>5758</v>
      </c>
      <c r="I1765" s="3" t="s">
        <v>3170</v>
      </c>
      <c r="J1765" s="6">
        <v>0</v>
      </c>
      <c r="K1765" s="3" t="s">
        <v>5259</v>
      </c>
      <c r="L1765" s="3" t="s">
        <v>5065</v>
      </c>
      <c r="M1765" s="3" t="s">
        <v>368</v>
      </c>
      <c r="N1765" s="3" t="s">
        <v>359</v>
      </c>
      <c r="O1765" s="5" t="s">
        <v>5402</v>
      </c>
      <c r="P1765" s="2">
        <f>VLOOKUP(M1765&amp;N1765,Distancia!$C$2:$D$3438,2,0)</f>
        <v>71.239999999999995</v>
      </c>
      <c r="Q1765" s="2" t="str">
        <f t="shared" si="27"/>
        <v>No Aplica</v>
      </c>
      <c r="R1765" s="36"/>
      <c r="S1765" s="2"/>
    </row>
    <row r="1766" spans="1:19" x14ac:dyDescent="0.25">
      <c r="A1766" s="3" t="s">
        <v>352</v>
      </c>
      <c r="B1766" s="6" t="s">
        <v>1944</v>
      </c>
      <c r="C1766" s="2">
        <v>221170</v>
      </c>
      <c r="D1766" s="4">
        <v>45923</v>
      </c>
      <c r="E1766" s="4">
        <v>45924</v>
      </c>
      <c r="F1766" s="2" t="s">
        <v>1736</v>
      </c>
      <c r="G1766" s="3" t="s">
        <v>1971</v>
      </c>
      <c r="H1766" s="2" t="s">
        <v>6402</v>
      </c>
      <c r="I1766" s="3" t="s">
        <v>3170</v>
      </c>
      <c r="J1766" s="6">
        <v>121034</v>
      </c>
      <c r="K1766" s="3" t="s">
        <v>2569</v>
      </c>
      <c r="L1766" s="3" t="s">
        <v>5154</v>
      </c>
      <c r="M1766" s="3" t="s">
        <v>359</v>
      </c>
      <c r="N1766" s="3" t="s">
        <v>270</v>
      </c>
      <c r="O1766" s="5" t="s">
        <v>5402</v>
      </c>
      <c r="P1766" s="2">
        <f>VLOOKUP(M1766&amp;N1766,Distancia!$C$2:$D$3438,2,0)</f>
        <v>256.86</v>
      </c>
      <c r="Q1766" s="2" t="str">
        <f t="shared" si="27"/>
        <v>Aplica</v>
      </c>
      <c r="R1766" s="36"/>
      <c r="S1766" s="2"/>
    </row>
    <row r="1767" spans="1:19" x14ac:dyDescent="0.25">
      <c r="A1767" s="3" t="s">
        <v>352</v>
      </c>
      <c r="B1767" s="6" t="s">
        <v>1944</v>
      </c>
      <c r="C1767" s="2">
        <v>221176</v>
      </c>
      <c r="D1767" s="4">
        <v>45924</v>
      </c>
      <c r="E1767" s="4">
        <v>45924</v>
      </c>
      <c r="F1767" s="2" t="s">
        <v>2411</v>
      </c>
      <c r="G1767" s="3" t="s">
        <v>2410</v>
      </c>
      <c r="H1767" s="2" t="s">
        <v>6163</v>
      </c>
      <c r="I1767" s="3" t="s">
        <v>351</v>
      </c>
      <c r="J1767" s="6">
        <v>0</v>
      </c>
      <c r="K1767" s="3" t="s">
        <v>3440</v>
      </c>
      <c r="L1767" s="3" t="s">
        <v>5065</v>
      </c>
      <c r="M1767" s="3" t="s">
        <v>353</v>
      </c>
      <c r="N1767" s="3" t="s">
        <v>359</v>
      </c>
      <c r="O1767" s="5" t="s">
        <v>5394</v>
      </c>
      <c r="P1767" s="2">
        <f>VLOOKUP(M1767&amp;N1767,Distancia!$C$2:$D$3438,2,0)</f>
        <v>54.44</v>
      </c>
      <c r="Q1767" s="2" t="str">
        <f t="shared" si="27"/>
        <v>No Aplica</v>
      </c>
      <c r="R1767" s="36"/>
      <c r="S1767" s="2"/>
    </row>
    <row r="1768" spans="1:19" x14ac:dyDescent="0.25">
      <c r="A1768" s="3" t="s">
        <v>352</v>
      </c>
      <c r="B1768" s="6" t="s">
        <v>1944</v>
      </c>
      <c r="C1768" s="2">
        <v>221181</v>
      </c>
      <c r="D1768" s="4">
        <v>45924</v>
      </c>
      <c r="E1768" s="4">
        <v>45924</v>
      </c>
      <c r="F1768" s="2" t="s">
        <v>1745</v>
      </c>
      <c r="G1768" s="3" t="s">
        <v>1746</v>
      </c>
      <c r="H1768" s="2" t="s">
        <v>5715</v>
      </c>
      <c r="I1768" s="3" t="s">
        <v>3170</v>
      </c>
      <c r="J1768" s="6">
        <v>0</v>
      </c>
      <c r="K1768" s="3" t="s">
        <v>3466</v>
      </c>
      <c r="L1768" s="3" t="s">
        <v>5154</v>
      </c>
      <c r="M1768" s="3" t="s">
        <v>359</v>
      </c>
      <c r="N1768" s="3" t="s">
        <v>1959</v>
      </c>
      <c r="O1768" s="5" t="s">
        <v>5382</v>
      </c>
      <c r="P1768" s="2">
        <f>VLOOKUP(M1768&amp;N1768,Distancia!$C$2:$D$3438,2,0)</f>
        <v>42</v>
      </c>
      <c r="Q1768" s="2" t="str">
        <f t="shared" si="27"/>
        <v>No Aplica</v>
      </c>
      <c r="R1768" s="36"/>
      <c r="S1768" s="2"/>
    </row>
    <row r="1769" spans="1:19" x14ac:dyDescent="0.25">
      <c r="A1769" s="3" t="s">
        <v>352</v>
      </c>
      <c r="B1769" s="6" t="s">
        <v>1944</v>
      </c>
      <c r="C1769" s="2">
        <v>221188</v>
      </c>
      <c r="D1769" s="4">
        <v>45925</v>
      </c>
      <c r="E1769" s="4">
        <v>45925</v>
      </c>
      <c r="F1769" s="2" t="s">
        <v>1731</v>
      </c>
      <c r="G1769" s="3" t="s">
        <v>1732</v>
      </c>
      <c r="H1769" s="2" t="s">
        <v>5591</v>
      </c>
      <c r="I1769" s="3" t="s">
        <v>3170</v>
      </c>
      <c r="J1769" s="6">
        <v>0</v>
      </c>
      <c r="K1769" s="3" t="s">
        <v>5267</v>
      </c>
      <c r="L1769" s="3" t="s">
        <v>4252</v>
      </c>
      <c r="M1769" s="3" t="s">
        <v>359</v>
      </c>
      <c r="N1769" s="3" t="s">
        <v>353</v>
      </c>
      <c r="O1769" s="5" t="s">
        <v>5394</v>
      </c>
      <c r="P1769" s="2">
        <f>VLOOKUP(M1769&amp;N1769,Distancia!$C$2:$D$3438,2,0)</f>
        <v>54.44</v>
      </c>
      <c r="Q1769" s="2" t="str">
        <f t="shared" si="27"/>
        <v>No Aplica</v>
      </c>
      <c r="R1769" s="36"/>
      <c r="S1769" s="2"/>
    </row>
    <row r="1770" spans="1:19" x14ac:dyDescent="0.25">
      <c r="A1770" s="3" t="s">
        <v>352</v>
      </c>
      <c r="B1770" s="6" t="s">
        <v>1944</v>
      </c>
      <c r="C1770" s="2">
        <v>221189</v>
      </c>
      <c r="D1770" s="4">
        <v>45923</v>
      </c>
      <c r="E1770" s="4">
        <v>45923</v>
      </c>
      <c r="F1770" s="2" t="s">
        <v>1742</v>
      </c>
      <c r="G1770" s="3" t="s">
        <v>1743</v>
      </c>
      <c r="H1770" s="2" t="s">
        <v>5477</v>
      </c>
      <c r="I1770" s="3" t="s">
        <v>3170</v>
      </c>
      <c r="J1770" s="6">
        <v>0</v>
      </c>
      <c r="K1770" s="3" t="s">
        <v>5268</v>
      </c>
      <c r="L1770" s="3" t="s">
        <v>4252</v>
      </c>
      <c r="M1770" s="3" t="s">
        <v>359</v>
      </c>
      <c r="N1770" s="3" t="s">
        <v>368</v>
      </c>
      <c r="O1770" s="5" t="s">
        <v>5394</v>
      </c>
      <c r="P1770" s="2">
        <f>VLOOKUP(M1770&amp;N1770,Distancia!$C$2:$D$3438,2,0)</f>
        <v>71.239999999999995</v>
      </c>
      <c r="Q1770" s="2" t="str">
        <f t="shared" si="27"/>
        <v>No Aplica</v>
      </c>
      <c r="R1770" s="36"/>
      <c r="S1770" s="2"/>
    </row>
    <row r="1771" spans="1:19" x14ac:dyDescent="0.25">
      <c r="A1771" s="3" t="s">
        <v>352</v>
      </c>
      <c r="B1771" s="6" t="s">
        <v>1944</v>
      </c>
      <c r="C1771" s="2">
        <v>221191</v>
      </c>
      <c r="D1771" s="4">
        <v>45924</v>
      </c>
      <c r="E1771" s="4">
        <v>45926</v>
      </c>
      <c r="F1771" s="2" t="s">
        <v>1709</v>
      </c>
      <c r="G1771" s="3" t="s">
        <v>1710</v>
      </c>
      <c r="H1771" s="2" t="s">
        <v>5500</v>
      </c>
      <c r="I1771" s="3" t="s">
        <v>3170</v>
      </c>
      <c r="J1771" s="6">
        <v>154891</v>
      </c>
      <c r="K1771" s="3" t="s">
        <v>3444</v>
      </c>
      <c r="L1771" s="3" t="s">
        <v>5154</v>
      </c>
      <c r="M1771" s="3" t="s">
        <v>359</v>
      </c>
      <c r="N1771" s="3" t="s">
        <v>270</v>
      </c>
      <c r="O1771" s="5" t="s">
        <v>5382</v>
      </c>
      <c r="P1771" s="2">
        <f>VLOOKUP(M1771&amp;N1771,Distancia!$C$2:$D$3438,2,0)</f>
        <v>256.86</v>
      </c>
      <c r="Q1771" s="2" t="str">
        <f t="shared" si="27"/>
        <v>Aplica</v>
      </c>
      <c r="R1771" s="36"/>
      <c r="S1771" s="2"/>
    </row>
    <row r="1772" spans="1:19" x14ac:dyDescent="0.25">
      <c r="A1772" s="3" t="s">
        <v>352</v>
      </c>
      <c r="B1772" s="6" t="s">
        <v>1944</v>
      </c>
      <c r="C1772" s="2">
        <v>221194</v>
      </c>
      <c r="D1772" s="4">
        <v>45925</v>
      </c>
      <c r="E1772" s="4">
        <v>45925</v>
      </c>
      <c r="F1772" s="2" t="s">
        <v>1783</v>
      </c>
      <c r="G1772" s="3" t="s">
        <v>1784</v>
      </c>
      <c r="H1772" s="2" t="s">
        <v>5669</v>
      </c>
      <c r="I1772" s="3" t="s">
        <v>351</v>
      </c>
      <c r="J1772" s="6">
        <v>0</v>
      </c>
      <c r="K1772" s="3" t="s">
        <v>3464</v>
      </c>
      <c r="L1772" s="3" t="s">
        <v>5154</v>
      </c>
      <c r="M1772" s="3" t="s">
        <v>4</v>
      </c>
      <c r="N1772" s="3" t="s">
        <v>359</v>
      </c>
      <c r="O1772" s="5" t="s">
        <v>5402</v>
      </c>
      <c r="P1772" s="2">
        <f>VLOOKUP(M1772&amp;N1772,Distancia!$C$2:$D$3438,2,0)</f>
        <v>54.68</v>
      </c>
      <c r="Q1772" s="2" t="str">
        <f t="shared" si="27"/>
        <v>No Aplica</v>
      </c>
      <c r="R1772" s="36"/>
      <c r="S1772" s="2"/>
    </row>
    <row r="1773" spans="1:19" x14ac:dyDescent="0.25">
      <c r="A1773" s="3" t="s">
        <v>352</v>
      </c>
      <c r="B1773" s="6" t="s">
        <v>1944</v>
      </c>
      <c r="C1773" s="2">
        <v>221195</v>
      </c>
      <c r="D1773" s="4">
        <v>45925</v>
      </c>
      <c r="E1773" s="4">
        <v>45925</v>
      </c>
      <c r="F1773" s="2" t="s">
        <v>1787</v>
      </c>
      <c r="G1773" s="3" t="s">
        <v>1790</v>
      </c>
      <c r="H1773" s="2" t="s">
        <v>6007</v>
      </c>
      <c r="I1773" s="3" t="s">
        <v>3170</v>
      </c>
      <c r="J1773" s="6">
        <v>31809</v>
      </c>
      <c r="K1773" s="3" t="s">
        <v>3447</v>
      </c>
      <c r="L1773" s="3" t="s">
        <v>5154</v>
      </c>
      <c r="M1773" s="3" t="s">
        <v>1728</v>
      </c>
      <c r="N1773" s="3" t="s">
        <v>359</v>
      </c>
      <c r="O1773" s="5" t="s">
        <v>5590</v>
      </c>
      <c r="P1773" s="2">
        <f>VLOOKUP(M1773&amp;N1773,Distancia!$C$2:$D$3438,2,0)</f>
        <v>91.64</v>
      </c>
      <c r="Q1773" s="2" t="str">
        <f t="shared" si="27"/>
        <v>Aplica</v>
      </c>
      <c r="R1773" s="36">
        <v>37000</v>
      </c>
      <c r="S1773" s="2"/>
    </row>
    <row r="1774" spans="1:19" x14ac:dyDescent="0.25">
      <c r="A1774" s="3" t="s">
        <v>352</v>
      </c>
      <c r="B1774" s="6" t="s">
        <v>1944</v>
      </c>
      <c r="C1774" s="2">
        <v>221202</v>
      </c>
      <c r="D1774" s="4">
        <v>45925</v>
      </c>
      <c r="E1774" s="4">
        <v>45925</v>
      </c>
      <c r="F1774" s="2" t="s">
        <v>1773</v>
      </c>
      <c r="G1774" s="3" t="s">
        <v>2407</v>
      </c>
      <c r="H1774" s="2" t="s">
        <v>5856</v>
      </c>
      <c r="I1774" s="3" t="s">
        <v>3170</v>
      </c>
      <c r="J1774" s="6">
        <v>0</v>
      </c>
      <c r="K1774" s="3" t="s">
        <v>3455</v>
      </c>
      <c r="L1774" s="3" t="s">
        <v>5154</v>
      </c>
      <c r="M1774" s="3" t="s">
        <v>353</v>
      </c>
      <c r="N1774" s="3" t="s">
        <v>359</v>
      </c>
      <c r="O1774" s="5" t="s">
        <v>5389</v>
      </c>
      <c r="P1774" s="2">
        <f>VLOOKUP(M1774&amp;N1774,Distancia!$C$2:$D$3438,2,0)</f>
        <v>54.44</v>
      </c>
      <c r="Q1774" s="2" t="str">
        <f t="shared" si="27"/>
        <v>No Aplica</v>
      </c>
      <c r="R1774" s="36">
        <v>5000</v>
      </c>
      <c r="S1774" s="2"/>
    </row>
    <row r="1775" spans="1:19" x14ac:dyDescent="0.25">
      <c r="A1775" s="3" t="s">
        <v>352</v>
      </c>
      <c r="B1775" s="6" t="s">
        <v>1944</v>
      </c>
      <c r="C1775" s="2">
        <v>221204</v>
      </c>
      <c r="D1775" s="4">
        <v>45925</v>
      </c>
      <c r="E1775" s="4">
        <v>45925</v>
      </c>
      <c r="F1775" s="2" t="s">
        <v>1751</v>
      </c>
      <c r="G1775" s="3" t="s">
        <v>1752</v>
      </c>
      <c r="H1775" s="2" t="s">
        <v>6405</v>
      </c>
      <c r="I1775" s="3" t="s">
        <v>3170</v>
      </c>
      <c r="J1775" s="6">
        <v>0</v>
      </c>
      <c r="K1775" s="3" t="s">
        <v>5276</v>
      </c>
      <c r="L1775" s="3" t="s">
        <v>4252</v>
      </c>
      <c r="M1775" s="3" t="s">
        <v>359</v>
      </c>
      <c r="N1775" s="3" t="s">
        <v>354</v>
      </c>
      <c r="O1775" s="5" t="s">
        <v>5402</v>
      </c>
      <c r="P1775" s="2">
        <f>VLOOKUP(M1775&amp;N1775,Distancia!$C$2:$D$3438,2,0)</f>
        <v>22.94</v>
      </c>
      <c r="Q1775" s="2" t="str">
        <f t="shared" si="27"/>
        <v>No Aplica</v>
      </c>
      <c r="R1775" s="36"/>
      <c r="S1775" s="2"/>
    </row>
    <row r="1776" spans="1:19" x14ac:dyDescent="0.25">
      <c r="A1776" s="3" t="s">
        <v>352</v>
      </c>
      <c r="B1776" s="6" t="s">
        <v>1944</v>
      </c>
      <c r="C1776" s="2">
        <v>221208</v>
      </c>
      <c r="D1776" s="4">
        <v>45925</v>
      </c>
      <c r="E1776" s="4">
        <v>45925</v>
      </c>
      <c r="F1776" s="2" t="s">
        <v>357</v>
      </c>
      <c r="G1776" s="3" t="s">
        <v>358</v>
      </c>
      <c r="H1776" s="2" t="s">
        <v>5619</v>
      </c>
      <c r="I1776" s="3" t="s">
        <v>351</v>
      </c>
      <c r="J1776" s="6">
        <v>0</v>
      </c>
      <c r="K1776" s="3" t="s">
        <v>3436</v>
      </c>
      <c r="L1776" s="3" t="s">
        <v>5065</v>
      </c>
      <c r="M1776" s="3" t="s">
        <v>354</v>
      </c>
      <c r="N1776" s="3" t="s">
        <v>359</v>
      </c>
      <c r="O1776" s="5" t="s">
        <v>5394</v>
      </c>
      <c r="P1776" s="2">
        <f>VLOOKUP(M1776&amp;N1776,Distancia!$C$2:$D$3438,2,0)</f>
        <v>22.94</v>
      </c>
      <c r="Q1776" s="2" t="str">
        <f t="shared" si="27"/>
        <v>No Aplica</v>
      </c>
      <c r="R1776" s="36"/>
      <c r="S1776" s="2"/>
    </row>
    <row r="1777" spans="1:19" x14ac:dyDescent="0.25">
      <c r="A1777" s="3" t="s">
        <v>352</v>
      </c>
      <c r="B1777" s="6" t="s">
        <v>1944</v>
      </c>
      <c r="C1777" s="2">
        <v>221210</v>
      </c>
      <c r="D1777" s="4">
        <v>45925</v>
      </c>
      <c r="E1777" s="4">
        <v>45925</v>
      </c>
      <c r="F1777" s="2" t="s">
        <v>360</v>
      </c>
      <c r="G1777" s="3" t="s">
        <v>362</v>
      </c>
      <c r="H1777" s="2" t="s">
        <v>6078</v>
      </c>
      <c r="I1777" s="3" t="s">
        <v>97</v>
      </c>
      <c r="J1777" s="6">
        <v>0</v>
      </c>
      <c r="K1777" s="3" t="s">
        <v>3471</v>
      </c>
      <c r="L1777" s="3" t="s">
        <v>5154</v>
      </c>
      <c r="M1777" s="3" t="s">
        <v>354</v>
      </c>
      <c r="N1777" s="3" t="s">
        <v>359</v>
      </c>
      <c r="O1777" s="5" t="s">
        <v>5394</v>
      </c>
      <c r="P1777" s="2">
        <f>VLOOKUP(M1777&amp;N1777,Distancia!$C$2:$D$3438,2,0)</f>
        <v>22.94</v>
      </c>
      <c r="Q1777" s="2" t="str">
        <f t="shared" si="27"/>
        <v>No Aplica</v>
      </c>
      <c r="R1777" s="36"/>
      <c r="S1777" s="2"/>
    </row>
    <row r="1778" spans="1:19" x14ac:dyDescent="0.25">
      <c r="A1778" s="3" t="s">
        <v>352</v>
      </c>
      <c r="B1778" s="6" t="s">
        <v>1944</v>
      </c>
      <c r="C1778" s="2">
        <v>221211</v>
      </c>
      <c r="D1778" s="4">
        <v>45925</v>
      </c>
      <c r="E1778" s="4">
        <v>45925</v>
      </c>
      <c r="F1778" s="2" t="s">
        <v>3008</v>
      </c>
      <c r="G1778" s="3" t="s">
        <v>3007</v>
      </c>
      <c r="H1778" s="2" t="s">
        <v>6117</v>
      </c>
      <c r="I1778" s="3" t="s">
        <v>351</v>
      </c>
      <c r="J1778" s="6">
        <v>0</v>
      </c>
      <c r="K1778" s="3" t="s">
        <v>3437</v>
      </c>
      <c r="L1778" s="3" t="s">
        <v>5065</v>
      </c>
      <c r="M1778" s="3" t="s">
        <v>354</v>
      </c>
      <c r="N1778" s="3" t="s">
        <v>359</v>
      </c>
      <c r="O1778" s="5" t="s">
        <v>5402</v>
      </c>
      <c r="P1778" s="2">
        <f>VLOOKUP(M1778&amp;N1778,Distancia!$C$2:$D$3438,2,0)</f>
        <v>22.94</v>
      </c>
      <c r="Q1778" s="2" t="str">
        <f t="shared" si="27"/>
        <v>No Aplica</v>
      </c>
      <c r="R1778" s="36"/>
      <c r="S1778" s="2"/>
    </row>
    <row r="1779" spans="1:19" x14ac:dyDescent="0.25">
      <c r="A1779" s="3" t="s">
        <v>352</v>
      </c>
      <c r="B1779" s="6" t="s">
        <v>1944</v>
      </c>
      <c r="C1779" s="2">
        <v>221228</v>
      </c>
      <c r="D1779" s="4">
        <v>45925</v>
      </c>
      <c r="E1779" s="4">
        <v>45925</v>
      </c>
      <c r="F1779" s="2" t="s">
        <v>2405</v>
      </c>
      <c r="G1779" s="3" t="s">
        <v>2404</v>
      </c>
      <c r="H1779" s="2" t="s">
        <v>6409</v>
      </c>
      <c r="I1779" s="3" t="s">
        <v>351</v>
      </c>
      <c r="J1779" s="6">
        <v>0</v>
      </c>
      <c r="K1779" s="3" t="s">
        <v>3443</v>
      </c>
      <c r="L1779" s="3" t="s">
        <v>5065</v>
      </c>
      <c r="M1779" s="3" t="s">
        <v>4</v>
      </c>
      <c r="N1779" s="3" t="s">
        <v>359</v>
      </c>
      <c r="O1779" s="5" t="s">
        <v>5450</v>
      </c>
      <c r="P1779" s="2">
        <f>VLOOKUP(M1779&amp;N1779,Distancia!$C$2:$D$3438,2,0)</f>
        <v>54.68</v>
      </c>
      <c r="Q1779" s="2" t="str">
        <f t="shared" si="27"/>
        <v>No Aplica</v>
      </c>
      <c r="R1779" s="36"/>
      <c r="S1779" s="2"/>
    </row>
    <row r="1780" spans="1:19" x14ac:dyDescent="0.25">
      <c r="A1780" s="3" t="s">
        <v>352</v>
      </c>
      <c r="B1780" s="6" t="s">
        <v>1944</v>
      </c>
      <c r="C1780" s="2">
        <v>221236</v>
      </c>
      <c r="D1780" s="4">
        <v>45925</v>
      </c>
      <c r="E1780" s="4">
        <v>45925</v>
      </c>
      <c r="F1780" s="2" t="s">
        <v>70</v>
      </c>
      <c r="G1780" s="3" t="s">
        <v>366</v>
      </c>
      <c r="H1780" s="2" t="s">
        <v>6118</v>
      </c>
      <c r="I1780" s="3" t="s">
        <v>351</v>
      </c>
      <c r="J1780" s="6">
        <v>0</v>
      </c>
      <c r="K1780" s="3" t="s">
        <v>3469</v>
      </c>
      <c r="L1780" s="3" t="s">
        <v>5154</v>
      </c>
      <c r="M1780" s="3" t="s">
        <v>354</v>
      </c>
      <c r="N1780" s="3" t="s">
        <v>359</v>
      </c>
      <c r="O1780" s="5" t="s">
        <v>5450</v>
      </c>
      <c r="P1780" s="2">
        <f>VLOOKUP(M1780&amp;N1780,Distancia!$C$2:$D$3438,2,0)</f>
        <v>22.94</v>
      </c>
      <c r="Q1780" s="2" t="str">
        <f t="shared" si="27"/>
        <v>No Aplica</v>
      </c>
      <c r="R1780" s="36"/>
      <c r="S1780" s="2"/>
    </row>
    <row r="1781" spans="1:19" x14ac:dyDescent="0.25">
      <c r="A1781" s="3" t="s">
        <v>352</v>
      </c>
      <c r="B1781" s="6" t="s">
        <v>1944</v>
      </c>
      <c r="C1781" s="2">
        <v>221237</v>
      </c>
      <c r="D1781" s="4">
        <v>45929</v>
      </c>
      <c r="E1781" s="4">
        <v>45931</v>
      </c>
      <c r="F1781" s="2" t="s">
        <v>5296</v>
      </c>
      <c r="G1781" s="3" t="s">
        <v>5297</v>
      </c>
      <c r="H1781" s="2" t="s">
        <v>6414</v>
      </c>
      <c r="I1781" s="3" t="s">
        <v>351</v>
      </c>
      <c r="J1781" s="6">
        <v>190855</v>
      </c>
      <c r="K1781" s="3" t="s">
        <v>3433</v>
      </c>
      <c r="L1781" s="3" t="s">
        <v>5065</v>
      </c>
      <c r="M1781" s="3" t="s">
        <v>368</v>
      </c>
      <c r="N1781" s="3" t="s">
        <v>270</v>
      </c>
      <c r="O1781" s="5" t="s">
        <v>5394</v>
      </c>
      <c r="P1781" s="2">
        <f>VLOOKUP(M1781&amp;N1781,Distancia!$C$2:$D$3438,2,0)</f>
        <v>192.58</v>
      </c>
      <c r="Q1781" s="2" t="str">
        <f t="shared" si="27"/>
        <v>Aplica</v>
      </c>
      <c r="R1781" s="36"/>
      <c r="S1781" s="2"/>
    </row>
    <row r="1782" spans="1:19" x14ac:dyDescent="0.25">
      <c r="A1782" s="3" t="s">
        <v>352</v>
      </c>
      <c r="B1782" s="6" t="s">
        <v>1944</v>
      </c>
      <c r="C1782" s="2">
        <v>221240</v>
      </c>
      <c r="D1782" s="4">
        <v>45925</v>
      </c>
      <c r="E1782" s="4">
        <v>45925</v>
      </c>
      <c r="F1782" s="2" t="s">
        <v>1707</v>
      </c>
      <c r="G1782" s="3" t="s">
        <v>1708</v>
      </c>
      <c r="H1782" s="2" t="s">
        <v>5396</v>
      </c>
      <c r="I1782" s="3" t="s">
        <v>3170</v>
      </c>
      <c r="J1782" s="6">
        <v>0</v>
      </c>
      <c r="K1782" s="3" t="s">
        <v>3507</v>
      </c>
      <c r="L1782" s="3" t="s">
        <v>4252</v>
      </c>
      <c r="M1782" s="3" t="s">
        <v>359</v>
      </c>
      <c r="N1782" s="3" t="s">
        <v>353</v>
      </c>
      <c r="O1782" s="5" t="s">
        <v>5382</v>
      </c>
      <c r="P1782" s="2">
        <f>VLOOKUP(M1782&amp;N1782,Distancia!$C$2:$D$3438,2,0)</f>
        <v>54.44</v>
      </c>
      <c r="Q1782" s="2" t="str">
        <f t="shared" si="27"/>
        <v>No Aplica</v>
      </c>
      <c r="R1782" s="36"/>
      <c r="S1782" s="2"/>
    </row>
    <row r="1783" spans="1:19" x14ac:dyDescent="0.25">
      <c r="A1783" s="3" t="s">
        <v>352</v>
      </c>
      <c r="B1783" s="6" t="s">
        <v>1944</v>
      </c>
      <c r="C1783" s="2">
        <v>221244</v>
      </c>
      <c r="D1783" s="4">
        <v>45926</v>
      </c>
      <c r="E1783" s="4">
        <v>45926</v>
      </c>
      <c r="F1783" s="2" t="s">
        <v>5300</v>
      </c>
      <c r="G1783" s="3" t="s">
        <v>5301</v>
      </c>
      <c r="H1783" s="2" t="s">
        <v>6415</v>
      </c>
      <c r="I1783" s="3" t="s">
        <v>3170</v>
      </c>
      <c r="J1783" s="6">
        <v>25815</v>
      </c>
      <c r="K1783" s="3" t="s">
        <v>1972</v>
      </c>
      <c r="L1783" s="3" t="s">
        <v>5154</v>
      </c>
      <c r="M1783" s="3" t="s">
        <v>1753</v>
      </c>
      <c r="N1783" s="3" t="s">
        <v>359</v>
      </c>
      <c r="O1783" s="5" t="s">
        <v>5450</v>
      </c>
      <c r="P1783" s="2">
        <f>VLOOKUP(M1783&amp;N1783,Distancia!$C$2:$D$3438,2,0)</f>
        <v>100.61</v>
      </c>
      <c r="Q1783" s="2" t="str">
        <f t="shared" si="27"/>
        <v>Aplica</v>
      </c>
      <c r="R1783" s="36"/>
      <c r="S1783" s="2"/>
    </row>
    <row r="1784" spans="1:19" x14ac:dyDescent="0.25">
      <c r="A1784" s="3" t="s">
        <v>352</v>
      </c>
      <c r="B1784" s="6" t="s">
        <v>1944</v>
      </c>
      <c r="C1784" s="2">
        <v>221251</v>
      </c>
      <c r="D1784" s="4">
        <v>45925</v>
      </c>
      <c r="E1784" s="4">
        <v>45925</v>
      </c>
      <c r="F1784" s="2" t="s">
        <v>1779</v>
      </c>
      <c r="G1784" s="3" t="s">
        <v>1780</v>
      </c>
      <c r="H1784" s="2" t="s">
        <v>5820</v>
      </c>
      <c r="I1784" s="3" t="s">
        <v>351</v>
      </c>
      <c r="J1784" s="6">
        <v>0</v>
      </c>
      <c r="K1784" s="3" t="s">
        <v>3442</v>
      </c>
      <c r="L1784" s="3" t="s">
        <v>5065</v>
      </c>
      <c r="M1784" s="3" t="s">
        <v>4</v>
      </c>
      <c r="N1784" s="3" t="s">
        <v>359</v>
      </c>
      <c r="O1784" s="5" t="s">
        <v>5382</v>
      </c>
      <c r="P1784" s="2">
        <f>VLOOKUP(M1784&amp;N1784,Distancia!$C$2:$D$3438,2,0)</f>
        <v>54.68</v>
      </c>
      <c r="Q1784" s="2" t="str">
        <f t="shared" si="27"/>
        <v>No Aplica</v>
      </c>
      <c r="R1784" s="36"/>
      <c r="S1784" s="2"/>
    </row>
    <row r="1785" spans="1:19" x14ac:dyDescent="0.25">
      <c r="A1785" s="3" t="s">
        <v>352</v>
      </c>
      <c r="B1785" s="6" t="s">
        <v>1944</v>
      </c>
      <c r="C1785" s="2">
        <v>221252</v>
      </c>
      <c r="D1785" s="4">
        <v>45925</v>
      </c>
      <c r="E1785" s="4">
        <v>45925</v>
      </c>
      <c r="F1785" s="2" t="s">
        <v>1974</v>
      </c>
      <c r="G1785" s="3" t="s">
        <v>1973</v>
      </c>
      <c r="H1785" s="2" t="s">
        <v>5471</v>
      </c>
      <c r="I1785" s="3" t="s">
        <v>3170</v>
      </c>
      <c r="J1785" s="6">
        <v>0</v>
      </c>
      <c r="K1785" s="3" t="s">
        <v>5302</v>
      </c>
      <c r="L1785" s="3" t="s">
        <v>4252</v>
      </c>
      <c r="M1785" s="3" t="s">
        <v>359</v>
      </c>
      <c r="N1785" s="3" t="s">
        <v>368</v>
      </c>
      <c r="O1785" s="5" t="s">
        <v>5402</v>
      </c>
      <c r="P1785" s="2">
        <f>VLOOKUP(M1785&amp;N1785,Distancia!$C$2:$D$3438,2,0)</f>
        <v>71.239999999999995</v>
      </c>
      <c r="Q1785" s="2" t="str">
        <f t="shared" si="27"/>
        <v>No Aplica</v>
      </c>
      <c r="R1785" s="36"/>
      <c r="S1785" s="2"/>
    </row>
    <row r="1786" spans="1:19" x14ac:dyDescent="0.25">
      <c r="A1786" s="3" t="s">
        <v>352</v>
      </c>
      <c r="B1786" s="6" t="s">
        <v>1944</v>
      </c>
      <c r="C1786" s="2">
        <v>221266</v>
      </c>
      <c r="D1786" s="4">
        <v>45926</v>
      </c>
      <c r="E1786" s="4">
        <v>45926</v>
      </c>
      <c r="F1786" s="2" t="s">
        <v>5309</v>
      </c>
      <c r="G1786" s="3" t="s">
        <v>5310</v>
      </c>
      <c r="H1786" s="2" t="s">
        <v>6418</v>
      </c>
      <c r="I1786" s="3" t="s">
        <v>3170</v>
      </c>
      <c r="J1786" s="6">
        <v>0</v>
      </c>
      <c r="K1786" s="3" t="s">
        <v>3463</v>
      </c>
      <c r="L1786" s="3" t="s">
        <v>5154</v>
      </c>
      <c r="M1786" s="3" t="s">
        <v>353</v>
      </c>
      <c r="N1786" s="3" t="s">
        <v>359</v>
      </c>
      <c r="O1786" s="5" t="s">
        <v>5450</v>
      </c>
      <c r="P1786" s="2">
        <f>VLOOKUP(M1786&amp;N1786,Distancia!$C$2:$D$3438,2,0)</f>
        <v>54.44</v>
      </c>
      <c r="Q1786" s="2" t="str">
        <f t="shared" si="27"/>
        <v>No Aplica</v>
      </c>
      <c r="R1786" s="36"/>
      <c r="S1786" s="2"/>
    </row>
    <row r="1787" spans="1:19" x14ac:dyDescent="0.25">
      <c r="A1787" s="3" t="s">
        <v>352</v>
      </c>
      <c r="B1787" s="6" t="s">
        <v>1944</v>
      </c>
      <c r="C1787" s="2">
        <v>221269</v>
      </c>
      <c r="D1787" s="4">
        <v>45926</v>
      </c>
      <c r="E1787" s="4">
        <v>45926</v>
      </c>
      <c r="F1787" s="2" t="s">
        <v>5312</v>
      </c>
      <c r="G1787" s="3" t="s">
        <v>5313</v>
      </c>
      <c r="H1787" s="2" t="s">
        <v>6419</v>
      </c>
      <c r="I1787" s="3" t="s">
        <v>351</v>
      </c>
      <c r="J1787" s="6">
        <v>0</v>
      </c>
      <c r="K1787" s="3" t="s">
        <v>3448</v>
      </c>
      <c r="L1787" s="3" t="s">
        <v>5154</v>
      </c>
      <c r="M1787" s="3" t="s">
        <v>353</v>
      </c>
      <c r="N1787" s="3" t="s">
        <v>359</v>
      </c>
      <c r="O1787" s="5" t="s">
        <v>5394</v>
      </c>
      <c r="P1787" s="2">
        <f>VLOOKUP(M1787&amp;N1787,Distancia!$C$2:$D$3438,2,0)</f>
        <v>54.44</v>
      </c>
      <c r="Q1787" s="2" t="str">
        <f t="shared" si="27"/>
        <v>No Aplica</v>
      </c>
      <c r="R1787" s="36"/>
      <c r="S1787" s="2"/>
    </row>
    <row r="1788" spans="1:19" x14ac:dyDescent="0.25">
      <c r="A1788" s="3" t="s">
        <v>352</v>
      </c>
      <c r="B1788" s="6" t="s">
        <v>1944</v>
      </c>
      <c r="C1788" s="2">
        <v>221271</v>
      </c>
      <c r="D1788" s="4">
        <v>45926</v>
      </c>
      <c r="E1788" s="4">
        <v>45926</v>
      </c>
      <c r="F1788" s="2" t="s">
        <v>3114</v>
      </c>
      <c r="G1788" s="3" t="s">
        <v>3115</v>
      </c>
      <c r="H1788" s="2" t="s">
        <v>6420</v>
      </c>
      <c r="I1788" s="3" t="s">
        <v>97</v>
      </c>
      <c r="J1788" s="6">
        <v>0</v>
      </c>
      <c r="K1788" s="3">
        <v>0</v>
      </c>
      <c r="L1788" s="3">
        <v>0</v>
      </c>
      <c r="M1788" s="3" t="s">
        <v>368</v>
      </c>
      <c r="N1788" s="3" t="s">
        <v>359</v>
      </c>
      <c r="O1788" s="5" t="s">
        <v>5402</v>
      </c>
      <c r="P1788" s="2">
        <f>VLOOKUP(M1788&amp;N1788,Distancia!$C$2:$D$3438,2,0)</f>
        <v>71.239999999999995</v>
      </c>
      <c r="Q1788" s="2" t="str">
        <f t="shared" si="27"/>
        <v>No Aplica</v>
      </c>
      <c r="R1788" s="36"/>
      <c r="S1788" s="2"/>
    </row>
    <row r="1789" spans="1:19" x14ac:dyDescent="0.25">
      <c r="A1789" s="3" t="s">
        <v>352</v>
      </c>
      <c r="B1789" s="6" t="s">
        <v>1944</v>
      </c>
      <c r="C1789" s="2">
        <v>221277</v>
      </c>
      <c r="D1789" s="4">
        <v>45926</v>
      </c>
      <c r="E1789" s="4">
        <v>45926</v>
      </c>
      <c r="F1789" s="2" t="s">
        <v>3135</v>
      </c>
      <c r="G1789" s="3" t="s">
        <v>3136</v>
      </c>
      <c r="H1789" s="2" t="s">
        <v>5824</v>
      </c>
      <c r="I1789" s="3" t="s">
        <v>97</v>
      </c>
      <c r="J1789" s="6">
        <v>25815</v>
      </c>
      <c r="K1789" s="3" t="s">
        <v>3465</v>
      </c>
      <c r="L1789" s="3" t="s">
        <v>5154</v>
      </c>
      <c r="M1789" s="3" t="s">
        <v>1753</v>
      </c>
      <c r="N1789" s="3" t="s">
        <v>359</v>
      </c>
      <c r="O1789" s="5" t="s">
        <v>5394</v>
      </c>
      <c r="P1789" s="2">
        <f>VLOOKUP(M1789&amp;N1789,Distancia!$C$2:$D$3438,2,0)</f>
        <v>100.61</v>
      </c>
      <c r="Q1789" s="2" t="str">
        <f t="shared" si="27"/>
        <v>Aplica</v>
      </c>
      <c r="R1789" s="36"/>
      <c r="S1789" s="2"/>
    </row>
    <row r="1790" spans="1:19" x14ac:dyDescent="0.25">
      <c r="A1790" s="3" t="s">
        <v>352</v>
      </c>
      <c r="B1790" s="6" t="s">
        <v>1944</v>
      </c>
      <c r="C1790" s="2">
        <v>221290</v>
      </c>
      <c r="D1790" s="4">
        <v>45926</v>
      </c>
      <c r="E1790" s="4">
        <v>45926</v>
      </c>
      <c r="F1790" s="2" t="s">
        <v>2421</v>
      </c>
      <c r="G1790" s="3" t="s">
        <v>2420</v>
      </c>
      <c r="H1790" s="2" t="s">
        <v>5611</v>
      </c>
      <c r="I1790" s="3" t="s">
        <v>3170</v>
      </c>
      <c r="J1790" s="6">
        <v>0</v>
      </c>
      <c r="K1790" s="3" t="s">
        <v>3515</v>
      </c>
      <c r="L1790" s="3" t="s">
        <v>4252</v>
      </c>
      <c r="M1790" s="3" t="s">
        <v>359</v>
      </c>
      <c r="N1790" s="3" t="s">
        <v>368</v>
      </c>
      <c r="O1790" s="5" t="s">
        <v>5394</v>
      </c>
      <c r="P1790" s="2">
        <f>VLOOKUP(M1790&amp;N1790,Distancia!$C$2:$D$3438,2,0)</f>
        <v>71.239999999999995</v>
      </c>
      <c r="Q1790" s="2" t="str">
        <f t="shared" si="27"/>
        <v>No Aplica</v>
      </c>
      <c r="R1790" s="36"/>
      <c r="S1790" s="2"/>
    </row>
    <row r="1791" spans="1:19" x14ac:dyDescent="0.25">
      <c r="A1791" s="3" t="s">
        <v>352</v>
      </c>
      <c r="B1791" s="6" t="s">
        <v>1944</v>
      </c>
      <c r="C1791" s="2">
        <v>221301</v>
      </c>
      <c r="D1791" s="4">
        <v>45926</v>
      </c>
      <c r="E1791" s="4">
        <v>45926</v>
      </c>
      <c r="F1791" s="2" t="s">
        <v>5322</v>
      </c>
      <c r="G1791" s="3" t="s">
        <v>5323</v>
      </c>
      <c r="H1791" s="2" t="s">
        <v>6426</v>
      </c>
      <c r="I1791" s="3" t="s">
        <v>3170</v>
      </c>
      <c r="J1791" s="6">
        <v>0</v>
      </c>
      <c r="K1791" s="3" t="s">
        <v>3467</v>
      </c>
      <c r="L1791" s="3" t="s">
        <v>5154</v>
      </c>
      <c r="M1791" s="3" t="s">
        <v>353</v>
      </c>
      <c r="N1791" s="3" t="s">
        <v>359</v>
      </c>
      <c r="O1791" s="5" t="s">
        <v>5389</v>
      </c>
      <c r="P1791" s="2">
        <f>VLOOKUP(M1791&amp;N1791,Distancia!$C$2:$D$3438,2,0)</f>
        <v>54.44</v>
      </c>
      <c r="Q1791" s="2" t="str">
        <f t="shared" si="27"/>
        <v>No Aplica</v>
      </c>
      <c r="R1791" s="36">
        <v>0</v>
      </c>
      <c r="S1791" s="2"/>
    </row>
    <row r="1792" spans="1:19" x14ac:dyDescent="0.25">
      <c r="A1792" s="3" t="s">
        <v>352</v>
      </c>
      <c r="B1792" s="6" t="s">
        <v>1944</v>
      </c>
      <c r="C1792" s="2">
        <v>221310</v>
      </c>
      <c r="D1792" s="4">
        <v>45929</v>
      </c>
      <c r="E1792" s="4">
        <v>45930</v>
      </c>
      <c r="F1792" s="2" t="s">
        <v>1765</v>
      </c>
      <c r="G1792" s="3" t="s">
        <v>1766</v>
      </c>
      <c r="H1792" s="2" t="s">
        <v>5573</v>
      </c>
      <c r="I1792" s="3" t="s">
        <v>3170</v>
      </c>
      <c r="J1792" s="6">
        <v>111332</v>
      </c>
      <c r="K1792" s="3" t="s">
        <v>5324</v>
      </c>
      <c r="L1792" s="3" t="s">
        <v>4252</v>
      </c>
      <c r="M1792" s="3" t="s">
        <v>1758</v>
      </c>
      <c r="N1792" s="3" t="s">
        <v>359</v>
      </c>
      <c r="O1792" s="5" t="s">
        <v>5382</v>
      </c>
      <c r="P1792" s="2">
        <f>VLOOKUP(M1792&amp;N1792,Distancia!$C$2:$D$3438,2,0)</f>
        <v>106.86</v>
      </c>
      <c r="Q1792" s="2" t="str">
        <f t="shared" si="27"/>
        <v>Aplica</v>
      </c>
      <c r="R1792" s="36"/>
      <c r="S1792" s="2"/>
    </row>
    <row r="1793" spans="1:19" x14ac:dyDescent="0.25">
      <c r="A1793" s="3" t="s">
        <v>352</v>
      </c>
      <c r="B1793" s="6" t="s">
        <v>1944</v>
      </c>
      <c r="C1793" s="2">
        <v>221334</v>
      </c>
      <c r="D1793" s="4">
        <v>45929</v>
      </c>
      <c r="E1793" s="4">
        <v>45929</v>
      </c>
      <c r="F1793" s="2" t="s">
        <v>1731</v>
      </c>
      <c r="G1793" s="3" t="s">
        <v>1732</v>
      </c>
      <c r="H1793" s="2" t="s">
        <v>5591</v>
      </c>
      <c r="I1793" s="3" t="s">
        <v>3170</v>
      </c>
      <c r="J1793" s="6">
        <v>0</v>
      </c>
      <c r="K1793" s="3" t="s">
        <v>5332</v>
      </c>
      <c r="L1793" s="3" t="s">
        <v>4252</v>
      </c>
      <c r="M1793" s="3" t="s">
        <v>359</v>
      </c>
      <c r="N1793" s="3" t="s">
        <v>354</v>
      </c>
      <c r="O1793" s="5" t="s">
        <v>5394</v>
      </c>
      <c r="P1793" s="2">
        <f>VLOOKUP(M1793&amp;N1793,Distancia!$C$2:$D$3438,2,0)</f>
        <v>22.94</v>
      </c>
      <c r="Q1793" s="2" t="str">
        <f t="shared" si="27"/>
        <v>No Aplica</v>
      </c>
      <c r="R1793" s="36"/>
      <c r="S1793" s="2"/>
    </row>
    <row r="1794" spans="1:19" x14ac:dyDescent="0.25">
      <c r="A1794" s="3" t="s">
        <v>352</v>
      </c>
      <c r="B1794" s="6" t="s">
        <v>1944</v>
      </c>
      <c r="C1794" s="2">
        <v>221340</v>
      </c>
      <c r="D1794" s="4">
        <v>45929</v>
      </c>
      <c r="E1794" s="4">
        <v>45929</v>
      </c>
      <c r="F1794" s="2" t="s">
        <v>1777</v>
      </c>
      <c r="G1794" s="3" t="s">
        <v>1778</v>
      </c>
      <c r="H1794" s="2" t="s">
        <v>5897</v>
      </c>
      <c r="I1794" s="3" t="s">
        <v>351</v>
      </c>
      <c r="J1794" s="6">
        <v>0</v>
      </c>
      <c r="K1794" s="3" t="s">
        <v>3462</v>
      </c>
      <c r="L1794" s="3" t="s">
        <v>5154</v>
      </c>
      <c r="M1794" s="3" t="s">
        <v>4</v>
      </c>
      <c r="N1794" s="3" t="s">
        <v>359</v>
      </c>
      <c r="O1794" s="5" t="s">
        <v>5394</v>
      </c>
      <c r="P1794" s="2">
        <f>VLOOKUP(M1794&amp;N1794,Distancia!$C$2:$D$3438,2,0)</f>
        <v>54.68</v>
      </c>
      <c r="Q1794" s="2" t="str">
        <f t="shared" si="27"/>
        <v>No Aplica</v>
      </c>
      <c r="R1794" s="36"/>
      <c r="S1794" s="2"/>
    </row>
    <row r="1795" spans="1:19" x14ac:dyDescent="0.25">
      <c r="A1795" s="3" t="s">
        <v>352</v>
      </c>
      <c r="B1795" s="6" t="s">
        <v>1944</v>
      </c>
      <c r="C1795" s="2">
        <v>221347</v>
      </c>
      <c r="D1795" s="4">
        <v>45924</v>
      </c>
      <c r="E1795" s="4">
        <v>45924</v>
      </c>
      <c r="F1795" s="2" t="s">
        <v>3219</v>
      </c>
      <c r="G1795" s="3" t="s">
        <v>3220</v>
      </c>
      <c r="H1795" s="2" t="s">
        <v>6431</v>
      </c>
      <c r="I1795" s="3" t="s">
        <v>97</v>
      </c>
      <c r="J1795" s="6">
        <v>0</v>
      </c>
      <c r="K1795" s="3" t="s">
        <v>3473</v>
      </c>
      <c r="L1795" s="3" t="s">
        <v>5154</v>
      </c>
      <c r="M1795" s="3" t="s">
        <v>359</v>
      </c>
      <c r="N1795" s="3" t="s">
        <v>368</v>
      </c>
      <c r="O1795" s="5" t="s">
        <v>5382</v>
      </c>
      <c r="P1795" s="2">
        <f>VLOOKUP(M1795&amp;N1795,Distancia!$C$2:$D$3438,2,0)</f>
        <v>71.239999999999995</v>
      </c>
      <c r="Q1795" s="2" t="str">
        <f t="shared" ref="Q1795:Q1858" si="28">IF(P1795&gt;=80,"Aplica","No Aplica")</f>
        <v>No Aplica</v>
      </c>
      <c r="R1795" s="36"/>
      <c r="S1795" s="2"/>
    </row>
    <row r="1796" spans="1:19" x14ac:dyDescent="0.25">
      <c r="A1796" s="3" t="s">
        <v>352</v>
      </c>
      <c r="B1796" s="6" t="s">
        <v>1944</v>
      </c>
      <c r="C1796" s="2">
        <v>221350</v>
      </c>
      <c r="D1796" s="4">
        <v>45924</v>
      </c>
      <c r="E1796" s="4">
        <v>45924</v>
      </c>
      <c r="F1796" s="2" t="s">
        <v>1755</v>
      </c>
      <c r="G1796" s="3" t="s">
        <v>3343</v>
      </c>
      <c r="H1796" s="2" t="s">
        <v>5441</v>
      </c>
      <c r="I1796" s="3" t="s">
        <v>97</v>
      </c>
      <c r="J1796" s="6">
        <v>0</v>
      </c>
      <c r="K1796" s="3">
        <v>0</v>
      </c>
      <c r="L1796" s="3">
        <v>0</v>
      </c>
      <c r="M1796" s="3" t="s">
        <v>359</v>
      </c>
      <c r="N1796" s="3" t="s">
        <v>368</v>
      </c>
      <c r="O1796" s="5" t="s">
        <v>5382</v>
      </c>
      <c r="P1796" s="2">
        <f>VLOOKUP(M1796&amp;N1796,Distancia!$C$2:$D$3438,2,0)</f>
        <v>71.239999999999995</v>
      </c>
      <c r="Q1796" s="2" t="str">
        <f t="shared" si="28"/>
        <v>No Aplica</v>
      </c>
      <c r="R1796" s="36"/>
      <c r="S1796" s="2"/>
    </row>
    <row r="1797" spans="1:19" x14ac:dyDescent="0.25">
      <c r="A1797" s="3" t="s">
        <v>352</v>
      </c>
      <c r="B1797" s="6" t="s">
        <v>1944</v>
      </c>
      <c r="C1797" s="2">
        <v>221357</v>
      </c>
      <c r="D1797" s="4">
        <v>45924</v>
      </c>
      <c r="E1797" s="4">
        <v>45924</v>
      </c>
      <c r="F1797" s="2" t="s">
        <v>3155</v>
      </c>
      <c r="G1797" s="3" t="s">
        <v>5338</v>
      </c>
      <c r="H1797" s="2" t="s">
        <v>6432</v>
      </c>
      <c r="I1797" s="3" t="s">
        <v>3170</v>
      </c>
      <c r="J1797" s="6">
        <v>0</v>
      </c>
      <c r="K1797" s="3" t="s">
        <v>5339</v>
      </c>
      <c r="L1797" s="3" t="s">
        <v>4252</v>
      </c>
      <c r="M1797" s="3" t="s">
        <v>359</v>
      </c>
      <c r="N1797" s="3" t="s">
        <v>368</v>
      </c>
      <c r="O1797" s="5" t="s">
        <v>5382</v>
      </c>
      <c r="P1797" s="2">
        <f>VLOOKUP(M1797&amp;N1797,Distancia!$C$2:$D$3438,2,0)</f>
        <v>71.239999999999995</v>
      </c>
      <c r="Q1797" s="2" t="str">
        <f t="shared" si="28"/>
        <v>No Aplica</v>
      </c>
      <c r="R1797" s="36"/>
      <c r="S1797" s="2"/>
    </row>
    <row r="1798" spans="1:19" x14ac:dyDescent="0.25">
      <c r="A1798" s="3" t="s">
        <v>352</v>
      </c>
      <c r="B1798" s="6" t="s">
        <v>1944</v>
      </c>
      <c r="C1798" s="2">
        <v>221360</v>
      </c>
      <c r="D1798" s="4">
        <v>45930</v>
      </c>
      <c r="E1798" s="4">
        <v>45930</v>
      </c>
      <c r="F1798" s="2" t="s">
        <v>1785</v>
      </c>
      <c r="G1798" s="3" t="s">
        <v>1786</v>
      </c>
      <c r="H1798" s="2" t="s">
        <v>5756</v>
      </c>
      <c r="I1798" s="3" t="s">
        <v>97</v>
      </c>
      <c r="J1798" s="6">
        <v>0</v>
      </c>
      <c r="K1798" s="3" t="s">
        <v>5342</v>
      </c>
      <c r="L1798" s="3" t="s">
        <v>4252</v>
      </c>
      <c r="M1798" s="3" t="s">
        <v>4</v>
      </c>
      <c r="N1798" s="3" t="s">
        <v>368</v>
      </c>
      <c r="O1798" s="5" t="s">
        <v>5402</v>
      </c>
      <c r="P1798" s="2">
        <f>VLOOKUP(M1798&amp;N1798,Distancia!$C$2:$D$3438,2,0)</f>
        <v>24.52</v>
      </c>
      <c r="Q1798" s="2" t="str">
        <f t="shared" si="28"/>
        <v>No Aplica</v>
      </c>
      <c r="R1798" s="36"/>
      <c r="S1798" s="2"/>
    </row>
    <row r="1799" spans="1:19" x14ac:dyDescent="0.25">
      <c r="A1799" s="3" t="s">
        <v>352</v>
      </c>
      <c r="B1799" s="6" t="s">
        <v>1944</v>
      </c>
      <c r="C1799" s="2">
        <v>221362</v>
      </c>
      <c r="D1799" s="4">
        <v>45929</v>
      </c>
      <c r="E1799" s="4">
        <v>45929</v>
      </c>
      <c r="F1799" s="2" t="s">
        <v>1725</v>
      </c>
      <c r="G1799" s="3" t="s">
        <v>1726</v>
      </c>
      <c r="H1799" s="2" t="s">
        <v>5403</v>
      </c>
      <c r="I1799" s="3" t="s">
        <v>3170</v>
      </c>
      <c r="J1799" s="6">
        <v>31809</v>
      </c>
      <c r="K1799" s="3" t="s">
        <v>5343</v>
      </c>
      <c r="L1799" s="3" t="s">
        <v>4252</v>
      </c>
      <c r="M1799" s="3" t="s">
        <v>359</v>
      </c>
      <c r="N1799" s="3" t="s">
        <v>1715</v>
      </c>
      <c r="O1799" s="5" t="s">
        <v>5394</v>
      </c>
      <c r="P1799" s="2">
        <f>VLOOKUP(M1799&amp;N1799,Distancia!$C$2:$D$3438,2,0)</f>
        <v>96.31</v>
      </c>
      <c r="Q1799" s="2" t="str">
        <f t="shared" si="28"/>
        <v>Aplica</v>
      </c>
      <c r="R1799" s="36"/>
      <c r="S1799" s="2"/>
    </row>
    <row r="1800" spans="1:19" x14ac:dyDescent="0.25">
      <c r="A1800" s="3" t="s">
        <v>352</v>
      </c>
      <c r="B1800" s="6" t="s">
        <v>1944</v>
      </c>
      <c r="C1800" s="2">
        <v>221366</v>
      </c>
      <c r="D1800" s="4">
        <v>45926</v>
      </c>
      <c r="E1800" s="4">
        <v>45926</v>
      </c>
      <c r="F1800" s="2" t="s">
        <v>3309</v>
      </c>
      <c r="G1800" s="3" t="s">
        <v>3310</v>
      </c>
      <c r="H1800" s="2" t="s">
        <v>6347</v>
      </c>
      <c r="I1800" s="3" t="s">
        <v>3170</v>
      </c>
      <c r="J1800" s="6">
        <v>0</v>
      </c>
      <c r="K1800" s="3" t="s">
        <v>3445</v>
      </c>
      <c r="L1800" s="3" t="s">
        <v>5154</v>
      </c>
      <c r="M1800" s="3" t="s">
        <v>368</v>
      </c>
      <c r="N1800" s="3" t="s">
        <v>3006</v>
      </c>
      <c r="O1800" s="5" t="s">
        <v>5382</v>
      </c>
      <c r="P1800" s="2">
        <f>VLOOKUP(M1800&amp;N1800,Distancia!$C$2:$D$3438,2,0)</f>
        <v>46</v>
      </c>
      <c r="Q1800" s="2" t="str">
        <f t="shared" si="28"/>
        <v>No Aplica</v>
      </c>
      <c r="R1800" s="36"/>
      <c r="S1800" s="2"/>
    </row>
    <row r="1801" spans="1:19" x14ac:dyDescent="0.25">
      <c r="A1801" s="3" t="s">
        <v>352</v>
      </c>
      <c r="B1801" s="6" t="s">
        <v>1944</v>
      </c>
      <c r="C1801" s="2">
        <v>221382</v>
      </c>
      <c r="D1801" s="4">
        <v>45929</v>
      </c>
      <c r="E1801" s="4">
        <v>45929</v>
      </c>
      <c r="F1801" s="2" t="s">
        <v>3309</v>
      </c>
      <c r="G1801" s="3" t="s">
        <v>3310</v>
      </c>
      <c r="H1801" s="2" t="s">
        <v>6347</v>
      </c>
      <c r="I1801" s="3" t="s">
        <v>3170</v>
      </c>
      <c r="J1801" s="6">
        <v>0</v>
      </c>
      <c r="K1801" s="3" t="s">
        <v>5348</v>
      </c>
      <c r="L1801" s="3" t="s">
        <v>4252</v>
      </c>
      <c r="M1801" s="3" t="s">
        <v>368</v>
      </c>
      <c r="N1801" s="3" t="s">
        <v>3006</v>
      </c>
      <c r="O1801" s="5" t="s">
        <v>5382</v>
      </c>
      <c r="P1801" s="2">
        <f>VLOOKUP(M1801&amp;N1801,Distancia!$C$2:$D$3438,2,0)</f>
        <v>46</v>
      </c>
      <c r="Q1801" s="2" t="str">
        <f t="shared" si="28"/>
        <v>No Aplica</v>
      </c>
      <c r="R1801" s="36"/>
      <c r="S1801" s="2"/>
    </row>
    <row r="1802" spans="1:19" x14ac:dyDescent="0.25">
      <c r="A1802" s="3" t="s">
        <v>352</v>
      </c>
      <c r="B1802" s="6" t="s">
        <v>1944</v>
      </c>
      <c r="C1802" s="2">
        <v>221384</v>
      </c>
      <c r="D1802" s="4">
        <v>45930</v>
      </c>
      <c r="E1802" s="4">
        <v>45930</v>
      </c>
      <c r="F1802" s="2" t="s">
        <v>71</v>
      </c>
      <c r="G1802" s="3" t="s">
        <v>1744</v>
      </c>
      <c r="H1802" s="2" t="s">
        <v>5401</v>
      </c>
      <c r="I1802" s="3" t="s">
        <v>3170</v>
      </c>
      <c r="J1802" s="6">
        <v>0</v>
      </c>
      <c r="K1802" s="3" t="s">
        <v>5349</v>
      </c>
      <c r="L1802" s="3" t="s">
        <v>4252</v>
      </c>
      <c r="M1802" s="3" t="s">
        <v>359</v>
      </c>
      <c r="N1802" s="3" t="s">
        <v>353</v>
      </c>
      <c r="O1802" s="5" t="s">
        <v>5402</v>
      </c>
      <c r="P1802" s="2">
        <f>VLOOKUP(M1802&amp;N1802,Distancia!$C$2:$D$3438,2,0)</f>
        <v>54.44</v>
      </c>
      <c r="Q1802" s="2" t="str">
        <f t="shared" si="28"/>
        <v>No Aplica</v>
      </c>
      <c r="R1802" s="36"/>
      <c r="S1802" s="2"/>
    </row>
    <row r="1803" spans="1:19" x14ac:dyDescent="0.25">
      <c r="A1803" s="3" t="s">
        <v>352</v>
      </c>
      <c r="B1803" s="6" t="s">
        <v>1944</v>
      </c>
      <c r="C1803" s="2">
        <v>221401</v>
      </c>
      <c r="D1803" s="4">
        <v>45929</v>
      </c>
      <c r="E1803" s="4">
        <v>45929</v>
      </c>
      <c r="F1803" s="2" t="s">
        <v>1974</v>
      </c>
      <c r="G1803" s="3" t="s">
        <v>1973</v>
      </c>
      <c r="H1803" s="2" t="s">
        <v>5471</v>
      </c>
      <c r="I1803" s="3" t="s">
        <v>3170</v>
      </c>
      <c r="J1803" s="6">
        <v>0</v>
      </c>
      <c r="K1803" s="3" t="s">
        <v>5353</v>
      </c>
      <c r="L1803" s="3" t="s">
        <v>4252</v>
      </c>
      <c r="M1803" s="3" t="s">
        <v>359</v>
      </c>
      <c r="N1803" s="3" t="s">
        <v>368</v>
      </c>
      <c r="O1803" s="5" t="s">
        <v>5402</v>
      </c>
      <c r="P1803" s="2">
        <f>VLOOKUP(M1803&amp;N1803,Distancia!$C$2:$D$3438,2,0)</f>
        <v>71.239999999999995</v>
      </c>
      <c r="Q1803" s="2" t="str">
        <f t="shared" si="28"/>
        <v>No Aplica</v>
      </c>
      <c r="R1803" s="36"/>
      <c r="S1803" s="2"/>
    </row>
    <row r="1804" spans="1:19" x14ac:dyDescent="0.25">
      <c r="A1804" s="3" t="s">
        <v>352</v>
      </c>
      <c r="B1804" s="6" t="s">
        <v>1944</v>
      </c>
      <c r="C1804" s="2">
        <v>221402</v>
      </c>
      <c r="D1804" s="4">
        <v>45930</v>
      </c>
      <c r="E1804" s="4">
        <v>45930</v>
      </c>
      <c r="F1804" s="2" t="s">
        <v>1707</v>
      </c>
      <c r="G1804" s="3" t="s">
        <v>1708</v>
      </c>
      <c r="H1804" s="2" t="s">
        <v>5396</v>
      </c>
      <c r="I1804" s="3" t="s">
        <v>3170</v>
      </c>
      <c r="J1804" s="6">
        <v>25815</v>
      </c>
      <c r="K1804" s="3" t="s">
        <v>3508</v>
      </c>
      <c r="L1804" s="3" t="s">
        <v>4252</v>
      </c>
      <c r="M1804" s="3" t="s">
        <v>359</v>
      </c>
      <c r="N1804" s="3" t="s">
        <v>270</v>
      </c>
      <c r="O1804" s="5" t="s">
        <v>5590</v>
      </c>
      <c r="P1804" s="2">
        <f>VLOOKUP(M1804&amp;N1804,Distancia!$C$2:$D$3438,2,0)</f>
        <v>256.86</v>
      </c>
      <c r="Q1804" s="2" t="str">
        <f t="shared" si="28"/>
        <v>Aplica</v>
      </c>
      <c r="R1804" s="36">
        <v>11500</v>
      </c>
      <c r="S1804" s="2"/>
    </row>
    <row r="1805" spans="1:19" x14ac:dyDescent="0.25">
      <c r="A1805" s="3" t="s">
        <v>352</v>
      </c>
      <c r="B1805" s="6" t="s">
        <v>1944</v>
      </c>
      <c r="C1805" s="2">
        <v>221406</v>
      </c>
      <c r="D1805" s="4">
        <v>45930</v>
      </c>
      <c r="E1805" s="4">
        <v>45930</v>
      </c>
      <c r="F1805" s="2" t="s">
        <v>1742</v>
      </c>
      <c r="G1805" s="3" t="s">
        <v>1743</v>
      </c>
      <c r="H1805" s="2" t="s">
        <v>5477</v>
      </c>
      <c r="I1805" s="3" t="s">
        <v>3170</v>
      </c>
      <c r="J1805" s="6">
        <v>0</v>
      </c>
      <c r="K1805" s="3" t="s">
        <v>5354</v>
      </c>
      <c r="L1805" s="3" t="s">
        <v>4252</v>
      </c>
      <c r="M1805" s="3" t="s">
        <v>359</v>
      </c>
      <c r="N1805" s="3" t="s">
        <v>368</v>
      </c>
      <c r="O1805" s="5" t="s">
        <v>5394</v>
      </c>
      <c r="P1805" s="2">
        <f>VLOOKUP(M1805&amp;N1805,Distancia!$C$2:$D$3438,2,0)</f>
        <v>71.239999999999995</v>
      </c>
      <c r="Q1805" s="2" t="str">
        <f t="shared" si="28"/>
        <v>No Aplica</v>
      </c>
      <c r="R1805" s="36"/>
      <c r="S1805" s="2"/>
    </row>
    <row r="1806" spans="1:19" x14ac:dyDescent="0.25">
      <c r="A1806" s="3" t="s">
        <v>352</v>
      </c>
      <c r="B1806" s="6" t="s">
        <v>1944</v>
      </c>
      <c r="C1806" s="2">
        <v>221415</v>
      </c>
      <c r="D1806" s="4">
        <v>45930</v>
      </c>
      <c r="E1806" s="4">
        <v>45930</v>
      </c>
      <c r="F1806" s="2" t="s">
        <v>1718</v>
      </c>
      <c r="G1806" s="3" t="s">
        <v>1719</v>
      </c>
      <c r="H1806" s="2" t="s">
        <v>5895</v>
      </c>
      <c r="I1806" s="3" t="s">
        <v>97</v>
      </c>
      <c r="J1806" s="6">
        <v>0</v>
      </c>
      <c r="K1806" s="3">
        <v>0</v>
      </c>
      <c r="L1806" s="3">
        <v>0</v>
      </c>
      <c r="M1806" s="3" t="s">
        <v>359</v>
      </c>
      <c r="N1806" s="3" t="s">
        <v>1966</v>
      </c>
      <c r="O1806" s="5" t="s">
        <v>5382</v>
      </c>
      <c r="P1806" s="2">
        <f>VLOOKUP(M1806&amp;N1806,Distancia!$C$2:$D$3438,2,0)</f>
        <v>76.290000000000006</v>
      </c>
      <c r="Q1806" s="2" t="str">
        <f t="shared" si="28"/>
        <v>No Aplica</v>
      </c>
      <c r="R1806" s="36"/>
      <c r="S1806" s="2"/>
    </row>
    <row r="1807" spans="1:19" x14ac:dyDescent="0.25">
      <c r="A1807" s="3" t="s">
        <v>352</v>
      </c>
      <c r="B1807" s="6" t="s">
        <v>1944</v>
      </c>
      <c r="C1807" s="2">
        <v>221450</v>
      </c>
      <c r="D1807" s="4">
        <v>45930</v>
      </c>
      <c r="E1807" s="4">
        <v>45930</v>
      </c>
      <c r="F1807" s="2" t="s">
        <v>44</v>
      </c>
      <c r="G1807" s="3" t="s">
        <v>1705</v>
      </c>
      <c r="H1807" s="2" t="s">
        <v>5978</v>
      </c>
      <c r="I1807" s="3" t="s">
        <v>3170</v>
      </c>
      <c r="J1807" s="6">
        <v>0</v>
      </c>
      <c r="K1807" s="3" t="s">
        <v>3486</v>
      </c>
      <c r="L1807" s="3" t="s">
        <v>4252</v>
      </c>
      <c r="M1807" s="3" t="s">
        <v>359</v>
      </c>
      <c r="N1807" s="3" t="s">
        <v>368</v>
      </c>
      <c r="O1807" s="5" t="s">
        <v>5382</v>
      </c>
      <c r="P1807" s="2">
        <f>VLOOKUP(M1807&amp;N1807,Distancia!$C$2:$D$3438,2,0)</f>
        <v>71.239999999999995</v>
      </c>
      <c r="Q1807" s="2" t="str">
        <f t="shared" si="28"/>
        <v>No Aplica</v>
      </c>
      <c r="R1807" s="36"/>
      <c r="S1807" s="2"/>
    </row>
    <row r="1808" spans="1:19" x14ac:dyDescent="0.25">
      <c r="A1808" s="3" t="s">
        <v>352</v>
      </c>
      <c r="B1808" s="6" t="s">
        <v>1944</v>
      </c>
      <c r="C1808" s="2">
        <v>221476</v>
      </c>
      <c r="D1808" s="4">
        <v>45930</v>
      </c>
      <c r="E1808" s="4">
        <v>45930</v>
      </c>
      <c r="F1808" s="2" t="s">
        <v>2426</v>
      </c>
      <c r="G1808" s="3" t="s">
        <v>2425</v>
      </c>
      <c r="H1808" s="2" t="s">
        <v>6449</v>
      </c>
      <c r="I1808" s="3" t="s">
        <v>3170</v>
      </c>
      <c r="J1808" s="6">
        <v>0</v>
      </c>
      <c r="K1808" s="3" t="s">
        <v>5367</v>
      </c>
      <c r="L1808" s="3" t="s">
        <v>4252</v>
      </c>
      <c r="M1808" s="3" t="s">
        <v>368</v>
      </c>
      <c r="N1808" s="3" t="s">
        <v>3006</v>
      </c>
      <c r="O1808" s="5" t="s">
        <v>5382</v>
      </c>
      <c r="P1808" s="2">
        <f>VLOOKUP(M1808&amp;N1808,Distancia!$C$2:$D$3438,2,0)</f>
        <v>46</v>
      </c>
      <c r="Q1808" s="2" t="str">
        <f t="shared" si="28"/>
        <v>No Aplica</v>
      </c>
      <c r="R1808" s="36"/>
      <c r="S1808" s="2"/>
    </row>
    <row r="1809" spans="1:19" x14ac:dyDescent="0.25">
      <c r="A1809" s="3" t="s">
        <v>352</v>
      </c>
      <c r="B1809" s="6" t="s">
        <v>1944</v>
      </c>
      <c r="C1809" s="2">
        <v>221503</v>
      </c>
      <c r="D1809" s="4">
        <v>45929</v>
      </c>
      <c r="E1809" s="4">
        <v>45933</v>
      </c>
      <c r="F1809" s="2" t="s">
        <v>1740</v>
      </c>
      <c r="G1809" s="3" t="s">
        <v>1741</v>
      </c>
      <c r="H1809" s="2" t="s">
        <v>6077</v>
      </c>
      <c r="I1809" s="3" t="s">
        <v>351</v>
      </c>
      <c r="J1809" s="6">
        <v>0</v>
      </c>
      <c r="K1809" s="3">
        <v>0</v>
      </c>
      <c r="L1809" s="3">
        <v>0</v>
      </c>
      <c r="M1809" s="3" t="s">
        <v>359</v>
      </c>
      <c r="N1809" s="3" t="s">
        <v>270</v>
      </c>
      <c r="O1809" s="5" t="s">
        <v>5394</v>
      </c>
      <c r="P1809" s="2">
        <f>VLOOKUP(M1809&amp;N1809,Distancia!$C$2:$D$3438,2,0)</f>
        <v>256.86</v>
      </c>
      <c r="Q1809" s="2" t="str">
        <f t="shared" si="28"/>
        <v>Aplica</v>
      </c>
      <c r="R1809" s="36"/>
      <c r="S1809" s="2"/>
    </row>
    <row r="1810" spans="1:19" x14ac:dyDescent="0.25">
      <c r="A1810" s="3" t="s">
        <v>352</v>
      </c>
      <c r="B1810" s="6" t="s">
        <v>1944</v>
      </c>
      <c r="C1810" s="2">
        <v>221641</v>
      </c>
      <c r="D1810" s="4">
        <v>45887</v>
      </c>
      <c r="E1810" s="4">
        <v>45887</v>
      </c>
      <c r="F1810" s="2" t="s">
        <v>5378</v>
      </c>
      <c r="G1810" s="3" t="s">
        <v>5379</v>
      </c>
      <c r="H1810" s="2" t="s">
        <v>6456</v>
      </c>
      <c r="I1810" s="3" t="s">
        <v>351</v>
      </c>
      <c r="J1810" s="6">
        <v>0</v>
      </c>
      <c r="K1810" s="3">
        <v>0</v>
      </c>
      <c r="L1810" s="3">
        <v>0</v>
      </c>
      <c r="M1810" s="3" t="s">
        <v>368</v>
      </c>
      <c r="N1810" s="3" t="s">
        <v>359</v>
      </c>
      <c r="O1810" s="5" t="s">
        <v>5394</v>
      </c>
      <c r="P1810" s="2">
        <f>VLOOKUP(M1810&amp;N1810,Distancia!$C$2:$D$3438,2,0)</f>
        <v>71.239999999999995</v>
      </c>
      <c r="Q1810" s="2" t="str">
        <f t="shared" si="28"/>
        <v>No Aplica</v>
      </c>
      <c r="R1810" s="36"/>
      <c r="S1810" s="2"/>
    </row>
    <row r="1811" spans="1:19" x14ac:dyDescent="0.25">
      <c r="A1811" s="3" t="s">
        <v>352</v>
      </c>
      <c r="B1811" s="6" t="s">
        <v>1944</v>
      </c>
      <c r="C1811" s="2">
        <v>221642</v>
      </c>
      <c r="D1811" s="4">
        <v>45908</v>
      </c>
      <c r="E1811" s="4">
        <v>45908</v>
      </c>
      <c r="F1811" s="2" t="s">
        <v>5378</v>
      </c>
      <c r="G1811" s="3" t="s">
        <v>5379</v>
      </c>
      <c r="H1811" s="2" t="s">
        <v>6456</v>
      </c>
      <c r="I1811" s="3" t="s">
        <v>97</v>
      </c>
      <c r="J1811" s="6">
        <v>0</v>
      </c>
      <c r="K1811" s="3">
        <v>0</v>
      </c>
      <c r="L1811" s="3">
        <v>0</v>
      </c>
      <c r="M1811" s="3" t="s">
        <v>368</v>
      </c>
      <c r="N1811" s="3" t="s">
        <v>359</v>
      </c>
      <c r="O1811" s="5" t="s">
        <v>5394</v>
      </c>
      <c r="P1811" s="2">
        <f>VLOOKUP(M1811&amp;N1811,Distancia!$C$2:$D$3438,2,0)</f>
        <v>71.239999999999995</v>
      </c>
      <c r="Q1811" s="2" t="str">
        <f t="shared" si="28"/>
        <v>No Aplica</v>
      </c>
      <c r="R1811" s="36"/>
      <c r="S1811" s="2"/>
    </row>
    <row r="1812" spans="1:19" x14ac:dyDescent="0.25">
      <c r="A1812" s="3" t="s">
        <v>352</v>
      </c>
      <c r="B1812" s="6" t="s">
        <v>1944</v>
      </c>
      <c r="C1812" s="2">
        <v>221643</v>
      </c>
      <c r="D1812" s="4">
        <v>45909</v>
      </c>
      <c r="E1812" s="4">
        <v>45909</v>
      </c>
      <c r="F1812" s="2" t="s">
        <v>5378</v>
      </c>
      <c r="G1812" s="3" t="s">
        <v>5379</v>
      </c>
      <c r="H1812" s="2" t="s">
        <v>6456</v>
      </c>
      <c r="I1812" s="3" t="s">
        <v>97</v>
      </c>
      <c r="J1812" s="6">
        <v>0</v>
      </c>
      <c r="K1812" s="3">
        <v>0</v>
      </c>
      <c r="L1812" s="3">
        <v>0</v>
      </c>
      <c r="M1812" s="3" t="s">
        <v>368</v>
      </c>
      <c r="N1812" s="3" t="s">
        <v>359</v>
      </c>
      <c r="O1812" s="5" t="s">
        <v>5394</v>
      </c>
      <c r="P1812" s="2">
        <f>VLOOKUP(M1812&amp;N1812,Distancia!$C$2:$D$3438,2,0)</f>
        <v>71.239999999999995</v>
      </c>
      <c r="Q1812" s="2" t="str">
        <f t="shared" si="28"/>
        <v>No Aplica</v>
      </c>
      <c r="R1812" s="36"/>
      <c r="S1812" s="2"/>
    </row>
    <row r="1813" spans="1:19" x14ac:dyDescent="0.25">
      <c r="A1813" s="3" t="s">
        <v>352</v>
      </c>
      <c r="B1813" s="6" t="s">
        <v>1944</v>
      </c>
      <c r="C1813" s="2">
        <v>221644</v>
      </c>
      <c r="D1813" s="4">
        <v>45925</v>
      </c>
      <c r="E1813" s="4">
        <v>45925</v>
      </c>
      <c r="F1813" s="2" t="s">
        <v>5378</v>
      </c>
      <c r="G1813" s="3" t="s">
        <v>5379</v>
      </c>
      <c r="H1813" s="2" t="s">
        <v>6456</v>
      </c>
      <c r="I1813" s="3" t="s">
        <v>97</v>
      </c>
      <c r="J1813" s="6">
        <v>0</v>
      </c>
      <c r="K1813" s="3">
        <v>0</v>
      </c>
      <c r="L1813" s="3">
        <v>0</v>
      </c>
      <c r="M1813" s="3" t="s">
        <v>368</v>
      </c>
      <c r="N1813" s="3" t="s">
        <v>359</v>
      </c>
      <c r="O1813" s="5" t="s">
        <v>5394</v>
      </c>
      <c r="P1813" s="2">
        <f>VLOOKUP(M1813&amp;N1813,Distancia!$C$2:$D$3438,2,0)</f>
        <v>71.239999999999995</v>
      </c>
      <c r="Q1813" s="2" t="str">
        <f t="shared" si="28"/>
        <v>No Aplica</v>
      </c>
      <c r="R1813" s="36"/>
      <c r="S1813" s="2"/>
    </row>
    <row r="1814" spans="1:19" x14ac:dyDescent="0.25">
      <c r="A1814" s="3" t="s">
        <v>352</v>
      </c>
      <c r="B1814" s="6" t="s">
        <v>1944</v>
      </c>
      <c r="C1814" s="2">
        <v>221645</v>
      </c>
      <c r="D1814" s="4">
        <v>45926</v>
      </c>
      <c r="E1814" s="4">
        <v>45926</v>
      </c>
      <c r="F1814" s="2" t="s">
        <v>5378</v>
      </c>
      <c r="G1814" s="3" t="s">
        <v>5379</v>
      </c>
      <c r="H1814" s="2" t="s">
        <v>6456</v>
      </c>
      <c r="I1814" s="3" t="s">
        <v>97</v>
      </c>
      <c r="J1814" s="6">
        <v>0</v>
      </c>
      <c r="K1814" s="3">
        <v>0</v>
      </c>
      <c r="L1814" s="3">
        <v>0</v>
      </c>
      <c r="M1814" s="3" t="s">
        <v>368</v>
      </c>
      <c r="N1814" s="3" t="s">
        <v>359</v>
      </c>
      <c r="O1814" s="5" t="s">
        <v>5394</v>
      </c>
      <c r="P1814" s="2">
        <f>VLOOKUP(M1814&amp;N1814,Distancia!$C$2:$D$3438,2,0)</f>
        <v>71.239999999999995</v>
      </c>
      <c r="Q1814" s="2" t="str">
        <f t="shared" si="28"/>
        <v>No Aplica</v>
      </c>
      <c r="R1814" s="36"/>
      <c r="S1814" s="2"/>
    </row>
    <row r="1815" spans="1:19" x14ac:dyDescent="0.25">
      <c r="A1815" s="3" t="s">
        <v>352</v>
      </c>
      <c r="B1815" s="6" t="s">
        <v>1944</v>
      </c>
      <c r="C1815" s="2">
        <v>221664</v>
      </c>
      <c r="D1815" s="4">
        <v>45923</v>
      </c>
      <c r="E1815" s="4">
        <v>45953</v>
      </c>
      <c r="F1815" s="2" t="s">
        <v>3103</v>
      </c>
      <c r="G1815" s="3" t="s">
        <v>3104</v>
      </c>
      <c r="H1815" s="2" t="s">
        <v>5683</v>
      </c>
      <c r="I1815" s="3" t="s">
        <v>3170</v>
      </c>
      <c r="J1815" s="6">
        <v>0</v>
      </c>
      <c r="K1815" s="3">
        <v>0</v>
      </c>
      <c r="L1815" s="3">
        <v>0</v>
      </c>
      <c r="M1815" s="3" t="s">
        <v>359</v>
      </c>
      <c r="N1815" s="3" t="s">
        <v>353</v>
      </c>
      <c r="O1815" s="5" t="s">
        <v>5394</v>
      </c>
      <c r="P1815" s="2">
        <f>VLOOKUP(M1815&amp;N1815,Distancia!$C$2:$D$3438,2,0)</f>
        <v>54.44</v>
      </c>
      <c r="Q1815" s="2" t="str">
        <f t="shared" si="28"/>
        <v>No Aplica</v>
      </c>
      <c r="R1815" s="36"/>
      <c r="S1815" s="2"/>
    </row>
    <row r="1816" spans="1:19" x14ac:dyDescent="0.25">
      <c r="A1816" s="3" t="s">
        <v>6</v>
      </c>
      <c r="B1816" s="6" t="s">
        <v>1925</v>
      </c>
      <c r="C1816" s="2">
        <v>218009</v>
      </c>
      <c r="D1816" s="4">
        <v>45840</v>
      </c>
      <c r="E1816" s="4">
        <v>45840</v>
      </c>
      <c r="F1816" s="2" t="s">
        <v>1825</v>
      </c>
      <c r="G1816" s="3" t="s">
        <v>1826</v>
      </c>
      <c r="H1816" s="2" t="s">
        <v>5418</v>
      </c>
      <c r="I1816" s="3" t="s">
        <v>3170</v>
      </c>
      <c r="J1816" s="6">
        <v>0</v>
      </c>
      <c r="K1816" s="3" t="s">
        <v>399</v>
      </c>
      <c r="L1816" s="3" t="s">
        <v>3458</v>
      </c>
      <c r="M1816" s="3" t="s">
        <v>227</v>
      </c>
      <c r="N1816" s="3" t="s">
        <v>143</v>
      </c>
      <c r="O1816" s="5" t="s">
        <v>5389</v>
      </c>
      <c r="P1816" s="2">
        <f>VLOOKUP(M1816&amp;N1816,Distancia!$C$2:$D$3438,2,0)</f>
        <v>57.48</v>
      </c>
      <c r="Q1816" s="2" t="str">
        <f t="shared" si="28"/>
        <v>No Aplica</v>
      </c>
      <c r="R1816" s="36">
        <v>15000</v>
      </c>
      <c r="S1816" s="2"/>
    </row>
    <row r="1817" spans="1:19" x14ac:dyDescent="0.25">
      <c r="A1817" s="3" t="s">
        <v>6</v>
      </c>
      <c r="B1817" s="6" t="s">
        <v>1925</v>
      </c>
      <c r="C1817" s="2">
        <v>218034</v>
      </c>
      <c r="D1817" s="4">
        <v>45840</v>
      </c>
      <c r="E1817" s="4">
        <v>45840</v>
      </c>
      <c r="F1817" s="2" t="s">
        <v>125</v>
      </c>
      <c r="G1817" s="3" t="s">
        <v>126</v>
      </c>
      <c r="H1817" s="2" t="s">
        <v>5432</v>
      </c>
      <c r="I1817" s="3" t="s">
        <v>3170</v>
      </c>
      <c r="J1817" s="6">
        <v>25815</v>
      </c>
      <c r="K1817" s="3" t="s">
        <v>153</v>
      </c>
      <c r="L1817" s="3" t="s">
        <v>3514</v>
      </c>
      <c r="M1817" s="3" t="s">
        <v>100</v>
      </c>
      <c r="N1817" s="3" t="s">
        <v>291</v>
      </c>
      <c r="O1817" s="5" t="s">
        <v>5382</v>
      </c>
      <c r="P1817" s="2">
        <f>VLOOKUP(M1817&amp;N1817,Distancia!$C$2:$D$3438,2,0)</f>
        <v>134.77000000000001</v>
      </c>
      <c r="Q1817" s="2" t="str">
        <f t="shared" si="28"/>
        <v>Aplica</v>
      </c>
      <c r="R1817" s="36"/>
      <c r="S1817" s="2"/>
    </row>
    <row r="1818" spans="1:19" x14ac:dyDescent="0.25">
      <c r="A1818" s="3" t="s">
        <v>6</v>
      </c>
      <c r="B1818" s="6" t="s">
        <v>1925</v>
      </c>
      <c r="C1818" s="2">
        <v>218048</v>
      </c>
      <c r="D1818" s="4">
        <v>45841</v>
      </c>
      <c r="E1818" s="4">
        <v>45841</v>
      </c>
      <c r="F1818" s="2" t="s">
        <v>157</v>
      </c>
      <c r="G1818" s="3" t="s">
        <v>3282</v>
      </c>
      <c r="H1818" s="2" t="s">
        <v>5442</v>
      </c>
      <c r="I1818" s="3" t="s">
        <v>97</v>
      </c>
      <c r="J1818" s="6">
        <v>0</v>
      </c>
      <c r="K1818" s="3" t="s">
        <v>630</v>
      </c>
      <c r="L1818" s="3" t="s">
        <v>3452</v>
      </c>
      <c r="M1818" s="3" t="s">
        <v>100</v>
      </c>
      <c r="N1818" s="3" t="s">
        <v>138</v>
      </c>
      <c r="O1818" s="5" t="s">
        <v>5402</v>
      </c>
      <c r="P1818" s="2">
        <f>VLOOKUP(M1818&amp;N1818,Distancia!$C$2:$D$3438,2,0)</f>
        <v>93.98</v>
      </c>
      <c r="Q1818" s="2" t="str">
        <f t="shared" si="28"/>
        <v>Aplica</v>
      </c>
      <c r="R1818" s="36">
        <v>24684</v>
      </c>
      <c r="S1818" s="2"/>
    </row>
    <row r="1819" spans="1:19" x14ac:dyDescent="0.25">
      <c r="A1819" s="3" t="s">
        <v>6</v>
      </c>
      <c r="B1819" s="6" t="s">
        <v>1925</v>
      </c>
      <c r="C1819" s="2">
        <v>218064</v>
      </c>
      <c r="D1819" s="4">
        <v>45841</v>
      </c>
      <c r="E1819" s="4">
        <v>45841</v>
      </c>
      <c r="F1819" s="2" t="s">
        <v>25</v>
      </c>
      <c r="G1819" s="3" t="s">
        <v>114</v>
      </c>
      <c r="H1819" s="2" t="s">
        <v>5456</v>
      </c>
      <c r="I1819" s="3" t="s">
        <v>97</v>
      </c>
      <c r="J1819" s="6">
        <v>34581</v>
      </c>
      <c r="K1819" s="3" t="s">
        <v>496</v>
      </c>
      <c r="L1819" s="3" t="s">
        <v>3521</v>
      </c>
      <c r="M1819" s="3" t="s">
        <v>100</v>
      </c>
      <c r="N1819" s="3" t="s">
        <v>227</v>
      </c>
      <c r="O1819" s="5" t="s">
        <v>5382</v>
      </c>
      <c r="P1819" s="2">
        <f>VLOOKUP(M1819&amp;N1819,Distancia!$C$2:$D$3438,2,0)</f>
        <v>127.72</v>
      </c>
      <c r="Q1819" s="2" t="str">
        <f t="shared" si="28"/>
        <v>Aplica</v>
      </c>
      <c r="R1819" s="36"/>
      <c r="S1819" s="2"/>
    </row>
    <row r="1820" spans="1:19" x14ac:dyDescent="0.25">
      <c r="A1820" s="3" t="s">
        <v>6</v>
      </c>
      <c r="B1820" s="6" t="s">
        <v>1925</v>
      </c>
      <c r="C1820" s="2">
        <v>218069</v>
      </c>
      <c r="D1820" s="4">
        <v>45841</v>
      </c>
      <c r="E1820" s="4">
        <v>45841</v>
      </c>
      <c r="F1820" s="2" t="s">
        <v>3145</v>
      </c>
      <c r="G1820" s="3" t="s">
        <v>3146</v>
      </c>
      <c r="H1820" s="2" t="s">
        <v>5459</v>
      </c>
      <c r="I1820" s="3" t="s">
        <v>97</v>
      </c>
      <c r="J1820" s="6">
        <v>31809</v>
      </c>
      <c r="K1820" s="3" t="s">
        <v>497</v>
      </c>
      <c r="L1820" s="3" t="s">
        <v>3452</v>
      </c>
      <c r="M1820" s="3" t="s">
        <v>100</v>
      </c>
      <c r="N1820" s="3" t="s">
        <v>227</v>
      </c>
      <c r="O1820" s="5" t="s">
        <v>5382</v>
      </c>
      <c r="P1820" s="2">
        <f>VLOOKUP(M1820&amp;N1820,Distancia!$C$2:$D$3438,2,0)</f>
        <v>127.72</v>
      </c>
      <c r="Q1820" s="2" t="str">
        <f t="shared" si="28"/>
        <v>Aplica</v>
      </c>
      <c r="R1820" s="36"/>
      <c r="S1820" s="2"/>
    </row>
    <row r="1821" spans="1:19" x14ac:dyDescent="0.25">
      <c r="A1821" s="3" t="s">
        <v>6</v>
      </c>
      <c r="B1821" s="6" t="s">
        <v>1925</v>
      </c>
      <c r="C1821" s="2">
        <v>218100</v>
      </c>
      <c r="D1821" s="4">
        <v>45841</v>
      </c>
      <c r="E1821" s="4">
        <v>45841</v>
      </c>
      <c r="F1821" s="2" t="s">
        <v>127</v>
      </c>
      <c r="G1821" s="3" t="s">
        <v>145</v>
      </c>
      <c r="H1821" s="2" t="s">
        <v>5484</v>
      </c>
      <c r="I1821" s="3" t="s">
        <v>3170</v>
      </c>
      <c r="J1821" s="6">
        <v>31809</v>
      </c>
      <c r="K1821" s="3" t="s">
        <v>206</v>
      </c>
      <c r="L1821" s="3" t="s">
        <v>3514</v>
      </c>
      <c r="M1821" s="3" t="s">
        <v>100</v>
      </c>
      <c r="N1821" s="3" t="s">
        <v>117</v>
      </c>
      <c r="O1821" s="5" t="s">
        <v>5382</v>
      </c>
      <c r="P1821" s="2">
        <f>VLOOKUP(M1821&amp;N1821,Distancia!$C$2:$D$3438,2,0)</f>
        <v>141.77000000000001</v>
      </c>
      <c r="Q1821" s="2" t="str">
        <f t="shared" si="28"/>
        <v>Aplica</v>
      </c>
      <c r="R1821" s="36"/>
      <c r="S1821" s="2"/>
    </row>
    <row r="1822" spans="1:19" x14ac:dyDescent="0.25">
      <c r="A1822" s="3" t="s">
        <v>6</v>
      </c>
      <c r="B1822" s="6" t="s">
        <v>1925</v>
      </c>
      <c r="C1822" s="2">
        <v>218107</v>
      </c>
      <c r="D1822" s="4">
        <v>45842</v>
      </c>
      <c r="E1822" s="4">
        <v>45842</v>
      </c>
      <c r="F1822" s="2" t="s">
        <v>119</v>
      </c>
      <c r="G1822" s="3" t="s">
        <v>120</v>
      </c>
      <c r="H1822" s="2" t="s">
        <v>5488</v>
      </c>
      <c r="I1822" s="3" t="s">
        <v>3170</v>
      </c>
      <c r="J1822" s="6">
        <v>31809</v>
      </c>
      <c r="K1822" s="3" t="s">
        <v>490</v>
      </c>
      <c r="L1822" s="3" t="s">
        <v>3506</v>
      </c>
      <c r="M1822" s="3" t="s">
        <v>100</v>
      </c>
      <c r="N1822" s="3" t="s">
        <v>227</v>
      </c>
      <c r="O1822" s="5" t="s">
        <v>5382</v>
      </c>
      <c r="P1822" s="2">
        <f>VLOOKUP(M1822&amp;N1822,Distancia!$C$2:$D$3438,2,0)</f>
        <v>127.72</v>
      </c>
      <c r="Q1822" s="2" t="str">
        <f t="shared" si="28"/>
        <v>Aplica</v>
      </c>
      <c r="R1822" s="36"/>
      <c r="S1822" s="2"/>
    </row>
    <row r="1823" spans="1:19" x14ac:dyDescent="0.25">
      <c r="A1823" s="3" t="s">
        <v>6</v>
      </c>
      <c r="B1823" s="6" t="s">
        <v>1925</v>
      </c>
      <c r="C1823" s="2">
        <v>218135</v>
      </c>
      <c r="D1823" s="4">
        <v>45842</v>
      </c>
      <c r="E1823" s="4">
        <v>45842</v>
      </c>
      <c r="F1823" s="2" t="s">
        <v>3145</v>
      </c>
      <c r="G1823" s="3" t="s">
        <v>3146</v>
      </c>
      <c r="H1823" s="2" t="s">
        <v>5459</v>
      </c>
      <c r="I1823" s="3" t="s">
        <v>3170</v>
      </c>
      <c r="J1823" s="6">
        <v>31809</v>
      </c>
      <c r="K1823" s="3" t="s">
        <v>761</v>
      </c>
      <c r="L1823" s="3" t="s">
        <v>3514</v>
      </c>
      <c r="M1823" s="3" t="s">
        <v>100</v>
      </c>
      <c r="N1823" s="3" t="s">
        <v>227</v>
      </c>
      <c r="O1823" s="5" t="s">
        <v>5382</v>
      </c>
      <c r="P1823" s="2">
        <f>VLOOKUP(M1823&amp;N1823,Distancia!$C$2:$D$3438,2,0)</f>
        <v>127.72</v>
      </c>
      <c r="Q1823" s="2" t="str">
        <f t="shared" si="28"/>
        <v>Aplica</v>
      </c>
      <c r="R1823" s="36"/>
      <c r="S1823" s="2"/>
    </row>
    <row r="1824" spans="1:19" x14ac:dyDescent="0.25">
      <c r="A1824" s="3" t="s">
        <v>6</v>
      </c>
      <c r="B1824" s="6" t="s">
        <v>1925</v>
      </c>
      <c r="C1824" s="2">
        <v>218143</v>
      </c>
      <c r="D1824" s="4">
        <v>45922</v>
      </c>
      <c r="E1824" s="4">
        <v>45923</v>
      </c>
      <c r="F1824" s="2" t="s">
        <v>1849</v>
      </c>
      <c r="G1824" s="3" t="s">
        <v>1850</v>
      </c>
      <c r="H1824" s="2" t="s">
        <v>5510</v>
      </c>
      <c r="I1824" s="3" t="s">
        <v>97</v>
      </c>
      <c r="J1824" s="6">
        <v>111332</v>
      </c>
      <c r="K1824" s="3" t="s">
        <v>1987</v>
      </c>
      <c r="L1824" s="3" t="s">
        <v>3566</v>
      </c>
      <c r="M1824" s="3" t="s">
        <v>152</v>
      </c>
      <c r="N1824" s="3" t="s">
        <v>270</v>
      </c>
      <c r="O1824" s="5" t="s">
        <v>5392</v>
      </c>
      <c r="P1824" s="2">
        <f>VLOOKUP(M1824&amp;N1824,Distancia!$C$2:$D$3438,2,0)</f>
        <v>507.56</v>
      </c>
      <c r="Q1824" s="2" t="str">
        <f t="shared" si="28"/>
        <v>Aplica</v>
      </c>
      <c r="R1824" s="36">
        <v>184259</v>
      </c>
      <c r="S1824" s="2"/>
    </row>
    <row r="1825" spans="1:19" x14ac:dyDescent="0.25">
      <c r="A1825" s="3" t="s">
        <v>6</v>
      </c>
      <c r="B1825" s="6" t="s">
        <v>1925</v>
      </c>
      <c r="C1825" s="2">
        <v>218149</v>
      </c>
      <c r="D1825" s="4">
        <v>45841</v>
      </c>
      <c r="E1825" s="4">
        <v>45841</v>
      </c>
      <c r="F1825" s="2" t="s">
        <v>133</v>
      </c>
      <c r="G1825" s="3" t="s">
        <v>134</v>
      </c>
      <c r="H1825" s="2" t="s">
        <v>5514</v>
      </c>
      <c r="I1825" s="3" t="s">
        <v>97</v>
      </c>
      <c r="J1825" s="6">
        <v>0</v>
      </c>
      <c r="K1825" s="3" t="s">
        <v>166</v>
      </c>
      <c r="L1825" s="3" t="s">
        <v>3477</v>
      </c>
      <c r="M1825" s="3" t="s">
        <v>100</v>
      </c>
      <c r="N1825" s="3" t="s">
        <v>115</v>
      </c>
      <c r="O1825" s="5" t="s">
        <v>5382</v>
      </c>
      <c r="P1825" s="2">
        <f>VLOOKUP(M1825&amp;N1825,Distancia!$C$2:$D$3438,2,0)</f>
        <v>70.44</v>
      </c>
      <c r="Q1825" s="2" t="str">
        <f t="shared" si="28"/>
        <v>No Aplica</v>
      </c>
      <c r="R1825" s="36"/>
      <c r="S1825" s="2"/>
    </row>
    <row r="1826" spans="1:19" x14ac:dyDescent="0.25">
      <c r="A1826" s="3" t="s">
        <v>6</v>
      </c>
      <c r="B1826" s="6" t="s">
        <v>1925</v>
      </c>
      <c r="C1826" s="2">
        <v>218150</v>
      </c>
      <c r="D1826" s="4">
        <v>45845</v>
      </c>
      <c r="E1826" s="4">
        <v>45845</v>
      </c>
      <c r="F1826" s="2" t="s">
        <v>133</v>
      </c>
      <c r="G1826" s="3" t="s">
        <v>134</v>
      </c>
      <c r="H1826" s="2" t="s">
        <v>5514</v>
      </c>
      <c r="I1826" s="3" t="s">
        <v>97</v>
      </c>
      <c r="J1826" s="6">
        <v>0</v>
      </c>
      <c r="K1826" s="3" t="s">
        <v>233</v>
      </c>
      <c r="L1826" s="3" t="s">
        <v>3477</v>
      </c>
      <c r="M1826" s="3" t="s">
        <v>100</v>
      </c>
      <c r="N1826" s="3" t="s">
        <v>115</v>
      </c>
      <c r="O1826" s="5" t="s">
        <v>5382</v>
      </c>
      <c r="P1826" s="2">
        <f>VLOOKUP(M1826&amp;N1826,Distancia!$C$2:$D$3438,2,0)</f>
        <v>70.44</v>
      </c>
      <c r="Q1826" s="2" t="str">
        <f t="shared" si="28"/>
        <v>No Aplica</v>
      </c>
      <c r="R1826" s="36"/>
      <c r="S1826" s="2"/>
    </row>
    <row r="1827" spans="1:19" x14ac:dyDescent="0.25">
      <c r="A1827" s="3" t="s">
        <v>6</v>
      </c>
      <c r="B1827" s="6" t="s">
        <v>1925</v>
      </c>
      <c r="C1827" s="2">
        <v>218159</v>
      </c>
      <c r="D1827" s="4">
        <v>45845</v>
      </c>
      <c r="E1827" s="4">
        <v>45845</v>
      </c>
      <c r="F1827" s="2" t="s">
        <v>1827</v>
      </c>
      <c r="G1827" s="3" t="s">
        <v>1828</v>
      </c>
      <c r="H1827" s="2" t="s">
        <v>5522</v>
      </c>
      <c r="I1827" s="3" t="s">
        <v>97</v>
      </c>
      <c r="J1827" s="6">
        <v>25815</v>
      </c>
      <c r="K1827" s="3" t="s">
        <v>235</v>
      </c>
      <c r="L1827" s="3" t="s">
        <v>3477</v>
      </c>
      <c r="M1827" s="3" t="s">
        <v>227</v>
      </c>
      <c r="N1827" s="3" t="s">
        <v>152</v>
      </c>
      <c r="O1827" s="5" t="s">
        <v>5382</v>
      </c>
      <c r="P1827" s="2">
        <f>VLOOKUP(M1827&amp;N1827,Distancia!$C$2:$D$3438,2,0)</f>
        <v>151.03</v>
      </c>
      <c r="Q1827" s="2" t="str">
        <f t="shared" si="28"/>
        <v>Aplica</v>
      </c>
      <c r="R1827" s="36"/>
      <c r="S1827" s="2"/>
    </row>
    <row r="1828" spans="1:19" x14ac:dyDescent="0.25">
      <c r="A1828" s="3" t="s">
        <v>6</v>
      </c>
      <c r="B1828" s="6" t="s">
        <v>1925</v>
      </c>
      <c r="C1828" s="2">
        <v>218165</v>
      </c>
      <c r="D1828" s="4">
        <v>45840</v>
      </c>
      <c r="E1828" s="4">
        <v>45840</v>
      </c>
      <c r="F1828" s="2" t="s">
        <v>155</v>
      </c>
      <c r="G1828" s="3" t="s">
        <v>156</v>
      </c>
      <c r="H1828" s="2" t="s">
        <v>5527</v>
      </c>
      <c r="I1828" s="3" t="s">
        <v>97</v>
      </c>
      <c r="J1828" s="6">
        <v>0</v>
      </c>
      <c r="K1828" s="3" t="s">
        <v>168</v>
      </c>
      <c r="L1828" s="3" t="s">
        <v>3541</v>
      </c>
      <c r="M1828" s="3" t="s">
        <v>100</v>
      </c>
      <c r="N1828" s="3" t="s">
        <v>152</v>
      </c>
      <c r="O1828" s="5" t="s">
        <v>5389</v>
      </c>
      <c r="P1828" s="2">
        <f>VLOOKUP(M1828&amp;N1828,Distancia!$C$2:$D$3438,2,0)</f>
        <v>29.12</v>
      </c>
      <c r="Q1828" s="2" t="str">
        <f t="shared" si="28"/>
        <v>No Aplica</v>
      </c>
      <c r="R1828" s="36">
        <v>6000</v>
      </c>
      <c r="S1828" s="2"/>
    </row>
    <row r="1829" spans="1:19" x14ac:dyDescent="0.25">
      <c r="A1829" s="3" t="s">
        <v>6</v>
      </c>
      <c r="B1829" s="6" t="s">
        <v>1925</v>
      </c>
      <c r="C1829" s="2">
        <v>218171</v>
      </c>
      <c r="D1829" s="4">
        <v>45846</v>
      </c>
      <c r="E1829" s="4">
        <v>45847</v>
      </c>
      <c r="F1829" s="2" t="s">
        <v>2366</v>
      </c>
      <c r="G1829" s="3" t="s">
        <v>3325</v>
      </c>
      <c r="H1829" s="2" t="s">
        <v>5533</v>
      </c>
      <c r="I1829" s="3" t="s">
        <v>97</v>
      </c>
      <c r="J1829" s="6">
        <v>121034</v>
      </c>
      <c r="K1829" s="3" t="s">
        <v>707</v>
      </c>
      <c r="L1829" s="3" t="s">
        <v>3415</v>
      </c>
      <c r="M1829" s="3" t="s">
        <v>34</v>
      </c>
      <c r="N1829" s="3" t="s">
        <v>1758</v>
      </c>
      <c r="O1829" s="5" t="s">
        <v>5382</v>
      </c>
      <c r="P1829" s="2">
        <f>VLOOKUP(M1829&amp;N1829,Distancia!$C$2:$D$3438,2,0)</f>
        <v>281</v>
      </c>
      <c r="Q1829" s="2" t="str">
        <f t="shared" si="28"/>
        <v>Aplica</v>
      </c>
      <c r="R1829" s="36"/>
      <c r="S1829" s="2"/>
    </row>
    <row r="1830" spans="1:19" x14ac:dyDescent="0.25">
      <c r="A1830" s="3" t="s">
        <v>6</v>
      </c>
      <c r="B1830" s="6" t="s">
        <v>1925</v>
      </c>
      <c r="C1830" s="2">
        <v>218199</v>
      </c>
      <c r="D1830" s="4">
        <v>45846</v>
      </c>
      <c r="E1830" s="4">
        <v>45846</v>
      </c>
      <c r="F1830" s="2" t="s">
        <v>45</v>
      </c>
      <c r="G1830" s="3" t="s">
        <v>1851</v>
      </c>
      <c r="H1830" s="2" t="s">
        <v>5552</v>
      </c>
      <c r="I1830" s="3" t="s">
        <v>3170</v>
      </c>
      <c r="J1830" s="6">
        <v>0</v>
      </c>
      <c r="K1830" s="3" t="s">
        <v>738</v>
      </c>
      <c r="L1830" s="3" t="s">
        <v>3477</v>
      </c>
      <c r="M1830" s="3" t="s">
        <v>143</v>
      </c>
      <c r="N1830" s="3" t="s">
        <v>100</v>
      </c>
      <c r="O1830" s="5" t="s">
        <v>5382</v>
      </c>
      <c r="P1830" s="2">
        <f>VLOOKUP(M1830&amp;N1830,Distancia!$C$2:$D$3438,2,0)</f>
        <v>91.14</v>
      </c>
      <c r="Q1830" s="2" t="str">
        <f t="shared" si="28"/>
        <v>Aplica</v>
      </c>
      <c r="R1830" s="36"/>
      <c r="S1830" s="2"/>
    </row>
    <row r="1831" spans="1:19" x14ac:dyDescent="0.25">
      <c r="A1831" s="3" t="s">
        <v>6</v>
      </c>
      <c r="B1831" s="6" t="s">
        <v>1925</v>
      </c>
      <c r="C1831" s="2">
        <v>218215</v>
      </c>
      <c r="D1831" s="4">
        <v>45854</v>
      </c>
      <c r="E1831" s="4">
        <v>45855</v>
      </c>
      <c r="F1831" s="2" t="s">
        <v>401</v>
      </c>
      <c r="G1831" s="3" t="s">
        <v>402</v>
      </c>
      <c r="H1831" s="2" t="s">
        <v>5561</v>
      </c>
      <c r="I1831" s="3" t="s">
        <v>351</v>
      </c>
      <c r="J1831" s="6">
        <v>111332</v>
      </c>
      <c r="K1831" s="3" t="s">
        <v>171</v>
      </c>
      <c r="L1831" s="3" t="s">
        <v>3541</v>
      </c>
      <c r="M1831" s="3" t="s">
        <v>291</v>
      </c>
      <c r="N1831" s="3" t="s">
        <v>288</v>
      </c>
      <c r="O1831" s="5" t="s">
        <v>5382</v>
      </c>
      <c r="P1831" s="2">
        <f>VLOOKUP(M1831&amp;N1831,Distancia!$C$2:$D$3438,2,0)</f>
        <v>189</v>
      </c>
      <c r="Q1831" s="2" t="str">
        <f t="shared" si="28"/>
        <v>Aplica</v>
      </c>
      <c r="R1831" s="36"/>
      <c r="S1831" s="2"/>
    </row>
    <row r="1832" spans="1:19" x14ac:dyDescent="0.25">
      <c r="A1832" s="3" t="s">
        <v>6</v>
      </c>
      <c r="B1832" s="6" t="s">
        <v>1925</v>
      </c>
      <c r="C1832" s="2">
        <v>218252</v>
      </c>
      <c r="D1832" s="4">
        <v>45839</v>
      </c>
      <c r="E1832" s="4">
        <v>45839</v>
      </c>
      <c r="F1832" s="2" t="s">
        <v>2398</v>
      </c>
      <c r="G1832" s="3" t="s">
        <v>2397</v>
      </c>
      <c r="H1832" s="2" t="s">
        <v>5582</v>
      </c>
      <c r="I1832" s="3" t="s">
        <v>3170</v>
      </c>
      <c r="J1832" s="6">
        <v>25815</v>
      </c>
      <c r="K1832" s="3" t="s">
        <v>234</v>
      </c>
      <c r="L1832" s="3" t="s">
        <v>3477</v>
      </c>
      <c r="M1832" s="3" t="s">
        <v>100</v>
      </c>
      <c r="N1832" s="3" t="s">
        <v>138</v>
      </c>
      <c r="O1832" s="5" t="s">
        <v>5382</v>
      </c>
      <c r="P1832" s="2">
        <f>VLOOKUP(M1832&amp;N1832,Distancia!$C$2:$D$3438,2,0)</f>
        <v>93.98</v>
      </c>
      <c r="Q1832" s="2" t="str">
        <f t="shared" si="28"/>
        <v>Aplica</v>
      </c>
      <c r="R1832" s="36"/>
      <c r="S1832" s="2"/>
    </row>
    <row r="1833" spans="1:19" x14ac:dyDescent="0.25">
      <c r="A1833" s="3" t="s">
        <v>6</v>
      </c>
      <c r="B1833" s="6" t="s">
        <v>1925</v>
      </c>
      <c r="C1833" s="2">
        <v>218253</v>
      </c>
      <c r="D1833" s="4">
        <v>45845</v>
      </c>
      <c r="E1833" s="4">
        <v>45845</v>
      </c>
      <c r="F1833" s="2" t="s">
        <v>2398</v>
      </c>
      <c r="G1833" s="3" t="s">
        <v>2397</v>
      </c>
      <c r="H1833" s="2" t="s">
        <v>5582</v>
      </c>
      <c r="I1833" s="3" t="s">
        <v>3170</v>
      </c>
      <c r="J1833" s="6">
        <v>0</v>
      </c>
      <c r="K1833" s="3" t="s">
        <v>167</v>
      </c>
      <c r="L1833" s="3" t="s">
        <v>3477</v>
      </c>
      <c r="M1833" s="3" t="s">
        <v>100</v>
      </c>
      <c r="N1833" s="3" t="s">
        <v>115</v>
      </c>
      <c r="O1833" s="5" t="s">
        <v>5382</v>
      </c>
      <c r="P1833" s="2">
        <f>VLOOKUP(M1833&amp;N1833,Distancia!$C$2:$D$3438,2,0)</f>
        <v>70.44</v>
      </c>
      <c r="Q1833" s="2" t="str">
        <f t="shared" si="28"/>
        <v>No Aplica</v>
      </c>
      <c r="R1833" s="36"/>
      <c r="S1833" s="2"/>
    </row>
    <row r="1834" spans="1:19" x14ac:dyDescent="0.25">
      <c r="A1834" s="3" t="s">
        <v>6</v>
      </c>
      <c r="B1834" s="6" t="s">
        <v>1925</v>
      </c>
      <c r="C1834" s="2">
        <v>218254</v>
      </c>
      <c r="D1834" s="4">
        <v>45846</v>
      </c>
      <c r="E1834" s="4">
        <v>45846</v>
      </c>
      <c r="F1834" s="2" t="s">
        <v>2398</v>
      </c>
      <c r="G1834" s="3" t="s">
        <v>2397</v>
      </c>
      <c r="H1834" s="2" t="s">
        <v>5582</v>
      </c>
      <c r="I1834" s="3" t="s">
        <v>3170</v>
      </c>
      <c r="J1834" s="6">
        <v>25815</v>
      </c>
      <c r="K1834" s="3" t="s">
        <v>123</v>
      </c>
      <c r="L1834" s="3" t="s">
        <v>3477</v>
      </c>
      <c r="M1834" s="3" t="s">
        <v>100</v>
      </c>
      <c r="N1834" s="3" t="s">
        <v>117</v>
      </c>
      <c r="O1834" s="5" t="s">
        <v>5382</v>
      </c>
      <c r="P1834" s="2">
        <f>VLOOKUP(M1834&amp;N1834,Distancia!$C$2:$D$3438,2,0)</f>
        <v>141.77000000000001</v>
      </c>
      <c r="Q1834" s="2" t="str">
        <f t="shared" si="28"/>
        <v>Aplica</v>
      </c>
      <c r="R1834" s="36"/>
      <c r="S1834" s="2"/>
    </row>
    <row r="1835" spans="1:19" x14ac:dyDescent="0.25">
      <c r="A1835" s="3" t="s">
        <v>6</v>
      </c>
      <c r="B1835" s="6" t="s">
        <v>1925</v>
      </c>
      <c r="C1835" s="2">
        <v>218276</v>
      </c>
      <c r="D1835" s="4">
        <v>45840</v>
      </c>
      <c r="E1835" s="4">
        <v>45840</v>
      </c>
      <c r="F1835" s="2" t="s">
        <v>174</v>
      </c>
      <c r="G1835" s="3" t="s">
        <v>175</v>
      </c>
      <c r="H1835" s="2" t="s">
        <v>5592</v>
      </c>
      <c r="I1835" s="3" t="s">
        <v>3170</v>
      </c>
      <c r="J1835" s="6">
        <v>0</v>
      </c>
      <c r="K1835" s="3" t="s">
        <v>753</v>
      </c>
      <c r="L1835" s="3" t="s">
        <v>3449</v>
      </c>
      <c r="M1835" s="3" t="s">
        <v>143</v>
      </c>
      <c r="N1835" s="3" t="s">
        <v>100</v>
      </c>
      <c r="O1835" s="5" t="s">
        <v>5394</v>
      </c>
      <c r="P1835" s="2">
        <f>VLOOKUP(M1835&amp;N1835,Distancia!$C$2:$D$3438,2,0)</f>
        <v>91.14</v>
      </c>
      <c r="Q1835" s="2" t="str">
        <f t="shared" si="28"/>
        <v>Aplica</v>
      </c>
      <c r="R1835" s="48"/>
      <c r="S1835" s="2"/>
    </row>
    <row r="1836" spans="1:19" x14ac:dyDescent="0.25">
      <c r="A1836" s="3" t="s">
        <v>6</v>
      </c>
      <c r="B1836" s="6" t="s">
        <v>1925</v>
      </c>
      <c r="C1836" s="2">
        <v>218306</v>
      </c>
      <c r="D1836" s="4">
        <v>45846</v>
      </c>
      <c r="E1836" s="4">
        <v>45846</v>
      </c>
      <c r="F1836" s="2" t="s">
        <v>133</v>
      </c>
      <c r="G1836" s="3" t="s">
        <v>134</v>
      </c>
      <c r="H1836" s="2" t="s">
        <v>5514</v>
      </c>
      <c r="I1836" s="3" t="s">
        <v>97</v>
      </c>
      <c r="J1836" s="6">
        <v>31809</v>
      </c>
      <c r="K1836" s="3" t="s">
        <v>201</v>
      </c>
      <c r="L1836" s="3" t="s">
        <v>3668</v>
      </c>
      <c r="M1836" s="3" t="s">
        <v>100</v>
      </c>
      <c r="N1836" s="3" t="s">
        <v>117</v>
      </c>
      <c r="O1836" s="5" t="s">
        <v>5382</v>
      </c>
      <c r="P1836" s="2">
        <f>VLOOKUP(M1836&amp;N1836,Distancia!$C$2:$D$3438,2,0)</f>
        <v>141.77000000000001</v>
      </c>
      <c r="Q1836" s="2" t="str">
        <f t="shared" si="28"/>
        <v>Aplica</v>
      </c>
      <c r="R1836" s="36"/>
      <c r="S1836" s="2"/>
    </row>
    <row r="1837" spans="1:19" x14ac:dyDescent="0.25">
      <c r="A1837" s="3" t="s">
        <v>6</v>
      </c>
      <c r="B1837" s="6" t="s">
        <v>1925</v>
      </c>
      <c r="C1837" s="2">
        <v>218308</v>
      </c>
      <c r="D1837" s="4">
        <v>45848</v>
      </c>
      <c r="E1837" s="4">
        <v>45848</v>
      </c>
      <c r="F1837" s="2" t="s">
        <v>45</v>
      </c>
      <c r="G1837" s="3" t="s">
        <v>1851</v>
      </c>
      <c r="H1837" s="2" t="s">
        <v>5552</v>
      </c>
      <c r="I1837" s="3" t="s">
        <v>3170</v>
      </c>
      <c r="J1837" s="6">
        <v>0</v>
      </c>
      <c r="K1837" s="3" t="s">
        <v>483</v>
      </c>
      <c r="L1837" s="3" t="s">
        <v>3449</v>
      </c>
      <c r="M1837" s="3" t="s">
        <v>143</v>
      </c>
      <c r="N1837" s="3" t="s">
        <v>100</v>
      </c>
      <c r="O1837" s="5" t="s">
        <v>5389</v>
      </c>
      <c r="P1837" s="2">
        <f>VLOOKUP(M1837&amp;N1837,Distancia!$C$2:$D$3438,2,0)</f>
        <v>91.14</v>
      </c>
      <c r="Q1837" s="2" t="str">
        <f t="shared" si="28"/>
        <v>Aplica</v>
      </c>
      <c r="R1837" s="36">
        <v>4080</v>
      </c>
      <c r="S1837" s="2"/>
    </row>
    <row r="1838" spans="1:19" x14ac:dyDescent="0.25">
      <c r="A1838" s="3" t="s">
        <v>6</v>
      </c>
      <c r="B1838" s="6" t="s">
        <v>1925</v>
      </c>
      <c r="C1838" s="2">
        <v>218360</v>
      </c>
      <c r="D1838" s="4">
        <v>45848</v>
      </c>
      <c r="E1838" s="4">
        <v>45848</v>
      </c>
      <c r="F1838" s="2" t="s">
        <v>133</v>
      </c>
      <c r="G1838" s="3" t="s">
        <v>134</v>
      </c>
      <c r="H1838" s="2" t="s">
        <v>5514</v>
      </c>
      <c r="I1838" s="3" t="s">
        <v>97</v>
      </c>
      <c r="J1838" s="6">
        <v>31809</v>
      </c>
      <c r="K1838" s="3" t="s">
        <v>165</v>
      </c>
      <c r="L1838" s="3" t="s">
        <v>3668</v>
      </c>
      <c r="M1838" s="3" t="s">
        <v>100</v>
      </c>
      <c r="N1838" s="3" t="s">
        <v>117</v>
      </c>
      <c r="O1838" s="5" t="s">
        <v>5382</v>
      </c>
      <c r="P1838" s="2">
        <f>VLOOKUP(M1838&amp;N1838,Distancia!$C$2:$D$3438,2,0)</f>
        <v>141.77000000000001</v>
      </c>
      <c r="Q1838" s="2" t="str">
        <f t="shared" si="28"/>
        <v>Aplica</v>
      </c>
      <c r="R1838" s="36"/>
      <c r="S1838" s="2"/>
    </row>
    <row r="1839" spans="1:19" x14ac:dyDescent="0.25">
      <c r="A1839" s="3" t="s">
        <v>6</v>
      </c>
      <c r="B1839" s="6" t="s">
        <v>1925</v>
      </c>
      <c r="C1839" s="2">
        <v>218362</v>
      </c>
      <c r="D1839" s="4">
        <v>45848</v>
      </c>
      <c r="E1839" s="4">
        <v>45849</v>
      </c>
      <c r="F1839" s="2" t="s">
        <v>135</v>
      </c>
      <c r="G1839" s="3" t="s">
        <v>2391</v>
      </c>
      <c r="H1839" s="2" t="s">
        <v>5633</v>
      </c>
      <c r="I1839" s="3" t="s">
        <v>3170</v>
      </c>
      <c r="J1839" s="6">
        <v>121034</v>
      </c>
      <c r="K1839" s="3" t="s">
        <v>193</v>
      </c>
      <c r="L1839" s="3" t="s">
        <v>3541</v>
      </c>
      <c r="M1839" s="3" t="s">
        <v>100</v>
      </c>
      <c r="N1839" s="3" t="s">
        <v>950</v>
      </c>
      <c r="O1839" s="5" t="s">
        <v>5392</v>
      </c>
      <c r="P1839" s="2">
        <f>VLOOKUP(M1839&amp;N1839,Distancia!$C$2:$D$3438,2,0)</f>
        <v>416.06</v>
      </c>
      <c r="Q1839" s="2" t="str">
        <f t="shared" si="28"/>
        <v>Aplica</v>
      </c>
      <c r="R1839" s="36">
        <v>271243</v>
      </c>
      <c r="S1839" s="2"/>
    </row>
    <row r="1840" spans="1:19" x14ac:dyDescent="0.25">
      <c r="A1840" s="3" t="s">
        <v>6</v>
      </c>
      <c r="B1840" s="6" t="s">
        <v>1925</v>
      </c>
      <c r="C1840" s="2">
        <v>218410</v>
      </c>
      <c r="D1840" s="4">
        <v>45847</v>
      </c>
      <c r="E1840" s="4">
        <v>45847</v>
      </c>
      <c r="F1840" s="2" t="s">
        <v>155</v>
      </c>
      <c r="G1840" s="3" t="s">
        <v>156</v>
      </c>
      <c r="H1840" s="2" t="s">
        <v>5527</v>
      </c>
      <c r="I1840" s="3" t="s">
        <v>97</v>
      </c>
      <c r="J1840" s="6">
        <v>0</v>
      </c>
      <c r="K1840" s="3" t="s">
        <v>136</v>
      </c>
      <c r="L1840" s="3" t="s">
        <v>3456</v>
      </c>
      <c r="M1840" s="3" t="s">
        <v>100</v>
      </c>
      <c r="N1840" s="3" t="s">
        <v>152</v>
      </c>
      <c r="O1840" s="5" t="s">
        <v>5389</v>
      </c>
      <c r="P1840" s="2">
        <f>VLOOKUP(M1840&amp;N1840,Distancia!$C$2:$D$3438,2,0)</f>
        <v>29.12</v>
      </c>
      <c r="Q1840" s="2" t="str">
        <f t="shared" si="28"/>
        <v>No Aplica</v>
      </c>
      <c r="R1840" s="36">
        <v>6000</v>
      </c>
      <c r="S1840" s="2"/>
    </row>
    <row r="1841" spans="1:19" x14ac:dyDescent="0.25">
      <c r="A1841" s="3" t="s">
        <v>6</v>
      </c>
      <c r="B1841" s="6" t="s">
        <v>1925</v>
      </c>
      <c r="C1841" s="2">
        <v>218411</v>
      </c>
      <c r="D1841" s="4">
        <v>45849</v>
      </c>
      <c r="E1841" s="4">
        <v>45849</v>
      </c>
      <c r="F1841" s="2" t="s">
        <v>155</v>
      </c>
      <c r="G1841" s="3" t="s">
        <v>156</v>
      </c>
      <c r="H1841" s="2" t="s">
        <v>5527</v>
      </c>
      <c r="I1841" s="3" t="s">
        <v>97</v>
      </c>
      <c r="J1841" s="6">
        <v>0</v>
      </c>
      <c r="K1841" s="3" t="s">
        <v>122</v>
      </c>
      <c r="L1841" s="3" t="s">
        <v>3456</v>
      </c>
      <c r="M1841" s="3" t="s">
        <v>100</v>
      </c>
      <c r="N1841" s="3" t="s">
        <v>152</v>
      </c>
      <c r="O1841" s="5" t="s">
        <v>5389</v>
      </c>
      <c r="P1841" s="2">
        <f>VLOOKUP(M1841&amp;N1841,Distancia!$C$2:$D$3438,2,0)</f>
        <v>29.12</v>
      </c>
      <c r="Q1841" s="2" t="str">
        <f t="shared" si="28"/>
        <v>No Aplica</v>
      </c>
      <c r="R1841" s="36">
        <v>6000</v>
      </c>
      <c r="S1841" s="2"/>
    </row>
    <row r="1842" spans="1:19" x14ac:dyDescent="0.25">
      <c r="A1842" s="3" t="s">
        <v>6</v>
      </c>
      <c r="B1842" s="6" t="s">
        <v>1925</v>
      </c>
      <c r="C1842" s="2">
        <v>218428</v>
      </c>
      <c r="D1842" s="4">
        <v>45893</v>
      </c>
      <c r="E1842" s="4">
        <v>45898</v>
      </c>
      <c r="F1842" s="2" t="s">
        <v>3748</v>
      </c>
      <c r="G1842" s="3" t="s">
        <v>3749</v>
      </c>
      <c r="H1842" s="2" t="s">
        <v>5654</v>
      </c>
      <c r="I1842" s="3" t="s">
        <v>351</v>
      </c>
      <c r="J1842" s="6">
        <v>348505</v>
      </c>
      <c r="K1842" s="3" t="s">
        <v>212</v>
      </c>
      <c r="L1842" s="3" t="s">
        <v>3456</v>
      </c>
      <c r="M1842" s="3" t="s">
        <v>100</v>
      </c>
      <c r="N1842" s="3" t="s">
        <v>270</v>
      </c>
      <c r="O1842" s="5" t="s">
        <v>5392</v>
      </c>
      <c r="P1842" s="2">
        <f>VLOOKUP(M1842&amp;N1842,Distancia!$C$2:$D$3438,2,0)</f>
        <v>499.9</v>
      </c>
      <c r="Q1842" s="2" t="str">
        <f t="shared" si="28"/>
        <v>Aplica</v>
      </c>
      <c r="R1842" s="36">
        <v>152941</v>
      </c>
      <c r="S1842" s="2"/>
    </row>
    <row r="1843" spans="1:19" x14ac:dyDescent="0.25">
      <c r="A1843" s="3" t="s">
        <v>6</v>
      </c>
      <c r="B1843" s="6" t="s">
        <v>1925</v>
      </c>
      <c r="C1843" s="2">
        <v>218478</v>
      </c>
      <c r="D1843" s="4">
        <v>45854</v>
      </c>
      <c r="E1843" s="4">
        <v>45855</v>
      </c>
      <c r="F1843" s="2" t="s">
        <v>1855</v>
      </c>
      <c r="G1843" s="3" t="s">
        <v>1856</v>
      </c>
      <c r="H1843" s="2" t="s">
        <v>5679</v>
      </c>
      <c r="I1843" s="3" t="s">
        <v>351</v>
      </c>
      <c r="J1843" s="6">
        <v>121034</v>
      </c>
      <c r="K1843" s="3" t="s">
        <v>262</v>
      </c>
      <c r="L1843" s="3" t="s">
        <v>3456</v>
      </c>
      <c r="M1843" s="3" t="s">
        <v>115</v>
      </c>
      <c r="N1843" s="3" t="s">
        <v>288</v>
      </c>
      <c r="O1843" s="5" t="s">
        <v>5382</v>
      </c>
      <c r="P1843" s="2">
        <f>VLOOKUP(M1843&amp;N1843,Distancia!$C$2:$D$3438,2,0)</f>
        <v>310</v>
      </c>
      <c r="Q1843" s="2" t="str">
        <f t="shared" si="28"/>
        <v>Aplica</v>
      </c>
      <c r="R1843" s="36"/>
      <c r="S1843" s="2"/>
    </row>
    <row r="1844" spans="1:19" x14ac:dyDescent="0.25">
      <c r="A1844" s="3" t="s">
        <v>6</v>
      </c>
      <c r="B1844" s="6" t="s">
        <v>1925</v>
      </c>
      <c r="C1844" s="2">
        <v>218479</v>
      </c>
      <c r="D1844" s="4">
        <v>45853</v>
      </c>
      <c r="E1844" s="4">
        <v>45853</v>
      </c>
      <c r="F1844" s="2" t="s">
        <v>1827</v>
      </c>
      <c r="G1844" s="3" t="s">
        <v>1828</v>
      </c>
      <c r="H1844" s="2" t="s">
        <v>5522</v>
      </c>
      <c r="I1844" s="3" t="s">
        <v>97</v>
      </c>
      <c r="J1844" s="6">
        <v>25815</v>
      </c>
      <c r="K1844" s="3" t="s">
        <v>766</v>
      </c>
      <c r="L1844" s="3" t="s">
        <v>3456</v>
      </c>
      <c r="M1844" s="3" t="s">
        <v>227</v>
      </c>
      <c r="N1844" s="3" t="s">
        <v>100</v>
      </c>
      <c r="O1844" s="5" t="s">
        <v>5382</v>
      </c>
      <c r="P1844" s="2">
        <f>VLOOKUP(M1844&amp;N1844,Distancia!$C$2:$D$3438,2,0)</f>
        <v>127.72</v>
      </c>
      <c r="Q1844" s="2" t="str">
        <f t="shared" si="28"/>
        <v>Aplica</v>
      </c>
      <c r="R1844" s="36"/>
      <c r="S1844" s="2"/>
    </row>
    <row r="1845" spans="1:19" x14ac:dyDescent="0.25">
      <c r="A1845" s="3" t="s">
        <v>6</v>
      </c>
      <c r="B1845" s="6" t="s">
        <v>1925</v>
      </c>
      <c r="C1845" s="2">
        <v>218481</v>
      </c>
      <c r="D1845" s="4">
        <v>45853</v>
      </c>
      <c r="E1845" s="4">
        <v>45853</v>
      </c>
      <c r="F1845" s="2" t="s">
        <v>3788</v>
      </c>
      <c r="G1845" s="3" t="s">
        <v>3789</v>
      </c>
      <c r="H1845" s="2" t="s">
        <v>5681</v>
      </c>
      <c r="I1845" s="3" t="s">
        <v>97</v>
      </c>
      <c r="J1845" s="6">
        <v>25815</v>
      </c>
      <c r="K1845" s="3" t="s">
        <v>275</v>
      </c>
      <c r="L1845" s="3" t="s">
        <v>3456</v>
      </c>
      <c r="M1845" s="3" t="s">
        <v>227</v>
      </c>
      <c r="N1845" s="3" t="s">
        <v>100</v>
      </c>
      <c r="O1845" s="5" t="s">
        <v>5382</v>
      </c>
      <c r="P1845" s="2">
        <f>VLOOKUP(M1845&amp;N1845,Distancia!$C$2:$D$3438,2,0)</f>
        <v>127.72</v>
      </c>
      <c r="Q1845" s="2" t="str">
        <f t="shared" si="28"/>
        <v>Aplica</v>
      </c>
      <c r="R1845" s="36"/>
      <c r="S1845" s="2"/>
    </row>
    <row r="1846" spans="1:19" x14ac:dyDescent="0.25">
      <c r="A1846" s="3" t="s">
        <v>6</v>
      </c>
      <c r="B1846" s="6" t="s">
        <v>1925</v>
      </c>
      <c r="C1846" s="2">
        <v>218512</v>
      </c>
      <c r="D1846" s="4">
        <v>45853</v>
      </c>
      <c r="E1846" s="4">
        <v>45853</v>
      </c>
      <c r="F1846" s="2" t="s">
        <v>398</v>
      </c>
      <c r="G1846" s="3" t="s">
        <v>1829</v>
      </c>
      <c r="H1846" s="2" t="s">
        <v>5693</v>
      </c>
      <c r="I1846" s="3" t="s">
        <v>97</v>
      </c>
      <c r="J1846" s="6">
        <v>31809</v>
      </c>
      <c r="K1846" s="3" t="s">
        <v>692</v>
      </c>
      <c r="L1846" s="3" t="s">
        <v>3813</v>
      </c>
      <c r="M1846" s="3" t="s">
        <v>227</v>
      </c>
      <c r="N1846" s="3" t="s">
        <v>100</v>
      </c>
      <c r="O1846" s="5" t="s">
        <v>5394</v>
      </c>
      <c r="P1846" s="2">
        <f>VLOOKUP(M1846&amp;N1846,Distancia!$C$2:$D$3438,2,0)</f>
        <v>127.72</v>
      </c>
      <c r="Q1846" s="2" t="str">
        <f t="shared" si="28"/>
        <v>Aplica</v>
      </c>
      <c r="R1846" s="48"/>
      <c r="S1846" s="2"/>
    </row>
    <row r="1847" spans="1:19" x14ac:dyDescent="0.25">
      <c r="A1847" s="3" t="s">
        <v>6</v>
      </c>
      <c r="B1847" s="6" t="s">
        <v>1925</v>
      </c>
      <c r="C1847" s="2">
        <v>218513</v>
      </c>
      <c r="D1847" s="4">
        <v>45855</v>
      </c>
      <c r="E1847" s="4">
        <v>45855</v>
      </c>
      <c r="F1847" s="2" t="s">
        <v>398</v>
      </c>
      <c r="G1847" s="3" t="s">
        <v>1829</v>
      </c>
      <c r="H1847" s="2" t="s">
        <v>5693</v>
      </c>
      <c r="I1847" s="3" t="s">
        <v>97</v>
      </c>
      <c r="J1847" s="6">
        <v>31809</v>
      </c>
      <c r="K1847" s="3" t="s">
        <v>445</v>
      </c>
      <c r="L1847" s="3" t="s">
        <v>3813</v>
      </c>
      <c r="M1847" s="3" t="s">
        <v>227</v>
      </c>
      <c r="N1847" s="3" t="s">
        <v>288</v>
      </c>
      <c r="O1847" s="5" t="s">
        <v>5382</v>
      </c>
      <c r="P1847" s="2">
        <f>VLOOKUP(M1847&amp;N1847,Distancia!$C$2:$D$3438,2,0)</f>
        <v>176.33</v>
      </c>
      <c r="Q1847" s="2" t="str">
        <f t="shared" si="28"/>
        <v>Aplica</v>
      </c>
      <c r="R1847" s="36"/>
      <c r="S1847" s="2"/>
    </row>
    <row r="1848" spans="1:19" x14ac:dyDescent="0.25">
      <c r="A1848" s="3" t="s">
        <v>6</v>
      </c>
      <c r="B1848" s="6" t="s">
        <v>1925</v>
      </c>
      <c r="C1848" s="2">
        <v>218523</v>
      </c>
      <c r="D1848" s="4">
        <v>45854</v>
      </c>
      <c r="E1848" s="4">
        <v>45855</v>
      </c>
      <c r="F1848" s="2" t="s">
        <v>1832</v>
      </c>
      <c r="G1848" s="3" t="s">
        <v>1833</v>
      </c>
      <c r="H1848" s="2" t="s">
        <v>5699</v>
      </c>
      <c r="I1848" s="3" t="s">
        <v>3170</v>
      </c>
      <c r="J1848" s="6">
        <v>111332</v>
      </c>
      <c r="K1848" s="3" t="s">
        <v>1192</v>
      </c>
      <c r="L1848" s="3" t="s">
        <v>3456</v>
      </c>
      <c r="M1848" s="3" t="s">
        <v>117</v>
      </c>
      <c r="N1848" s="3" t="s">
        <v>288</v>
      </c>
      <c r="O1848" s="5" t="s">
        <v>5382</v>
      </c>
      <c r="P1848" s="2">
        <f>VLOOKUP(M1848&amp;N1848,Distancia!$C$2:$D$3438,2,0)</f>
        <v>242.31</v>
      </c>
      <c r="Q1848" s="2" t="str">
        <f t="shared" si="28"/>
        <v>Aplica</v>
      </c>
      <c r="R1848" s="36"/>
      <c r="S1848" s="2"/>
    </row>
    <row r="1849" spans="1:19" x14ac:dyDescent="0.25">
      <c r="A1849" s="3" t="s">
        <v>6</v>
      </c>
      <c r="B1849" s="6" t="s">
        <v>1925</v>
      </c>
      <c r="C1849" s="2">
        <v>218551</v>
      </c>
      <c r="D1849" s="4">
        <v>45861</v>
      </c>
      <c r="E1849" s="4">
        <v>45861</v>
      </c>
      <c r="F1849" s="2" t="s">
        <v>3830</v>
      </c>
      <c r="G1849" s="3" t="s">
        <v>3831</v>
      </c>
      <c r="H1849" s="2" t="s">
        <v>5713</v>
      </c>
      <c r="I1849" s="3" t="s">
        <v>351</v>
      </c>
      <c r="J1849" s="6">
        <v>31809</v>
      </c>
      <c r="K1849" s="3" t="s">
        <v>194</v>
      </c>
      <c r="L1849" s="3" t="s">
        <v>3813</v>
      </c>
      <c r="M1849" s="3" t="s">
        <v>100</v>
      </c>
      <c r="N1849" s="3" t="s">
        <v>270</v>
      </c>
      <c r="O1849" s="5" t="s">
        <v>5392</v>
      </c>
      <c r="P1849" s="2">
        <f>VLOOKUP(M1849&amp;N1849,Distancia!$C$2:$D$3438,2,0)</f>
        <v>499.9</v>
      </c>
      <c r="Q1849" s="2" t="str">
        <f t="shared" si="28"/>
        <v>Aplica</v>
      </c>
      <c r="R1849" s="36">
        <v>217737</v>
      </c>
      <c r="S1849" s="2"/>
    </row>
    <row r="1850" spans="1:19" x14ac:dyDescent="0.25">
      <c r="A1850" s="3" t="s">
        <v>6</v>
      </c>
      <c r="B1850" s="6" t="s">
        <v>1925</v>
      </c>
      <c r="C1850" s="2">
        <v>218582</v>
      </c>
      <c r="D1850" s="4">
        <v>45856</v>
      </c>
      <c r="E1850" s="4">
        <v>45856</v>
      </c>
      <c r="F1850" s="2" t="s">
        <v>1827</v>
      </c>
      <c r="G1850" s="3" t="s">
        <v>1828</v>
      </c>
      <c r="H1850" s="2" t="s">
        <v>5522</v>
      </c>
      <c r="I1850" s="3" t="s">
        <v>97</v>
      </c>
      <c r="J1850" s="6">
        <v>25815</v>
      </c>
      <c r="K1850" s="3" t="s">
        <v>1197</v>
      </c>
      <c r="L1850" s="3" t="s">
        <v>3668</v>
      </c>
      <c r="M1850" s="3" t="s">
        <v>227</v>
      </c>
      <c r="N1850" s="3" t="s">
        <v>100</v>
      </c>
      <c r="O1850" s="5" t="s">
        <v>5382</v>
      </c>
      <c r="P1850" s="2">
        <f>VLOOKUP(M1850&amp;N1850,Distancia!$C$2:$D$3438,2,0)</f>
        <v>127.72</v>
      </c>
      <c r="Q1850" s="2" t="str">
        <f t="shared" si="28"/>
        <v>Aplica</v>
      </c>
      <c r="R1850" s="36"/>
      <c r="S1850" s="2"/>
    </row>
    <row r="1851" spans="1:19" x14ac:dyDescent="0.25">
      <c r="A1851" s="3" t="s">
        <v>6</v>
      </c>
      <c r="B1851" s="6" t="s">
        <v>1925</v>
      </c>
      <c r="C1851" s="2">
        <v>218583</v>
      </c>
      <c r="D1851" s="4">
        <v>45856</v>
      </c>
      <c r="E1851" s="4">
        <v>45856</v>
      </c>
      <c r="F1851" s="2" t="s">
        <v>3788</v>
      </c>
      <c r="G1851" s="3" t="s">
        <v>3789</v>
      </c>
      <c r="H1851" s="2" t="s">
        <v>5681</v>
      </c>
      <c r="I1851" s="3" t="s">
        <v>97</v>
      </c>
      <c r="J1851" s="6">
        <v>25815</v>
      </c>
      <c r="K1851" s="3" t="s">
        <v>770</v>
      </c>
      <c r="L1851" s="3" t="s">
        <v>3668</v>
      </c>
      <c r="M1851" s="3" t="s">
        <v>227</v>
      </c>
      <c r="N1851" s="3" t="s">
        <v>100</v>
      </c>
      <c r="O1851" s="5" t="s">
        <v>5382</v>
      </c>
      <c r="P1851" s="2">
        <f>VLOOKUP(M1851&amp;N1851,Distancia!$C$2:$D$3438,2,0)</f>
        <v>127.72</v>
      </c>
      <c r="Q1851" s="2" t="str">
        <f t="shared" si="28"/>
        <v>Aplica</v>
      </c>
      <c r="R1851" s="36"/>
      <c r="S1851" s="2"/>
    </row>
    <row r="1852" spans="1:19" x14ac:dyDescent="0.25">
      <c r="A1852" s="3" t="s">
        <v>6</v>
      </c>
      <c r="B1852" s="6" t="s">
        <v>1925</v>
      </c>
      <c r="C1852" s="2">
        <v>218624</v>
      </c>
      <c r="D1852" s="4">
        <v>45855</v>
      </c>
      <c r="E1852" s="4">
        <v>45855</v>
      </c>
      <c r="F1852" s="2" t="s">
        <v>155</v>
      </c>
      <c r="G1852" s="3" t="s">
        <v>156</v>
      </c>
      <c r="H1852" s="2" t="s">
        <v>5527</v>
      </c>
      <c r="I1852" s="3" t="s">
        <v>97</v>
      </c>
      <c r="J1852" s="6">
        <v>0</v>
      </c>
      <c r="K1852" s="3" t="s">
        <v>1191</v>
      </c>
      <c r="L1852" s="3" t="s">
        <v>3843</v>
      </c>
      <c r="M1852" s="3" t="s">
        <v>100</v>
      </c>
      <c r="N1852" s="3" t="s">
        <v>152</v>
      </c>
      <c r="O1852" s="5" t="s">
        <v>5389</v>
      </c>
      <c r="P1852" s="2">
        <f>VLOOKUP(M1852&amp;N1852,Distancia!$C$2:$D$3438,2,0)</f>
        <v>29.12</v>
      </c>
      <c r="Q1852" s="2" t="str">
        <f t="shared" si="28"/>
        <v>No Aplica</v>
      </c>
      <c r="R1852" s="36">
        <v>6000</v>
      </c>
      <c r="S1852" s="2"/>
    </row>
    <row r="1853" spans="1:19" x14ac:dyDescent="0.25">
      <c r="A1853" s="3" t="s">
        <v>6</v>
      </c>
      <c r="B1853" s="6" t="s">
        <v>1925</v>
      </c>
      <c r="C1853" s="2">
        <v>218685</v>
      </c>
      <c r="D1853" s="4">
        <v>45859</v>
      </c>
      <c r="E1853" s="4">
        <v>45859</v>
      </c>
      <c r="F1853" s="2" t="s">
        <v>127</v>
      </c>
      <c r="G1853" s="3" t="s">
        <v>145</v>
      </c>
      <c r="H1853" s="2" t="s">
        <v>5484</v>
      </c>
      <c r="I1853" s="3" t="s">
        <v>3170</v>
      </c>
      <c r="J1853" s="6">
        <v>31809</v>
      </c>
      <c r="K1853" s="3" t="s">
        <v>627</v>
      </c>
      <c r="L1853" s="3" t="s">
        <v>3843</v>
      </c>
      <c r="M1853" s="3" t="s">
        <v>100</v>
      </c>
      <c r="N1853" s="3" t="s">
        <v>227</v>
      </c>
      <c r="O1853" s="5" t="s">
        <v>5382</v>
      </c>
      <c r="P1853" s="2">
        <f>VLOOKUP(M1853&amp;N1853,Distancia!$C$2:$D$3438,2,0)</f>
        <v>127.72</v>
      </c>
      <c r="Q1853" s="2" t="str">
        <f t="shared" si="28"/>
        <v>Aplica</v>
      </c>
      <c r="R1853" s="36"/>
      <c r="S1853" s="2"/>
    </row>
    <row r="1854" spans="1:19" x14ac:dyDescent="0.25">
      <c r="A1854" s="3" t="s">
        <v>6</v>
      </c>
      <c r="B1854" s="6" t="s">
        <v>1925</v>
      </c>
      <c r="C1854" s="2">
        <v>218687</v>
      </c>
      <c r="D1854" s="4">
        <v>45852</v>
      </c>
      <c r="E1854" s="4">
        <v>45852</v>
      </c>
      <c r="F1854" s="2" t="s">
        <v>133</v>
      </c>
      <c r="G1854" s="3" t="s">
        <v>134</v>
      </c>
      <c r="H1854" s="2" t="s">
        <v>5514</v>
      </c>
      <c r="I1854" s="3" t="s">
        <v>97</v>
      </c>
      <c r="J1854" s="6">
        <v>31809</v>
      </c>
      <c r="K1854" s="3" t="s">
        <v>190</v>
      </c>
      <c r="L1854" s="3" t="s">
        <v>3843</v>
      </c>
      <c r="M1854" s="3" t="s">
        <v>100</v>
      </c>
      <c r="N1854" s="3" t="s">
        <v>117</v>
      </c>
      <c r="O1854" s="5" t="s">
        <v>5382</v>
      </c>
      <c r="P1854" s="2">
        <f>VLOOKUP(M1854&amp;N1854,Distancia!$C$2:$D$3438,2,0)</f>
        <v>141.77000000000001</v>
      </c>
      <c r="Q1854" s="2" t="str">
        <f t="shared" si="28"/>
        <v>Aplica</v>
      </c>
      <c r="R1854" s="36"/>
      <c r="S1854" s="2"/>
    </row>
    <row r="1855" spans="1:19" x14ac:dyDescent="0.25">
      <c r="A1855" s="3" t="s">
        <v>6</v>
      </c>
      <c r="B1855" s="6" t="s">
        <v>1925</v>
      </c>
      <c r="C1855" s="2">
        <v>218688</v>
      </c>
      <c r="D1855" s="4">
        <v>45860</v>
      </c>
      <c r="E1855" s="4">
        <v>45860</v>
      </c>
      <c r="F1855" s="2" t="s">
        <v>133</v>
      </c>
      <c r="G1855" s="3" t="s">
        <v>134</v>
      </c>
      <c r="H1855" s="2" t="s">
        <v>5514</v>
      </c>
      <c r="I1855" s="3" t="s">
        <v>97</v>
      </c>
      <c r="J1855" s="6">
        <v>31809</v>
      </c>
      <c r="K1855" s="3" t="s">
        <v>744</v>
      </c>
      <c r="L1855" s="3" t="s">
        <v>3843</v>
      </c>
      <c r="M1855" s="3" t="s">
        <v>100</v>
      </c>
      <c r="N1855" s="3" t="s">
        <v>291</v>
      </c>
      <c r="O1855" s="5" t="s">
        <v>5382</v>
      </c>
      <c r="P1855" s="2">
        <f>VLOOKUP(M1855&amp;N1855,Distancia!$C$2:$D$3438,2,0)</f>
        <v>134.77000000000001</v>
      </c>
      <c r="Q1855" s="2" t="str">
        <f t="shared" si="28"/>
        <v>Aplica</v>
      </c>
      <c r="R1855" s="36"/>
      <c r="S1855" s="2"/>
    </row>
    <row r="1856" spans="1:19" x14ac:dyDescent="0.25">
      <c r="A1856" s="3" t="s">
        <v>6</v>
      </c>
      <c r="B1856" s="6" t="s">
        <v>1925</v>
      </c>
      <c r="C1856" s="2">
        <v>218695</v>
      </c>
      <c r="D1856" s="4">
        <v>45860</v>
      </c>
      <c r="E1856" s="4">
        <v>45860</v>
      </c>
      <c r="F1856" s="2" t="s">
        <v>45</v>
      </c>
      <c r="G1856" s="3" t="s">
        <v>1851</v>
      </c>
      <c r="H1856" s="2" t="s">
        <v>5552</v>
      </c>
      <c r="I1856" s="3" t="s">
        <v>3170</v>
      </c>
      <c r="J1856" s="6">
        <v>0</v>
      </c>
      <c r="K1856" s="3" t="s">
        <v>197</v>
      </c>
      <c r="L1856" s="3" t="s">
        <v>3843</v>
      </c>
      <c r="M1856" s="3" t="s">
        <v>143</v>
      </c>
      <c r="N1856" s="3" t="s">
        <v>100</v>
      </c>
      <c r="O1856" s="5" t="s">
        <v>5382</v>
      </c>
      <c r="P1856" s="2">
        <f>VLOOKUP(M1856&amp;N1856,Distancia!$C$2:$D$3438,2,0)</f>
        <v>91.14</v>
      </c>
      <c r="Q1856" s="2" t="str">
        <f t="shared" si="28"/>
        <v>Aplica</v>
      </c>
      <c r="R1856" s="36"/>
      <c r="S1856" s="2"/>
    </row>
    <row r="1857" spans="1:19" x14ac:dyDescent="0.25">
      <c r="A1857" s="3" t="s">
        <v>6</v>
      </c>
      <c r="B1857" s="6" t="s">
        <v>1925</v>
      </c>
      <c r="C1857" s="2">
        <v>218696</v>
      </c>
      <c r="D1857" s="4">
        <v>45859</v>
      </c>
      <c r="E1857" s="4">
        <v>45859</v>
      </c>
      <c r="F1857" s="2" t="s">
        <v>398</v>
      </c>
      <c r="G1857" s="3" t="s">
        <v>1829</v>
      </c>
      <c r="H1857" s="2" t="s">
        <v>5693</v>
      </c>
      <c r="I1857" s="3" t="s">
        <v>97</v>
      </c>
      <c r="J1857" s="6">
        <v>31809</v>
      </c>
      <c r="K1857" s="3" t="s">
        <v>484</v>
      </c>
      <c r="L1857" s="3" t="s">
        <v>3813</v>
      </c>
      <c r="M1857" s="3" t="s">
        <v>227</v>
      </c>
      <c r="N1857" s="3" t="s">
        <v>100</v>
      </c>
      <c r="O1857" s="5" t="s">
        <v>5382</v>
      </c>
      <c r="P1857" s="2">
        <f>VLOOKUP(M1857&amp;N1857,Distancia!$C$2:$D$3438,2,0)</f>
        <v>127.72</v>
      </c>
      <c r="Q1857" s="2" t="str">
        <f t="shared" si="28"/>
        <v>Aplica</v>
      </c>
      <c r="R1857" s="36"/>
      <c r="S1857" s="2"/>
    </row>
    <row r="1858" spans="1:19" x14ac:dyDescent="0.25">
      <c r="A1858" s="3" t="s">
        <v>6</v>
      </c>
      <c r="B1858" s="6" t="s">
        <v>1925</v>
      </c>
      <c r="C1858" s="2">
        <v>218707</v>
      </c>
      <c r="D1858" s="4">
        <v>45860</v>
      </c>
      <c r="E1858" s="4">
        <v>45860</v>
      </c>
      <c r="F1858" s="2" t="s">
        <v>119</v>
      </c>
      <c r="G1858" s="3" t="s">
        <v>120</v>
      </c>
      <c r="H1858" s="2" t="s">
        <v>5488</v>
      </c>
      <c r="I1858" s="3" t="s">
        <v>3170</v>
      </c>
      <c r="J1858" s="6">
        <v>31809</v>
      </c>
      <c r="K1858" s="3" t="s">
        <v>505</v>
      </c>
      <c r="L1858" s="3" t="s">
        <v>3919</v>
      </c>
      <c r="M1858" s="3" t="s">
        <v>100</v>
      </c>
      <c r="N1858" s="3" t="s">
        <v>138</v>
      </c>
      <c r="O1858" s="5" t="s">
        <v>5382</v>
      </c>
      <c r="P1858" s="2">
        <f>VLOOKUP(M1858&amp;N1858,Distancia!$C$2:$D$3438,2,0)</f>
        <v>93.98</v>
      </c>
      <c r="Q1858" s="2" t="str">
        <f t="shared" si="28"/>
        <v>Aplica</v>
      </c>
      <c r="R1858" s="36"/>
      <c r="S1858" s="2"/>
    </row>
    <row r="1859" spans="1:19" x14ac:dyDescent="0.25">
      <c r="A1859" s="3" t="s">
        <v>6</v>
      </c>
      <c r="B1859" s="6" t="s">
        <v>1925</v>
      </c>
      <c r="C1859" s="2">
        <v>218709</v>
      </c>
      <c r="D1859" s="4">
        <v>45859</v>
      </c>
      <c r="E1859" s="4">
        <v>45859</v>
      </c>
      <c r="F1859" s="2" t="s">
        <v>135</v>
      </c>
      <c r="G1859" s="3" t="s">
        <v>2391</v>
      </c>
      <c r="H1859" s="2" t="s">
        <v>5633</v>
      </c>
      <c r="I1859" s="3" t="s">
        <v>3170</v>
      </c>
      <c r="J1859" s="6">
        <v>34581</v>
      </c>
      <c r="K1859" s="3" t="s">
        <v>243</v>
      </c>
      <c r="L1859" s="3" t="s">
        <v>3490</v>
      </c>
      <c r="M1859" s="3" t="s">
        <v>100</v>
      </c>
      <c r="N1859" s="3" t="s">
        <v>227</v>
      </c>
      <c r="O1859" s="5" t="s">
        <v>5382</v>
      </c>
      <c r="P1859" s="2">
        <f>VLOOKUP(M1859&amp;N1859,Distancia!$C$2:$D$3438,2,0)</f>
        <v>127.72</v>
      </c>
      <c r="Q1859" s="2" t="str">
        <f t="shared" ref="Q1859:Q1922" si="29">IF(P1859&gt;=80,"Aplica","No Aplica")</f>
        <v>Aplica</v>
      </c>
      <c r="R1859" s="36"/>
      <c r="S1859" s="2"/>
    </row>
    <row r="1860" spans="1:19" x14ac:dyDescent="0.25">
      <c r="A1860" s="3" t="s">
        <v>6</v>
      </c>
      <c r="B1860" s="6" t="s">
        <v>1925</v>
      </c>
      <c r="C1860" s="2">
        <v>218732</v>
      </c>
      <c r="D1860" s="4">
        <v>45861</v>
      </c>
      <c r="E1860" s="4">
        <v>45861</v>
      </c>
      <c r="F1860" s="2" t="s">
        <v>1825</v>
      </c>
      <c r="G1860" s="3" t="s">
        <v>1826</v>
      </c>
      <c r="H1860" s="2" t="s">
        <v>5418</v>
      </c>
      <c r="I1860" s="3" t="s">
        <v>3170</v>
      </c>
      <c r="J1860" s="6">
        <v>0</v>
      </c>
      <c r="K1860" s="3" t="s">
        <v>1195</v>
      </c>
      <c r="L1860" s="3" t="s">
        <v>3813</v>
      </c>
      <c r="M1860" s="3" t="s">
        <v>227</v>
      </c>
      <c r="N1860" s="3" t="s">
        <v>143</v>
      </c>
      <c r="O1860" s="5" t="s">
        <v>5389</v>
      </c>
      <c r="P1860" s="2">
        <f>VLOOKUP(M1860&amp;N1860,Distancia!$C$2:$D$3438,2,0)</f>
        <v>57.48</v>
      </c>
      <c r="Q1860" s="2" t="str">
        <f t="shared" si="29"/>
        <v>No Aplica</v>
      </c>
      <c r="R1860" s="48"/>
      <c r="S1860" s="2"/>
    </row>
    <row r="1861" spans="1:19" x14ac:dyDescent="0.25">
      <c r="A1861" s="3" t="s">
        <v>6</v>
      </c>
      <c r="B1861" s="6" t="s">
        <v>1925</v>
      </c>
      <c r="C1861" s="2">
        <v>218764</v>
      </c>
      <c r="D1861" s="4">
        <v>45861</v>
      </c>
      <c r="E1861" s="4">
        <v>45861</v>
      </c>
      <c r="F1861" s="2" t="s">
        <v>3145</v>
      </c>
      <c r="G1861" s="3" t="s">
        <v>3146</v>
      </c>
      <c r="H1861" s="2" t="s">
        <v>5459</v>
      </c>
      <c r="I1861" s="3" t="s">
        <v>3170</v>
      </c>
      <c r="J1861" s="6">
        <v>0</v>
      </c>
      <c r="K1861" s="3" t="s">
        <v>652</v>
      </c>
      <c r="L1861" s="3" t="s">
        <v>3490</v>
      </c>
      <c r="M1861" s="3" t="s">
        <v>100</v>
      </c>
      <c r="N1861" s="3" t="s">
        <v>115</v>
      </c>
      <c r="O1861" s="5" t="s">
        <v>5382</v>
      </c>
      <c r="P1861" s="2">
        <f>VLOOKUP(M1861&amp;N1861,Distancia!$C$2:$D$3438,2,0)</f>
        <v>70.44</v>
      </c>
      <c r="Q1861" s="2" t="str">
        <f t="shared" si="29"/>
        <v>No Aplica</v>
      </c>
      <c r="R1861" s="36"/>
      <c r="S1861" s="2"/>
    </row>
    <row r="1862" spans="1:19" x14ac:dyDescent="0.25">
      <c r="A1862" s="3" t="s">
        <v>6</v>
      </c>
      <c r="B1862" s="6" t="s">
        <v>1925</v>
      </c>
      <c r="C1862" s="2">
        <v>218767</v>
      </c>
      <c r="D1862" s="4">
        <v>45852</v>
      </c>
      <c r="E1862" s="4">
        <v>45852</v>
      </c>
      <c r="F1862" s="2" t="s">
        <v>37</v>
      </c>
      <c r="G1862" s="3" t="s">
        <v>996</v>
      </c>
      <c r="H1862" s="2" t="s">
        <v>5791</v>
      </c>
      <c r="I1862" s="3" t="s">
        <v>97</v>
      </c>
      <c r="J1862" s="6">
        <v>34581</v>
      </c>
      <c r="K1862" s="3" t="s">
        <v>160</v>
      </c>
      <c r="L1862" s="3" t="s">
        <v>3813</v>
      </c>
      <c r="M1862" s="3" t="s">
        <v>100</v>
      </c>
      <c r="N1862" s="3" t="s">
        <v>227</v>
      </c>
      <c r="O1862" s="5" t="s">
        <v>5394</v>
      </c>
      <c r="P1862" s="2">
        <f>VLOOKUP(M1862&amp;N1862,Distancia!$C$2:$D$3438,2,0)</f>
        <v>127.72</v>
      </c>
      <c r="Q1862" s="2" t="str">
        <f t="shared" si="29"/>
        <v>Aplica</v>
      </c>
      <c r="R1862" s="48"/>
      <c r="S1862" s="2"/>
    </row>
    <row r="1863" spans="1:19" x14ac:dyDescent="0.25">
      <c r="A1863" s="3" t="s">
        <v>6</v>
      </c>
      <c r="B1863" s="6" t="s">
        <v>1925</v>
      </c>
      <c r="C1863" s="2">
        <v>218768</v>
      </c>
      <c r="D1863" s="4">
        <v>45847</v>
      </c>
      <c r="E1863" s="4">
        <v>45847</v>
      </c>
      <c r="F1863" s="2" t="s">
        <v>37</v>
      </c>
      <c r="G1863" s="3" t="s">
        <v>996</v>
      </c>
      <c r="H1863" s="2" t="s">
        <v>5791</v>
      </c>
      <c r="I1863" s="3" t="s">
        <v>97</v>
      </c>
      <c r="J1863" s="6">
        <v>0</v>
      </c>
      <c r="K1863" s="3" t="s">
        <v>159</v>
      </c>
      <c r="L1863" s="3" t="s">
        <v>3813</v>
      </c>
      <c r="M1863" s="3" t="s">
        <v>100</v>
      </c>
      <c r="N1863" s="3" t="s">
        <v>115</v>
      </c>
      <c r="O1863" s="5" t="s">
        <v>5394</v>
      </c>
      <c r="P1863" s="2">
        <f>VLOOKUP(M1863&amp;N1863,Distancia!$C$2:$D$3438,2,0)</f>
        <v>70.44</v>
      </c>
      <c r="Q1863" s="2" t="str">
        <f t="shared" si="29"/>
        <v>No Aplica</v>
      </c>
      <c r="R1863" s="48"/>
      <c r="S1863" s="2"/>
    </row>
    <row r="1864" spans="1:19" x14ac:dyDescent="0.25">
      <c r="A1864" s="3" t="s">
        <v>6</v>
      </c>
      <c r="B1864" s="6" t="s">
        <v>1925</v>
      </c>
      <c r="C1864" s="2">
        <v>218786</v>
      </c>
      <c r="D1864" s="4">
        <v>45862</v>
      </c>
      <c r="E1864" s="4">
        <v>45862</v>
      </c>
      <c r="F1864" s="2" t="s">
        <v>3964</v>
      </c>
      <c r="G1864" s="3" t="s">
        <v>3965</v>
      </c>
      <c r="H1864" s="2" t="s">
        <v>5796</v>
      </c>
      <c r="I1864" s="3" t="s">
        <v>3170</v>
      </c>
      <c r="J1864" s="6">
        <v>0</v>
      </c>
      <c r="K1864" s="3" t="s">
        <v>453</v>
      </c>
      <c r="L1864" s="3" t="s">
        <v>3813</v>
      </c>
      <c r="M1864" s="3" t="s">
        <v>115</v>
      </c>
      <c r="N1864" s="3" t="s">
        <v>117</v>
      </c>
      <c r="O1864" s="5" t="s">
        <v>5394</v>
      </c>
      <c r="P1864" s="2">
        <f>VLOOKUP(M1864&amp;N1864,Distancia!$C$2:$D$3438,2,0)</f>
        <v>86.11</v>
      </c>
      <c r="Q1864" s="2" t="str">
        <f t="shared" si="29"/>
        <v>Aplica</v>
      </c>
      <c r="R1864" s="36">
        <v>16228</v>
      </c>
      <c r="S1864" s="2"/>
    </row>
    <row r="1865" spans="1:19" x14ac:dyDescent="0.25">
      <c r="A1865" s="3" t="s">
        <v>6</v>
      </c>
      <c r="B1865" s="6" t="s">
        <v>1925</v>
      </c>
      <c r="C1865" s="2">
        <v>218792</v>
      </c>
      <c r="D1865" s="4">
        <v>45861</v>
      </c>
      <c r="E1865" s="4">
        <v>45863</v>
      </c>
      <c r="F1865" s="2" t="s">
        <v>18</v>
      </c>
      <c r="G1865" s="3" t="s">
        <v>400</v>
      </c>
      <c r="H1865" s="2" t="s">
        <v>5799</v>
      </c>
      <c r="I1865" s="3" t="s">
        <v>97</v>
      </c>
      <c r="J1865" s="6">
        <v>172906</v>
      </c>
      <c r="K1865" s="3" t="s">
        <v>245</v>
      </c>
      <c r="L1865" s="3" t="s">
        <v>3813</v>
      </c>
      <c r="M1865" s="3" t="s">
        <v>302</v>
      </c>
      <c r="N1865" s="3" t="s">
        <v>270</v>
      </c>
      <c r="O1865" s="5" t="s">
        <v>5392</v>
      </c>
      <c r="P1865" s="2">
        <f>VLOOKUP(M1865&amp;N1865,Distancia!$C$2:$D$3438,2,0)</f>
        <v>505.52</v>
      </c>
      <c r="Q1865" s="2" t="str">
        <f t="shared" si="29"/>
        <v>Aplica</v>
      </c>
      <c r="R1865" s="36">
        <v>118685</v>
      </c>
      <c r="S1865" s="2"/>
    </row>
    <row r="1866" spans="1:19" x14ac:dyDescent="0.25">
      <c r="A1866" s="3" t="s">
        <v>6</v>
      </c>
      <c r="B1866" s="6" t="s">
        <v>1925</v>
      </c>
      <c r="C1866" s="2">
        <v>218803</v>
      </c>
      <c r="D1866" s="4">
        <v>45860</v>
      </c>
      <c r="E1866" s="4">
        <v>45860</v>
      </c>
      <c r="F1866" s="2" t="s">
        <v>2398</v>
      </c>
      <c r="G1866" s="3" t="s">
        <v>2397</v>
      </c>
      <c r="H1866" s="2" t="s">
        <v>5582</v>
      </c>
      <c r="I1866" s="3" t="s">
        <v>3170</v>
      </c>
      <c r="J1866" s="6">
        <v>25815</v>
      </c>
      <c r="K1866" s="3" t="s">
        <v>158</v>
      </c>
      <c r="L1866" s="3" t="s">
        <v>3919</v>
      </c>
      <c r="M1866" s="3" t="s">
        <v>100</v>
      </c>
      <c r="N1866" s="3" t="s">
        <v>291</v>
      </c>
      <c r="O1866" s="5" t="s">
        <v>5382</v>
      </c>
      <c r="P1866" s="2">
        <f>VLOOKUP(M1866&amp;N1866,Distancia!$C$2:$D$3438,2,0)</f>
        <v>134.77000000000001</v>
      </c>
      <c r="Q1866" s="2" t="str">
        <f t="shared" si="29"/>
        <v>Aplica</v>
      </c>
      <c r="R1866" s="36"/>
      <c r="S1866" s="2"/>
    </row>
    <row r="1867" spans="1:19" x14ac:dyDescent="0.25">
      <c r="A1867" s="3" t="s">
        <v>6</v>
      </c>
      <c r="B1867" s="6" t="s">
        <v>1925</v>
      </c>
      <c r="C1867" s="2">
        <v>218818</v>
      </c>
      <c r="D1867" s="4">
        <v>45862</v>
      </c>
      <c r="E1867" s="4">
        <v>45862</v>
      </c>
      <c r="F1867" s="2" t="s">
        <v>125</v>
      </c>
      <c r="G1867" s="3" t="s">
        <v>126</v>
      </c>
      <c r="H1867" s="2" t="s">
        <v>5432</v>
      </c>
      <c r="I1867" s="3" t="s">
        <v>3170</v>
      </c>
      <c r="J1867" s="6">
        <v>25815</v>
      </c>
      <c r="K1867" s="3" t="s">
        <v>515</v>
      </c>
      <c r="L1867" s="3" t="s">
        <v>3919</v>
      </c>
      <c r="M1867" s="3" t="s">
        <v>100</v>
      </c>
      <c r="N1867" s="3" t="s">
        <v>291</v>
      </c>
      <c r="O1867" s="5" t="s">
        <v>5382</v>
      </c>
      <c r="P1867" s="2">
        <f>VLOOKUP(M1867&amp;N1867,Distancia!$C$2:$D$3438,2,0)</f>
        <v>134.77000000000001</v>
      </c>
      <c r="Q1867" s="2" t="str">
        <f t="shared" si="29"/>
        <v>Aplica</v>
      </c>
      <c r="R1867" s="36"/>
      <c r="S1867" s="2"/>
    </row>
    <row r="1868" spans="1:19" x14ac:dyDescent="0.25">
      <c r="A1868" s="3" t="s">
        <v>6</v>
      </c>
      <c r="B1868" s="6" t="s">
        <v>1925</v>
      </c>
      <c r="C1868" s="2">
        <v>218855</v>
      </c>
      <c r="D1868" s="4">
        <v>45861</v>
      </c>
      <c r="E1868" s="4">
        <v>45861</v>
      </c>
      <c r="F1868" s="2" t="s">
        <v>155</v>
      </c>
      <c r="G1868" s="3" t="s">
        <v>156</v>
      </c>
      <c r="H1868" s="2" t="s">
        <v>5527</v>
      </c>
      <c r="I1868" s="3" t="s">
        <v>97</v>
      </c>
      <c r="J1868" s="6">
        <v>0</v>
      </c>
      <c r="K1868" s="3" t="s">
        <v>691</v>
      </c>
      <c r="L1868" s="3" t="s">
        <v>3813</v>
      </c>
      <c r="M1868" s="3" t="s">
        <v>100</v>
      </c>
      <c r="N1868" s="3" t="s">
        <v>152</v>
      </c>
      <c r="O1868" s="5" t="s">
        <v>5389</v>
      </c>
      <c r="P1868" s="2">
        <f>VLOOKUP(M1868&amp;N1868,Distancia!$C$2:$D$3438,2,0)</f>
        <v>29.12</v>
      </c>
      <c r="Q1868" s="2" t="str">
        <f t="shared" si="29"/>
        <v>No Aplica</v>
      </c>
      <c r="R1868" s="36">
        <v>6000</v>
      </c>
      <c r="S1868" s="2"/>
    </row>
    <row r="1869" spans="1:19" x14ac:dyDescent="0.25">
      <c r="A1869" s="3" t="s">
        <v>6</v>
      </c>
      <c r="B1869" s="6" t="s">
        <v>1925</v>
      </c>
      <c r="C1869" s="2">
        <v>218870</v>
      </c>
      <c r="D1869" s="4">
        <v>45862</v>
      </c>
      <c r="E1869" s="4">
        <v>45862</v>
      </c>
      <c r="F1869" s="2" t="s">
        <v>2387</v>
      </c>
      <c r="G1869" s="3" t="s">
        <v>2386</v>
      </c>
      <c r="H1869" s="2" t="s">
        <v>5832</v>
      </c>
      <c r="I1869" s="3" t="s">
        <v>97</v>
      </c>
      <c r="J1869" s="6">
        <v>0</v>
      </c>
      <c r="K1869" s="3" t="s">
        <v>244</v>
      </c>
      <c r="L1869" s="3" t="s">
        <v>3813</v>
      </c>
      <c r="M1869" s="3" t="s">
        <v>115</v>
      </c>
      <c r="N1869" s="3" t="s">
        <v>100</v>
      </c>
      <c r="O1869" s="5" t="s">
        <v>5382</v>
      </c>
      <c r="P1869" s="2">
        <f>VLOOKUP(M1869&amp;N1869,Distancia!$C$2:$D$3438,2,0)</f>
        <v>70.44</v>
      </c>
      <c r="Q1869" s="2" t="str">
        <f t="shared" si="29"/>
        <v>No Aplica</v>
      </c>
      <c r="R1869" s="36"/>
      <c r="S1869" s="2"/>
    </row>
    <row r="1870" spans="1:19" x14ac:dyDescent="0.25">
      <c r="A1870" s="3" t="s">
        <v>6</v>
      </c>
      <c r="B1870" s="6" t="s">
        <v>1925</v>
      </c>
      <c r="C1870" s="2">
        <v>218912</v>
      </c>
      <c r="D1870" s="4">
        <v>45866</v>
      </c>
      <c r="E1870" s="4">
        <v>45866</v>
      </c>
      <c r="F1870" s="2" t="s">
        <v>3964</v>
      </c>
      <c r="G1870" s="3" t="s">
        <v>3965</v>
      </c>
      <c r="H1870" s="2" t="s">
        <v>5796</v>
      </c>
      <c r="I1870" s="3" t="s">
        <v>3170</v>
      </c>
      <c r="J1870" s="6">
        <v>0</v>
      </c>
      <c r="K1870" s="3" t="s">
        <v>202</v>
      </c>
      <c r="L1870" s="3" t="s">
        <v>3919</v>
      </c>
      <c r="M1870" s="3" t="s">
        <v>115</v>
      </c>
      <c r="N1870" s="3" t="s">
        <v>291</v>
      </c>
      <c r="O1870" s="5" t="s">
        <v>5402</v>
      </c>
      <c r="P1870" s="2">
        <f>VLOOKUP(M1870&amp;N1870,Distancia!$C$2:$D$3438,2,0)</f>
        <v>79.099999999999994</v>
      </c>
      <c r="Q1870" s="2" t="str">
        <f t="shared" si="29"/>
        <v>No Aplica</v>
      </c>
      <c r="R1870" s="36">
        <v>20350</v>
      </c>
      <c r="S1870" s="2"/>
    </row>
    <row r="1871" spans="1:19" x14ac:dyDescent="0.25">
      <c r="A1871" s="3" t="s">
        <v>6</v>
      </c>
      <c r="B1871" s="6" t="s">
        <v>1925</v>
      </c>
      <c r="C1871" s="2">
        <v>218920</v>
      </c>
      <c r="D1871" s="4">
        <v>45862</v>
      </c>
      <c r="E1871" s="4">
        <v>45862</v>
      </c>
      <c r="F1871" s="2" t="s">
        <v>398</v>
      </c>
      <c r="G1871" s="3" t="s">
        <v>1829</v>
      </c>
      <c r="H1871" s="2" t="s">
        <v>5693</v>
      </c>
      <c r="I1871" s="3" t="s">
        <v>97</v>
      </c>
      <c r="J1871" s="6">
        <v>31809</v>
      </c>
      <c r="K1871" s="3" t="s">
        <v>465</v>
      </c>
      <c r="L1871" s="3" t="s">
        <v>4027</v>
      </c>
      <c r="M1871" s="3" t="s">
        <v>227</v>
      </c>
      <c r="N1871" s="3" t="s">
        <v>100</v>
      </c>
      <c r="O1871" s="5" t="s">
        <v>5394</v>
      </c>
      <c r="P1871" s="2">
        <f>VLOOKUP(M1871&amp;N1871,Distancia!$C$2:$D$3438,2,0)</f>
        <v>127.72</v>
      </c>
      <c r="Q1871" s="2" t="str">
        <f t="shared" si="29"/>
        <v>Aplica</v>
      </c>
      <c r="R1871" s="48"/>
      <c r="S1871" s="2"/>
    </row>
    <row r="1872" spans="1:19" x14ac:dyDescent="0.25">
      <c r="A1872" s="3" t="s">
        <v>6</v>
      </c>
      <c r="B1872" s="6" t="s">
        <v>1925</v>
      </c>
      <c r="C1872" s="2">
        <v>218967</v>
      </c>
      <c r="D1872" s="4">
        <v>45868</v>
      </c>
      <c r="E1872" s="4">
        <v>45868</v>
      </c>
      <c r="F1872" s="2" t="s">
        <v>1825</v>
      </c>
      <c r="G1872" s="3" t="s">
        <v>1826</v>
      </c>
      <c r="H1872" s="2" t="s">
        <v>5418</v>
      </c>
      <c r="I1872" s="3" t="s">
        <v>3170</v>
      </c>
      <c r="J1872" s="6">
        <v>0</v>
      </c>
      <c r="K1872" s="3" t="s">
        <v>513</v>
      </c>
      <c r="L1872" s="3" t="s">
        <v>4051</v>
      </c>
      <c r="M1872" s="3" t="s">
        <v>227</v>
      </c>
      <c r="N1872" s="3" t="s">
        <v>143</v>
      </c>
      <c r="O1872" s="5" t="s">
        <v>5402</v>
      </c>
      <c r="P1872" s="2">
        <f>VLOOKUP(M1872&amp;N1872,Distancia!$C$2:$D$3438,2,0)</f>
        <v>57.48</v>
      </c>
      <c r="Q1872" s="2" t="str">
        <f t="shared" si="29"/>
        <v>No Aplica</v>
      </c>
      <c r="R1872" s="48"/>
      <c r="S1872" s="2"/>
    </row>
    <row r="1873" spans="1:19" x14ac:dyDescent="0.25">
      <c r="A1873" s="3" t="s">
        <v>6</v>
      </c>
      <c r="B1873" s="6" t="s">
        <v>1925</v>
      </c>
      <c r="C1873" s="2">
        <v>218987</v>
      </c>
      <c r="D1873" s="4">
        <v>45880</v>
      </c>
      <c r="E1873" s="4">
        <v>45882</v>
      </c>
      <c r="F1873" s="2" t="s">
        <v>2402</v>
      </c>
      <c r="G1873" s="3" t="s">
        <v>2401</v>
      </c>
      <c r="H1873" s="2" t="s">
        <v>5871</v>
      </c>
      <c r="I1873" s="3" t="s">
        <v>97</v>
      </c>
      <c r="J1873" s="6">
        <v>159046</v>
      </c>
      <c r="K1873" s="3" t="s">
        <v>620</v>
      </c>
      <c r="L1873" s="3" t="s">
        <v>4059</v>
      </c>
      <c r="M1873" s="3" t="s">
        <v>100</v>
      </c>
      <c r="N1873" s="3" t="s">
        <v>270</v>
      </c>
      <c r="O1873" s="5" t="s">
        <v>5392</v>
      </c>
      <c r="P1873" s="2">
        <f>VLOOKUP(M1873&amp;N1873,Distancia!$C$2:$D$3438,2,0)</f>
        <v>499.9</v>
      </c>
      <c r="Q1873" s="2" t="str">
        <f t="shared" si="29"/>
        <v>Aplica</v>
      </c>
      <c r="R1873" s="36">
        <v>95178</v>
      </c>
      <c r="S1873" s="2"/>
    </row>
    <row r="1874" spans="1:19" x14ac:dyDescent="0.25">
      <c r="A1874" s="3" t="s">
        <v>6</v>
      </c>
      <c r="B1874" s="6" t="s">
        <v>1925</v>
      </c>
      <c r="C1874" s="2">
        <v>219001</v>
      </c>
      <c r="D1874" s="4">
        <v>45866</v>
      </c>
      <c r="E1874" s="4">
        <v>45866</v>
      </c>
      <c r="F1874" s="2" t="s">
        <v>135</v>
      </c>
      <c r="G1874" s="3" t="s">
        <v>2391</v>
      </c>
      <c r="H1874" s="2" t="s">
        <v>5633</v>
      </c>
      <c r="I1874" s="3" t="s">
        <v>3170</v>
      </c>
      <c r="J1874" s="6">
        <v>34581</v>
      </c>
      <c r="K1874" s="3" t="s">
        <v>516</v>
      </c>
      <c r="L1874" s="3" t="s">
        <v>3919</v>
      </c>
      <c r="M1874" s="3" t="s">
        <v>100</v>
      </c>
      <c r="N1874" s="3" t="s">
        <v>291</v>
      </c>
      <c r="O1874" s="5" t="s">
        <v>5382</v>
      </c>
      <c r="P1874" s="2">
        <f>VLOOKUP(M1874&amp;N1874,Distancia!$C$2:$D$3438,2,0)</f>
        <v>134.77000000000001</v>
      </c>
      <c r="Q1874" s="2" t="str">
        <f t="shared" si="29"/>
        <v>Aplica</v>
      </c>
      <c r="R1874" s="36"/>
      <c r="S1874" s="2"/>
    </row>
    <row r="1875" spans="1:19" x14ac:dyDescent="0.25">
      <c r="A1875" s="3" t="s">
        <v>6</v>
      </c>
      <c r="B1875" s="6" t="s">
        <v>1925</v>
      </c>
      <c r="C1875" s="2">
        <v>219006</v>
      </c>
      <c r="D1875" s="4">
        <v>45866</v>
      </c>
      <c r="E1875" s="4">
        <v>45866</v>
      </c>
      <c r="F1875" s="2" t="s">
        <v>133</v>
      </c>
      <c r="G1875" s="3" t="s">
        <v>134</v>
      </c>
      <c r="H1875" s="2" t="s">
        <v>5514</v>
      </c>
      <c r="I1875" s="3" t="s">
        <v>97</v>
      </c>
      <c r="J1875" s="6">
        <v>31809</v>
      </c>
      <c r="K1875" s="3" t="s">
        <v>476</v>
      </c>
      <c r="L1875" s="3" t="s">
        <v>3719</v>
      </c>
      <c r="M1875" s="3" t="s">
        <v>100</v>
      </c>
      <c r="N1875" s="3" t="s">
        <v>291</v>
      </c>
      <c r="O1875" s="5" t="s">
        <v>5382</v>
      </c>
      <c r="P1875" s="2">
        <f>VLOOKUP(M1875&amp;N1875,Distancia!$C$2:$D$3438,2,0)</f>
        <v>134.77000000000001</v>
      </c>
      <c r="Q1875" s="2" t="str">
        <f t="shared" si="29"/>
        <v>Aplica</v>
      </c>
      <c r="R1875" s="36"/>
      <c r="S1875" s="2"/>
    </row>
    <row r="1876" spans="1:19" x14ac:dyDescent="0.25">
      <c r="A1876" s="3" t="s">
        <v>6</v>
      </c>
      <c r="B1876" s="6" t="s">
        <v>1925</v>
      </c>
      <c r="C1876" s="2">
        <v>219013</v>
      </c>
      <c r="D1876" s="4">
        <v>45867</v>
      </c>
      <c r="E1876" s="4">
        <v>45867</v>
      </c>
      <c r="F1876" s="2" t="s">
        <v>125</v>
      </c>
      <c r="G1876" s="3" t="s">
        <v>126</v>
      </c>
      <c r="H1876" s="2" t="s">
        <v>5432</v>
      </c>
      <c r="I1876" s="3" t="s">
        <v>3170</v>
      </c>
      <c r="J1876" s="6">
        <v>25815</v>
      </c>
      <c r="K1876" s="3" t="s">
        <v>726</v>
      </c>
      <c r="L1876" s="3" t="s">
        <v>3719</v>
      </c>
      <c r="M1876" s="3" t="s">
        <v>100</v>
      </c>
      <c r="N1876" s="3" t="s">
        <v>227</v>
      </c>
      <c r="O1876" s="5" t="s">
        <v>5382</v>
      </c>
      <c r="P1876" s="2">
        <f>VLOOKUP(M1876&amp;N1876,Distancia!$C$2:$D$3438,2,0)</f>
        <v>127.72</v>
      </c>
      <c r="Q1876" s="2" t="str">
        <f t="shared" si="29"/>
        <v>Aplica</v>
      </c>
      <c r="R1876" s="36"/>
      <c r="S1876" s="2"/>
    </row>
    <row r="1877" spans="1:19" x14ac:dyDescent="0.25">
      <c r="A1877" s="3" t="s">
        <v>6</v>
      </c>
      <c r="B1877" s="6" t="s">
        <v>1925</v>
      </c>
      <c r="C1877" s="2">
        <v>219064</v>
      </c>
      <c r="D1877" s="4">
        <v>45868</v>
      </c>
      <c r="E1877" s="4">
        <v>45868</v>
      </c>
      <c r="F1877" s="2" t="s">
        <v>133</v>
      </c>
      <c r="G1877" s="3" t="s">
        <v>134</v>
      </c>
      <c r="H1877" s="2" t="s">
        <v>5514</v>
      </c>
      <c r="I1877" s="3" t="s">
        <v>97</v>
      </c>
      <c r="J1877" s="6">
        <v>31809</v>
      </c>
      <c r="K1877" s="3" t="s">
        <v>274</v>
      </c>
      <c r="L1877" s="3" t="s">
        <v>3719</v>
      </c>
      <c r="M1877" s="3" t="s">
        <v>100</v>
      </c>
      <c r="N1877" s="3" t="s">
        <v>291</v>
      </c>
      <c r="O1877" s="5" t="s">
        <v>5382</v>
      </c>
      <c r="P1877" s="2">
        <f>VLOOKUP(M1877&amp;N1877,Distancia!$C$2:$D$3438,2,0)</f>
        <v>134.77000000000001</v>
      </c>
      <c r="Q1877" s="2" t="str">
        <f t="shared" si="29"/>
        <v>Aplica</v>
      </c>
      <c r="R1877" s="36"/>
      <c r="S1877" s="2"/>
    </row>
    <row r="1878" spans="1:19" x14ac:dyDescent="0.25">
      <c r="A1878" s="3" t="s">
        <v>6</v>
      </c>
      <c r="B1878" s="6" t="s">
        <v>1925</v>
      </c>
      <c r="C1878" s="2">
        <v>219075</v>
      </c>
      <c r="D1878" s="4">
        <v>45868</v>
      </c>
      <c r="E1878" s="4">
        <v>45868</v>
      </c>
      <c r="F1878" s="2" t="s">
        <v>45</v>
      </c>
      <c r="G1878" s="3" t="s">
        <v>1851</v>
      </c>
      <c r="H1878" s="2" t="s">
        <v>5552</v>
      </c>
      <c r="I1878" s="3" t="s">
        <v>3170</v>
      </c>
      <c r="J1878" s="6">
        <v>0</v>
      </c>
      <c r="K1878" s="3" t="s">
        <v>338</v>
      </c>
      <c r="L1878" s="3" t="s">
        <v>3719</v>
      </c>
      <c r="M1878" s="3" t="s">
        <v>143</v>
      </c>
      <c r="N1878" s="3" t="s">
        <v>227</v>
      </c>
      <c r="O1878" s="5" t="s">
        <v>5382</v>
      </c>
      <c r="P1878" s="2">
        <f>VLOOKUP(M1878&amp;N1878,Distancia!$C$2:$D$3438,2,0)</f>
        <v>57.48</v>
      </c>
      <c r="Q1878" s="2" t="str">
        <f t="shared" si="29"/>
        <v>No Aplica</v>
      </c>
      <c r="R1878" s="36"/>
      <c r="S1878" s="2"/>
    </row>
    <row r="1879" spans="1:19" x14ac:dyDescent="0.25">
      <c r="A1879" s="3" t="s">
        <v>6</v>
      </c>
      <c r="B1879" s="6" t="s">
        <v>1925</v>
      </c>
      <c r="C1879" s="2">
        <v>219097</v>
      </c>
      <c r="D1879" s="4">
        <v>45868</v>
      </c>
      <c r="E1879" s="4">
        <v>45868</v>
      </c>
      <c r="F1879" s="2" t="s">
        <v>174</v>
      </c>
      <c r="G1879" s="3" t="s">
        <v>175</v>
      </c>
      <c r="H1879" s="2" t="s">
        <v>5592</v>
      </c>
      <c r="I1879" s="3" t="s">
        <v>3170</v>
      </c>
      <c r="J1879" s="6">
        <v>0</v>
      </c>
      <c r="K1879" s="3" t="s">
        <v>198</v>
      </c>
      <c r="L1879" s="3" t="s">
        <v>4115</v>
      </c>
      <c r="M1879" s="3" t="s">
        <v>143</v>
      </c>
      <c r="N1879" s="3" t="s">
        <v>227</v>
      </c>
      <c r="O1879" s="5" t="s">
        <v>5382</v>
      </c>
      <c r="P1879" s="2">
        <f>VLOOKUP(M1879&amp;N1879,Distancia!$C$2:$D$3438,2,0)</f>
        <v>57.48</v>
      </c>
      <c r="Q1879" s="2" t="str">
        <f t="shared" si="29"/>
        <v>No Aplica</v>
      </c>
      <c r="R1879" s="36"/>
      <c r="S1879" s="2"/>
    </row>
    <row r="1880" spans="1:19" x14ac:dyDescent="0.25">
      <c r="A1880" s="3" t="s">
        <v>6</v>
      </c>
      <c r="B1880" s="6" t="s">
        <v>1925</v>
      </c>
      <c r="C1880" s="2">
        <v>219153</v>
      </c>
      <c r="D1880" s="4">
        <v>45869</v>
      </c>
      <c r="E1880" s="4">
        <v>45869</v>
      </c>
      <c r="F1880" s="2" t="s">
        <v>3964</v>
      </c>
      <c r="G1880" s="3" t="s">
        <v>3965</v>
      </c>
      <c r="H1880" s="2" t="s">
        <v>5796</v>
      </c>
      <c r="I1880" s="3" t="s">
        <v>3170</v>
      </c>
      <c r="J1880" s="6">
        <v>0</v>
      </c>
      <c r="K1880" s="3" t="s">
        <v>1189</v>
      </c>
      <c r="L1880" s="3" t="s">
        <v>4051</v>
      </c>
      <c r="M1880" s="3" t="s">
        <v>115</v>
      </c>
      <c r="N1880" s="3" t="s">
        <v>117</v>
      </c>
      <c r="O1880" s="5" t="s">
        <v>5402</v>
      </c>
      <c r="P1880" s="2">
        <f>VLOOKUP(M1880&amp;N1880,Distancia!$C$2:$D$3438,2,0)</f>
        <v>86.11</v>
      </c>
      <c r="Q1880" s="2" t="str">
        <f t="shared" si="29"/>
        <v>Aplica</v>
      </c>
      <c r="R1880" s="48"/>
      <c r="S1880" s="2"/>
    </row>
    <row r="1881" spans="1:19" x14ac:dyDescent="0.25">
      <c r="A1881" s="3" t="s">
        <v>6</v>
      </c>
      <c r="B1881" s="6" t="s">
        <v>1925</v>
      </c>
      <c r="C1881" s="2">
        <v>219171</v>
      </c>
      <c r="D1881" s="4">
        <v>45870</v>
      </c>
      <c r="E1881" s="4">
        <v>45870</v>
      </c>
      <c r="F1881" s="2" t="s">
        <v>1852</v>
      </c>
      <c r="G1881" s="3" t="s">
        <v>3154</v>
      </c>
      <c r="H1881" s="2" t="s">
        <v>5940</v>
      </c>
      <c r="I1881" s="3" t="s">
        <v>97</v>
      </c>
      <c r="J1881" s="6">
        <v>0</v>
      </c>
      <c r="K1881" s="3" t="s">
        <v>1190</v>
      </c>
      <c r="L1881" s="3" t="s">
        <v>4154</v>
      </c>
      <c r="M1881" s="3" t="s">
        <v>227</v>
      </c>
      <c r="N1881" s="3" t="s">
        <v>302</v>
      </c>
      <c r="O1881" s="5" t="s">
        <v>5394</v>
      </c>
      <c r="P1881" s="2">
        <f>VLOOKUP(M1881&amp;N1881,Distancia!$C$2:$D$3438,2,0)</f>
        <v>140</v>
      </c>
      <c r="Q1881" s="2" t="str">
        <f t="shared" si="29"/>
        <v>Aplica</v>
      </c>
      <c r="R1881" s="48"/>
      <c r="S1881" s="2"/>
    </row>
    <row r="1882" spans="1:19" x14ac:dyDescent="0.25">
      <c r="A1882" s="3" t="s">
        <v>6</v>
      </c>
      <c r="B1882" s="6" t="s">
        <v>1925</v>
      </c>
      <c r="C1882" s="2">
        <v>219174</v>
      </c>
      <c r="D1882" s="4">
        <v>45870</v>
      </c>
      <c r="E1882" s="4">
        <v>45870</v>
      </c>
      <c r="F1882" s="2" t="s">
        <v>11</v>
      </c>
      <c r="G1882" s="3" t="s">
        <v>144</v>
      </c>
      <c r="H1882" s="2" t="s">
        <v>5942</v>
      </c>
      <c r="I1882" s="3" t="s">
        <v>3170</v>
      </c>
      <c r="J1882" s="6">
        <v>25815</v>
      </c>
      <c r="K1882" s="3" t="s">
        <v>1198</v>
      </c>
      <c r="L1882" s="3" t="s">
        <v>4059</v>
      </c>
      <c r="M1882" s="3" t="s">
        <v>100</v>
      </c>
      <c r="N1882" s="3" t="s">
        <v>227</v>
      </c>
      <c r="O1882" s="5" t="s">
        <v>5382</v>
      </c>
      <c r="P1882" s="2">
        <f>VLOOKUP(M1882&amp;N1882,Distancia!$C$2:$D$3438,2,0)</f>
        <v>127.72</v>
      </c>
      <c r="Q1882" s="2" t="str">
        <f t="shared" si="29"/>
        <v>Aplica</v>
      </c>
      <c r="R1882" s="36"/>
      <c r="S1882" s="2"/>
    </row>
    <row r="1883" spans="1:19" x14ac:dyDescent="0.25">
      <c r="A1883" s="3" t="s">
        <v>6</v>
      </c>
      <c r="B1883" s="6" t="s">
        <v>1925</v>
      </c>
      <c r="C1883" s="2">
        <v>219187</v>
      </c>
      <c r="D1883" s="4">
        <v>45868</v>
      </c>
      <c r="E1883" s="4">
        <v>45868</v>
      </c>
      <c r="F1883" s="2" t="s">
        <v>398</v>
      </c>
      <c r="G1883" s="3" t="s">
        <v>1829</v>
      </c>
      <c r="H1883" s="2" t="s">
        <v>5693</v>
      </c>
      <c r="I1883" s="3" t="s">
        <v>97</v>
      </c>
      <c r="J1883" s="6">
        <v>31809</v>
      </c>
      <c r="K1883" s="3" t="s">
        <v>830</v>
      </c>
      <c r="L1883" s="3" t="s">
        <v>4154</v>
      </c>
      <c r="M1883" s="3" t="s">
        <v>227</v>
      </c>
      <c r="N1883" s="3" t="s">
        <v>100</v>
      </c>
      <c r="O1883" s="5" t="s">
        <v>5394</v>
      </c>
      <c r="P1883" s="2">
        <f>VLOOKUP(M1883&amp;N1883,Distancia!$C$2:$D$3438,2,0)</f>
        <v>127.72</v>
      </c>
      <c r="Q1883" s="2" t="str">
        <f t="shared" si="29"/>
        <v>Aplica</v>
      </c>
      <c r="R1883" s="48"/>
      <c r="S1883" s="2"/>
    </row>
    <row r="1884" spans="1:19" x14ac:dyDescent="0.25">
      <c r="A1884" s="3" t="s">
        <v>6</v>
      </c>
      <c r="B1884" s="6" t="s">
        <v>1925</v>
      </c>
      <c r="C1884" s="2">
        <v>219245</v>
      </c>
      <c r="D1884" s="4">
        <v>45870</v>
      </c>
      <c r="E1884" s="4">
        <v>45870</v>
      </c>
      <c r="F1884" s="2" t="s">
        <v>133</v>
      </c>
      <c r="G1884" s="3" t="s">
        <v>134</v>
      </c>
      <c r="H1884" s="2" t="s">
        <v>5514</v>
      </c>
      <c r="I1884" s="3" t="s">
        <v>97</v>
      </c>
      <c r="J1884" s="6">
        <v>31809</v>
      </c>
      <c r="K1884" s="3" t="s">
        <v>723</v>
      </c>
      <c r="L1884" s="3" t="s">
        <v>4059</v>
      </c>
      <c r="M1884" s="3" t="s">
        <v>100</v>
      </c>
      <c r="N1884" s="3" t="s">
        <v>227</v>
      </c>
      <c r="O1884" s="5" t="s">
        <v>5382</v>
      </c>
      <c r="P1884" s="2">
        <f>VLOOKUP(M1884&amp;N1884,Distancia!$C$2:$D$3438,2,0)</f>
        <v>127.72</v>
      </c>
      <c r="Q1884" s="2" t="str">
        <f t="shared" si="29"/>
        <v>Aplica</v>
      </c>
      <c r="R1884" s="36"/>
      <c r="S1884" s="2"/>
    </row>
    <row r="1885" spans="1:19" x14ac:dyDescent="0.25">
      <c r="A1885" s="3" t="s">
        <v>6</v>
      </c>
      <c r="B1885" s="6" t="s">
        <v>1925</v>
      </c>
      <c r="C1885" s="2">
        <v>219249</v>
      </c>
      <c r="D1885" s="4">
        <v>45868</v>
      </c>
      <c r="E1885" s="4">
        <v>45868</v>
      </c>
      <c r="F1885" s="2" t="s">
        <v>3145</v>
      </c>
      <c r="G1885" s="3" t="s">
        <v>3146</v>
      </c>
      <c r="H1885" s="2" t="s">
        <v>5459</v>
      </c>
      <c r="I1885" s="3" t="s">
        <v>3170</v>
      </c>
      <c r="J1885" s="6">
        <v>0</v>
      </c>
      <c r="K1885" s="3" t="s">
        <v>169</v>
      </c>
      <c r="L1885" s="3" t="s">
        <v>3896</v>
      </c>
      <c r="M1885" s="3" t="s">
        <v>100</v>
      </c>
      <c r="N1885" s="3" t="s">
        <v>152</v>
      </c>
      <c r="O1885" s="5" t="s">
        <v>5382</v>
      </c>
      <c r="P1885" s="2">
        <f>VLOOKUP(M1885&amp;N1885,Distancia!$C$2:$D$3438,2,0)</f>
        <v>29.12</v>
      </c>
      <c r="Q1885" s="2" t="str">
        <f t="shared" si="29"/>
        <v>No Aplica</v>
      </c>
      <c r="R1885" s="36"/>
      <c r="S1885" s="2"/>
    </row>
    <row r="1886" spans="1:19" x14ac:dyDescent="0.25">
      <c r="A1886" s="3" t="s">
        <v>6</v>
      </c>
      <c r="B1886" s="6" t="s">
        <v>1925</v>
      </c>
      <c r="C1886" s="2">
        <v>219250</v>
      </c>
      <c r="D1886" s="4">
        <v>45869</v>
      </c>
      <c r="E1886" s="4">
        <v>45869</v>
      </c>
      <c r="F1886" s="2" t="s">
        <v>3145</v>
      </c>
      <c r="G1886" s="3" t="s">
        <v>3146</v>
      </c>
      <c r="H1886" s="2" t="s">
        <v>5459</v>
      </c>
      <c r="I1886" s="3" t="s">
        <v>3170</v>
      </c>
      <c r="J1886" s="6">
        <v>0</v>
      </c>
      <c r="K1886" s="3" t="s">
        <v>1180</v>
      </c>
      <c r="L1886" s="3" t="s">
        <v>3896</v>
      </c>
      <c r="M1886" s="3" t="s">
        <v>100</v>
      </c>
      <c r="N1886" s="3" t="s">
        <v>34</v>
      </c>
      <c r="O1886" s="5" t="s">
        <v>5394</v>
      </c>
      <c r="P1886" s="2">
        <f>VLOOKUP(M1886&amp;N1886,Distancia!$C$2:$D$3438,2,0)</f>
        <v>28.69</v>
      </c>
      <c r="Q1886" s="2" t="str">
        <f t="shared" si="29"/>
        <v>No Aplica</v>
      </c>
      <c r="R1886" s="36">
        <v>7470</v>
      </c>
      <c r="S1886" s="2"/>
    </row>
    <row r="1887" spans="1:19" x14ac:dyDescent="0.25">
      <c r="A1887" s="3" t="s">
        <v>6</v>
      </c>
      <c r="B1887" s="6" t="s">
        <v>1925</v>
      </c>
      <c r="C1887" s="2">
        <v>219251</v>
      </c>
      <c r="D1887" s="4">
        <v>45873</v>
      </c>
      <c r="E1887" s="4">
        <v>45873</v>
      </c>
      <c r="F1887" s="2" t="s">
        <v>11</v>
      </c>
      <c r="G1887" s="3" t="s">
        <v>144</v>
      </c>
      <c r="H1887" s="2" t="s">
        <v>5942</v>
      </c>
      <c r="I1887" s="3" t="s">
        <v>3170</v>
      </c>
      <c r="J1887" s="6">
        <v>25815</v>
      </c>
      <c r="K1887" s="3" t="s">
        <v>525</v>
      </c>
      <c r="L1887" s="3" t="s">
        <v>4059</v>
      </c>
      <c r="M1887" s="3" t="s">
        <v>100</v>
      </c>
      <c r="N1887" s="3" t="s">
        <v>227</v>
      </c>
      <c r="O1887" s="5" t="s">
        <v>5382</v>
      </c>
      <c r="P1887" s="2">
        <f>VLOOKUP(M1887&amp;N1887,Distancia!$C$2:$D$3438,2,0)</f>
        <v>127.72</v>
      </c>
      <c r="Q1887" s="2" t="str">
        <f t="shared" si="29"/>
        <v>Aplica</v>
      </c>
      <c r="R1887" s="36"/>
      <c r="S1887" s="2"/>
    </row>
    <row r="1888" spans="1:19" x14ac:dyDescent="0.25">
      <c r="A1888" s="3" t="s">
        <v>6</v>
      </c>
      <c r="B1888" s="6" t="s">
        <v>1925</v>
      </c>
      <c r="C1888" s="2">
        <v>219258</v>
      </c>
      <c r="D1888" s="4">
        <v>45873</v>
      </c>
      <c r="E1888" s="4">
        <v>45873</v>
      </c>
      <c r="F1888" s="2" t="s">
        <v>220</v>
      </c>
      <c r="G1888" s="3" t="s">
        <v>221</v>
      </c>
      <c r="H1888" s="2" t="s">
        <v>5965</v>
      </c>
      <c r="I1888" s="3" t="s">
        <v>97</v>
      </c>
      <c r="J1888" s="6">
        <v>25815</v>
      </c>
      <c r="K1888" s="3" t="s">
        <v>282</v>
      </c>
      <c r="L1888" s="3" t="s">
        <v>4059</v>
      </c>
      <c r="M1888" s="3" t="s">
        <v>100</v>
      </c>
      <c r="N1888" s="3" t="s">
        <v>291</v>
      </c>
      <c r="O1888" s="5" t="s">
        <v>5402</v>
      </c>
      <c r="P1888" s="2">
        <f>VLOOKUP(M1888&amp;N1888,Distancia!$C$2:$D$3438,2,0)</f>
        <v>134.77000000000001</v>
      </c>
      <c r="Q1888" s="2" t="str">
        <f t="shared" si="29"/>
        <v>Aplica</v>
      </c>
      <c r="R1888" s="48"/>
      <c r="S1888" s="2"/>
    </row>
    <row r="1889" spans="1:19" x14ac:dyDescent="0.25">
      <c r="A1889" s="3" t="s">
        <v>6</v>
      </c>
      <c r="B1889" s="6" t="s">
        <v>1925</v>
      </c>
      <c r="C1889" s="2">
        <v>219265</v>
      </c>
      <c r="D1889" s="4">
        <v>45874</v>
      </c>
      <c r="E1889" s="4">
        <v>45876</v>
      </c>
      <c r="F1889" s="2" t="s">
        <v>2381</v>
      </c>
      <c r="G1889" s="3" t="s">
        <v>2380</v>
      </c>
      <c r="H1889" s="2" t="s">
        <v>5970</v>
      </c>
      <c r="I1889" s="3" t="s">
        <v>351</v>
      </c>
      <c r="J1889" s="6">
        <v>190855</v>
      </c>
      <c r="K1889" s="3" t="s">
        <v>714</v>
      </c>
      <c r="L1889" s="3" t="s">
        <v>3917</v>
      </c>
      <c r="M1889" s="3" t="s">
        <v>227</v>
      </c>
      <c r="N1889" s="3" t="s">
        <v>270</v>
      </c>
      <c r="O1889" s="5" t="s">
        <v>5494</v>
      </c>
      <c r="P1889" s="2">
        <f>VLOOKUP(M1889&amp;N1889,Distancia!$C$2:$D$3438,2,0)</f>
        <v>512.67999999999995</v>
      </c>
      <c r="Q1889" s="2" t="str">
        <f t="shared" si="29"/>
        <v>Aplica</v>
      </c>
      <c r="R1889" s="36">
        <v>128678</v>
      </c>
      <c r="S1889" s="2"/>
    </row>
    <row r="1890" spans="1:19" x14ac:dyDescent="0.25">
      <c r="A1890" s="3" t="s">
        <v>6</v>
      </c>
      <c r="B1890" s="6" t="s">
        <v>1925</v>
      </c>
      <c r="C1890" s="2">
        <v>219271</v>
      </c>
      <c r="D1890" s="4">
        <v>45873</v>
      </c>
      <c r="E1890" s="4">
        <v>45873</v>
      </c>
      <c r="F1890" s="2" t="s">
        <v>119</v>
      </c>
      <c r="G1890" s="3" t="s">
        <v>120</v>
      </c>
      <c r="H1890" s="2" t="s">
        <v>5488</v>
      </c>
      <c r="I1890" s="3" t="s">
        <v>3170</v>
      </c>
      <c r="J1890" s="6">
        <v>31809</v>
      </c>
      <c r="K1890" s="3" t="s">
        <v>450</v>
      </c>
      <c r="L1890" s="3" t="s">
        <v>4194</v>
      </c>
      <c r="M1890" s="3" t="s">
        <v>100</v>
      </c>
      <c r="N1890" s="3" t="s">
        <v>291</v>
      </c>
      <c r="O1890" s="5" t="s">
        <v>5382</v>
      </c>
      <c r="P1890" s="2">
        <f>VLOOKUP(M1890&amp;N1890,Distancia!$C$2:$D$3438,2,0)</f>
        <v>134.77000000000001</v>
      </c>
      <c r="Q1890" s="2" t="str">
        <f t="shared" si="29"/>
        <v>Aplica</v>
      </c>
      <c r="R1890" s="36"/>
      <c r="S1890" s="2"/>
    </row>
    <row r="1891" spans="1:19" x14ac:dyDescent="0.25">
      <c r="A1891" s="3" t="s">
        <v>6</v>
      </c>
      <c r="B1891" s="6" t="s">
        <v>1925</v>
      </c>
      <c r="C1891" s="2">
        <v>219292</v>
      </c>
      <c r="D1891" s="4">
        <v>45874</v>
      </c>
      <c r="E1891" s="4">
        <v>45876</v>
      </c>
      <c r="F1891" s="2" t="s">
        <v>4205</v>
      </c>
      <c r="G1891" s="3" t="s">
        <v>4206</v>
      </c>
      <c r="H1891" s="2" t="s">
        <v>5977</v>
      </c>
      <c r="I1891" s="3" t="s">
        <v>351</v>
      </c>
      <c r="J1891" s="6">
        <v>190855</v>
      </c>
      <c r="K1891" s="3" t="s">
        <v>249</v>
      </c>
      <c r="L1891" s="3" t="s">
        <v>3896</v>
      </c>
      <c r="M1891" s="3" t="s">
        <v>100</v>
      </c>
      <c r="N1891" s="3" t="s">
        <v>270</v>
      </c>
      <c r="O1891" s="5" t="s">
        <v>5392</v>
      </c>
      <c r="P1891" s="2">
        <f>VLOOKUP(M1891&amp;N1891,Distancia!$C$2:$D$3438,2,0)</f>
        <v>499.9</v>
      </c>
      <c r="Q1891" s="2" t="str">
        <f t="shared" si="29"/>
        <v>Aplica</v>
      </c>
      <c r="R1891" s="36">
        <v>131525</v>
      </c>
      <c r="S1891" s="2"/>
    </row>
    <row r="1892" spans="1:19" x14ac:dyDescent="0.25">
      <c r="A1892" s="3" t="s">
        <v>6</v>
      </c>
      <c r="B1892" s="6" t="s">
        <v>1925</v>
      </c>
      <c r="C1892" s="2">
        <v>219326</v>
      </c>
      <c r="D1892" s="4">
        <v>45874</v>
      </c>
      <c r="E1892" s="4">
        <v>45874</v>
      </c>
      <c r="F1892" s="2" t="s">
        <v>2399</v>
      </c>
      <c r="G1892" s="3" t="s">
        <v>2400</v>
      </c>
      <c r="H1892" s="2" t="s">
        <v>5989</v>
      </c>
      <c r="I1892" s="3" t="s">
        <v>3170</v>
      </c>
      <c r="J1892" s="6">
        <v>31809</v>
      </c>
      <c r="K1892" s="3" t="s">
        <v>131</v>
      </c>
      <c r="L1892" s="3" t="s">
        <v>3993</v>
      </c>
      <c r="M1892" s="3" t="s">
        <v>100</v>
      </c>
      <c r="N1892" s="3" t="s">
        <v>227</v>
      </c>
      <c r="O1892" s="5" t="s">
        <v>5382</v>
      </c>
      <c r="P1892" s="2">
        <f>VLOOKUP(M1892&amp;N1892,Distancia!$C$2:$D$3438,2,0)</f>
        <v>127.72</v>
      </c>
      <c r="Q1892" s="2" t="str">
        <f t="shared" si="29"/>
        <v>Aplica</v>
      </c>
      <c r="R1892" s="36"/>
      <c r="S1892" s="2"/>
    </row>
    <row r="1893" spans="1:19" x14ac:dyDescent="0.25">
      <c r="A1893" s="3" t="s">
        <v>6</v>
      </c>
      <c r="B1893" s="6" t="s">
        <v>1925</v>
      </c>
      <c r="C1893" s="2">
        <v>219340</v>
      </c>
      <c r="D1893" s="4">
        <v>45874</v>
      </c>
      <c r="E1893" s="4">
        <v>45876</v>
      </c>
      <c r="F1893" s="2" t="s">
        <v>1832</v>
      </c>
      <c r="G1893" s="3" t="s">
        <v>1833</v>
      </c>
      <c r="H1893" s="2" t="s">
        <v>5699</v>
      </c>
      <c r="I1893" s="3" t="s">
        <v>351</v>
      </c>
      <c r="J1893" s="6">
        <v>190855</v>
      </c>
      <c r="K1893" s="3" t="s">
        <v>1208</v>
      </c>
      <c r="L1893" s="3" t="s">
        <v>4241</v>
      </c>
      <c r="M1893" s="3" t="s">
        <v>117</v>
      </c>
      <c r="N1893" s="3" t="s">
        <v>270</v>
      </c>
      <c r="O1893" s="5" t="s">
        <v>5392</v>
      </c>
      <c r="P1893" s="2">
        <f>VLOOKUP(M1893&amp;N1893,Distancia!$C$2:$D$3438,2,0)</f>
        <v>641.66999999999996</v>
      </c>
      <c r="Q1893" s="2" t="str">
        <f t="shared" si="29"/>
        <v>Aplica</v>
      </c>
      <c r="R1893" s="36">
        <v>125437</v>
      </c>
      <c r="S1893" s="2"/>
    </row>
    <row r="1894" spans="1:19" x14ac:dyDescent="0.25">
      <c r="A1894" s="3" t="s">
        <v>6</v>
      </c>
      <c r="B1894" s="6" t="s">
        <v>1925</v>
      </c>
      <c r="C1894" s="2">
        <v>219357</v>
      </c>
      <c r="D1894" s="4">
        <v>45873</v>
      </c>
      <c r="E1894" s="4">
        <v>45873</v>
      </c>
      <c r="F1894" s="2" t="s">
        <v>133</v>
      </c>
      <c r="G1894" s="3" t="s">
        <v>134</v>
      </c>
      <c r="H1894" s="2" t="s">
        <v>5514</v>
      </c>
      <c r="I1894" s="3" t="s">
        <v>97</v>
      </c>
      <c r="J1894" s="6">
        <v>31809</v>
      </c>
      <c r="K1894" s="3" t="s">
        <v>454</v>
      </c>
      <c r="L1894" s="3" t="s">
        <v>4059</v>
      </c>
      <c r="M1894" s="3" t="s">
        <v>100</v>
      </c>
      <c r="N1894" s="3" t="s">
        <v>227</v>
      </c>
      <c r="O1894" s="5" t="s">
        <v>5382</v>
      </c>
      <c r="P1894" s="2">
        <f>VLOOKUP(M1894&amp;N1894,Distancia!$C$2:$D$3438,2,0)</f>
        <v>127.72</v>
      </c>
      <c r="Q1894" s="2" t="str">
        <f t="shared" si="29"/>
        <v>Aplica</v>
      </c>
      <c r="R1894" s="36"/>
      <c r="S1894" s="2"/>
    </row>
    <row r="1895" spans="1:19" x14ac:dyDescent="0.25">
      <c r="A1895" s="3" t="s">
        <v>6</v>
      </c>
      <c r="B1895" s="6" t="s">
        <v>1925</v>
      </c>
      <c r="C1895" s="2">
        <v>219381</v>
      </c>
      <c r="D1895" s="4">
        <v>45874</v>
      </c>
      <c r="E1895" s="4">
        <v>45874</v>
      </c>
      <c r="F1895" s="2" t="s">
        <v>3145</v>
      </c>
      <c r="G1895" s="3" t="s">
        <v>3146</v>
      </c>
      <c r="H1895" s="2" t="s">
        <v>5459</v>
      </c>
      <c r="I1895" s="3" t="s">
        <v>3170</v>
      </c>
      <c r="J1895" s="6">
        <v>0</v>
      </c>
      <c r="K1895" s="3" t="s">
        <v>1184</v>
      </c>
      <c r="L1895" s="3" t="s">
        <v>4058</v>
      </c>
      <c r="M1895" s="3" t="s">
        <v>100</v>
      </c>
      <c r="N1895" s="3" t="s">
        <v>152</v>
      </c>
      <c r="O1895" s="5" t="s">
        <v>5382</v>
      </c>
      <c r="P1895" s="2">
        <f>VLOOKUP(M1895&amp;N1895,Distancia!$C$2:$D$3438,2,0)</f>
        <v>29.12</v>
      </c>
      <c r="Q1895" s="2" t="str">
        <f t="shared" si="29"/>
        <v>No Aplica</v>
      </c>
      <c r="R1895" s="36"/>
      <c r="S1895" s="2"/>
    </row>
    <row r="1896" spans="1:19" x14ac:dyDescent="0.25">
      <c r="A1896" s="3" t="s">
        <v>6</v>
      </c>
      <c r="B1896" s="6" t="s">
        <v>1925</v>
      </c>
      <c r="C1896" s="2">
        <v>219383</v>
      </c>
      <c r="D1896" s="4">
        <v>45875</v>
      </c>
      <c r="E1896" s="4">
        <v>45875</v>
      </c>
      <c r="F1896" s="2" t="s">
        <v>75</v>
      </c>
      <c r="G1896" s="3" t="s">
        <v>3141</v>
      </c>
      <c r="H1896" s="2" t="s">
        <v>6012</v>
      </c>
      <c r="I1896" s="3" t="s">
        <v>97</v>
      </c>
      <c r="J1896" s="6">
        <v>0</v>
      </c>
      <c r="K1896" s="3" t="s">
        <v>300</v>
      </c>
      <c r="L1896" s="3" t="s">
        <v>4115</v>
      </c>
      <c r="M1896" s="3" t="s">
        <v>115</v>
      </c>
      <c r="N1896" s="3" t="s">
        <v>100</v>
      </c>
      <c r="O1896" s="5" t="s">
        <v>5382</v>
      </c>
      <c r="P1896" s="2">
        <f>VLOOKUP(M1896&amp;N1896,Distancia!$C$2:$D$3438,2,0)</f>
        <v>70.44</v>
      </c>
      <c r="Q1896" s="2" t="str">
        <f t="shared" si="29"/>
        <v>No Aplica</v>
      </c>
      <c r="R1896" s="36"/>
      <c r="S1896" s="2"/>
    </row>
    <row r="1897" spans="1:19" x14ac:dyDescent="0.25">
      <c r="A1897" s="3" t="s">
        <v>6</v>
      </c>
      <c r="B1897" s="6" t="s">
        <v>1925</v>
      </c>
      <c r="C1897" s="2">
        <v>219384</v>
      </c>
      <c r="D1897" s="4">
        <v>45875</v>
      </c>
      <c r="E1897" s="4">
        <v>45875</v>
      </c>
      <c r="F1897" s="2" t="s">
        <v>1855</v>
      </c>
      <c r="G1897" s="3" t="s">
        <v>1856</v>
      </c>
      <c r="H1897" s="2" t="s">
        <v>5679</v>
      </c>
      <c r="I1897" s="3" t="s">
        <v>97</v>
      </c>
      <c r="J1897" s="6">
        <v>0</v>
      </c>
      <c r="K1897" s="3" t="s">
        <v>752</v>
      </c>
      <c r="L1897" s="3" t="s">
        <v>4241</v>
      </c>
      <c r="M1897" s="3" t="s">
        <v>115</v>
      </c>
      <c r="N1897" s="3" t="s">
        <v>100</v>
      </c>
      <c r="O1897" s="5" t="s">
        <v>5382</v>
      </c>
      <c r="P1897" s="2">
        <f>VLOOKUP(M1897&amp;N1897,Distancia!$C$2:$D$3438,2,0)</f>
        <v>70.44</v>
      </c>
      <c r="Q1897" s="2" t="str">
        <f t="shared" si="29"/>
        <v>No Aplica</v>
      </c>
      <c r="R1897" s="36"/>
      <c r="S1897" s="2"/>
    </row>
    <row r="1898" spans="1:19" x14ac:dyDescent="0.25">
      <c r="A1898" s="3" t="s">
        <v>6</v>
      </c>
      <c r="B1898" s="6" t="s">
        <v>1925</v>
      </c>
      <c r="C1898" s="2">
        <v>219404</v>
      </c>
      <c r="D1898" s="4">
        <v>45875</v>
      </c>
      <c r="E1898" s="4">
        <v>45875</v>
      </c>
      <c r="F1898" s="2" t="s">
        <v>174</v>
      </c>
      <c r="G1898" s="3" t="s">
        <v>175</v>
      </c>
      <c r="H1898" s="2" t="s">
        <v>5592</v>
      </c>
      <c r="I1898" s="3" t="s">
        <v>3170</v>
      </c>
      <c r="J1898" s="6">
        <v>0</v>
      </c>
      <c r="K1898" s="3" t="s">
        <v>299</v>
      </c>
      <c r="L1898" s="3" t="s">
        <v>4058</v>
      </c>
      <c r="M1898" s="3" t="s">
        <v>143</v>
      </c>
      <c r="N1898" s="3" t="s">
        <v>100</v>
      </c>
      <c r="O1898" s="5" t="s">
        <v>5389</v>
      </c>
      <c r="P1898" s="2">
        <f>VLOOKUP(M1898&amp;N1898,Distancia!$C$2:$D$3438,2,0)</f>
        <v>91.14</v>
      </c>
      <c r="Q1898" s="2" t="str">
        <f t="shared" si="29"/>
        <v>Aplica</v>
      </c>
      <c r="R1898" s="48"/>
      <c r="S1898" s="2"/>
    </row>
    <row r="1899" spans="1:19" x14ac:dyDescent="0.25">
      <c r="A1899" s="3" t="s">
        <v>6</v>
      </c>
      <c r="B1899" s="6" t="s">
        <v>1925</v>
      </c>
      <c r="C1899" s="2">
        <v>219416</v>
      </c>
      <c r="D1899" s="4">
        <v>45876</v>
      </c>
      <c r="E1899" s="4">
        <v>45876</v>
      </c>
      <c r="F1899" s="2" t="s">
        <v>3964</v>
      </c>
      <c r="G1899" s="3" t="s">
        <v>3965</v>
      </c>
      <c r="H1899" s="2" t="s">
        <v>5796</v>
      </c>
      <c r="I1899" s="3" t="s">
        <v>3170</v>
      </c>
      <c r="J1899" s="6">
        <v>0</v>
      </c>
      <c r="K1899" s="3" t="s">
        <v>771</v>
      </c>
      <c r="L1899" s="3" t="s">
        <v>3993</v>
      </c>
      <c r="M1899" s="3" t="s">
        <v>115</v>
      </c>
      <c r="N1899" s="3" t="s">
        <v>117</v>
      </c>
      <c r="O1899" s="5" t="s">
        <v>5394</v>
      </c>
      <c r="P1899" s="2">
        <f>VLOOKUP(M1899&amp;N1899,Distancia!$C$2:$D$3438,2,0)</f>
        <v>86.11</v>
      </c>
      <c r="Q1899" s="2" t="str">
        <f t="shared" si="29"/>
        <v>Aplica</v>
      </c>
      <c r="R1899" s="36">
        <v>16128</v>
      </c>
      <c r="S1899" s="2"/>
    </row>
    <row r="1900" spans="1:19" x14ac:dyDescent="0.25">
      <c r="A1900" s="3" t="s">
        <v>6</v>
      </c>
      <c r="B1900" s="6" t="s">
        <v>1925</v>
      </c>
      <c r="C1900" s="2">
        <v>219435</v>
      </c>
      <c r="D1900" s="4">
        <v>45876</v>
      </c>
      <c r="E1900" s="4">
        <v>45876</v>
      </c>
      <c r="F1900" s="2" t="s">
        <v>396</v>
      </c>
      <c r="G1900" s="3" t="s">
        <v>397</v>
      </c>
      <c r="H1900" s="2" t="s">
        <v>6036</v>
      </c>
      <c r="I1900" s="3" t="s">
        <v>97</v>
      </c>
      <c r="J1900" s="6">
        <v>34581</v>
      </c>
      <c r="K1900" s="3" t="s">
        <v>721</v>
      </c>
      <c r="L1900" s="3" t="s">
        <v>4241</v>
      </c>
      <c r="M1900" s="3" t="s">
        <v>302</v>
      </c>
      <c r="N1900" s="3" t="s">
        <v>227</v>
      </c>
      <c r="O1900" s="5" t="s">
        <v>5394</v>
      </c>
      <c r="P1900" s="2">
        <f>VLOOKUP(M1900&amp;N1900,Distancia!$C$2:$D$3438,2,0)</f>
        <v>140</v>
      </c>
      <c r="Q1900" s="2" t="str">
        <f t="shared" si="29"/>
        <v>Aplica</v>
      </c>
      <c r="R1900" s="48"/>
      <c r="S1900" s="2"/>
    </row>
    <row r="1901" spans="1:19" x14ac:dyDescent="0.25">
      <c r="A1901" s="3" t="s">
        <v>6</v>
      </c>
      <c r="B1901" s="6" t="s">
        <v>1925</v>
      </c>
      <c r="C1901" s="2">
        <v>219439</v>
      </c>
      <c r="D1901" s="4">
        <v>45875</v>
      </c>
      <c r="E1901" s="4">
        <v>45875</v>
      </c>
      <c r="F1901" s="2" t="s">
        <v>2361</v>
      </c>
      <c r="G1901" s="3" t="s">
        <v>2363</v>
      </c>
      <c r="H1901" s="2" t="s">
        <v>6039</v>
      </c>
      <c r="I1901" s="3" t="s">
        <v>3170</v>
      </c>
      <c r="J1901" s="6">
        <v>0</v>
      </c>
      <c r="K1901" s="3" t="s">
        <v>2277</v>
      </c>
      <c r="L1901" s="3" t="s">
        <v>4241</v>
      </c>
      <c r="M1901" s="3" t="s">
        <v>143</v>
      </c>
      <c r="N1901" s="3" t="s">
        <v>100</v>
      </c>
      <c r="O1901" s="5" t="s">
        <v>5382</v>
      </c>
      <c r="P1901" s="2">
        <f>VLOOKUP(M1901&amp;N1901,Distancia!$C$2:$D$3438,2,0)</f>
        <v>91.14</v>
      </c>
      <c r="Q1901" s="2" t="str">
        <f t="shared" si="29"/>
        <v>Aplica</v>
      </c>
      <c r="R1901" s="36"/>
      <c r="S1901" s="2"/>
    </row>
    <row r="1902" spans="1:19" x14ac:dyDescent="0.25">
      <c r="A1902" s="3" t="s">
        <v>6</v>
      </c>
      <c r="B1902" s="6" t="s">
        <v>1925</v>
      </c>
      <c r="C1902" s="2">
        <v>219441</v>
      </c>
      <c r="D1902" s="4">
        <v>45876</v>
      </c>
      <c r="E1902" s="4">
        <v>45876</v>
      </c>
      <c r="F1902" s="2" t="s">
        <v>11</v>
      </c>
      <c r="G1902" s="3" t="s">
        <v>144</v>
      </c>
      <c r="H1902" s="2" t="s">
        <v>5942</v>
      </c>
      <c r="I1902" s="3" t="s">
        <v>3170</v>
      </c>
      <c r="J1902" s="6">
        <v>25815</v>
      </c>
      <c r="K1902" s="3" t="s">
        <v>739</v>
      </c>
      <c r="L1902" s="3" t="s">
        <v>4059</v>
      </c>
      <c r="M1902" s="3" t="s">
        <v>100</v>
      </c>
      <c r="N1902" s="3" t="s">
        <v>227</v>
      </c>
      <c r="O1902" s="5" t="s">
        <v>5382</v>
      </c>
      <c r="P1902" s="2">
        <f>VLOOKUP(M1902&amp;N1902,Distancia!$C$2:$D$3438,2,0)</f>
        <v>127.72</v>
      </c>
      <c r="Q1902" s="2" t="str">
        <f t="shared" si="29"/>
        <v>Aplica</v>
      </c>
      <c r="R1902" s="36"/>
      <c r="S1902" s="2"/>
    </row>
    <row r="1903" spans="1:19" x14ac:dyDescent="0.25">
      <c r="A1903" s="3" t="s">
        <v>6</v>
      </c>
      <c r="B1903" s="6" t="s">
        <v>1925</v>
      </c>
      <c r="C1903" s="2">
        <v>219479</v>
      </c>
      <c r="D1903" s="4">
        <v>45875</v>
      </c>
      <c r="E1903" s="4">
        <v>45875</v>
      </c>
      <c r="F1903" s="2" t="s">
        <v>3401</v>
      </c>
      <c r="G1903" s="3" t="s">
        <v>4318</v>
      </c>
      <c r="H1903" s="2" t="s">
        <v>6053</v>
      </c>
      <c r="I1903" s="3" t="s">
        <v>3170</v>
      </c>
      <c r="J1903" s="6">
        <v>31809</v>
      </c>
      <c r="K1903" s="3" t="s">
        <v>1215</v>
      </c>
      <c r="L1903" s="3" t="s">
        <v>3917</v>
      </c>
      <c r="M1903" s="3" t="s">
        <v>227</v>
      </c>
      <c r="N1903" s="3" t="s">
        <v>100</v>
      </c>
      <c r="O1903" s="5" t="s">
        <v>5394</v>
      </c>
      <c r="P1903" s="2">
        <f>VLOOKUP(M1903&amp;N1903,Distancia!$C$2:$D$3438,2,0)</f>
        <v>127.72</v>
      </c>
      <c r="Q1903" s="2" t="str">
        <f t="shared" si="29"/>
        <v>Aplica</v>
      </c>
      <c r="R1903" s="51">
        <v>44864</v>
      </c>
      <c r="S1903" s="2"/>
    </row>
    <row r="1904" spans="1:19" x14ac:dyDescent="0.25">
      <c r="A1904" s="3" t="s">
        <v>6</v>
      </c>
      <c r="B1904" s="6" t="s">
        <v>1925</v>
      </c>
      <c r="C1904" s="2">
        <v>219484</v>
      </c>
      <c r="D1904" s="4">
        <v>45895</v>
      </c>
      <c r="E1904" s="4">
        <v>45897</v>
      </c>
      <c r="F1904" s="2" t="s">
        <v>401</v>
      </c>
      <c r="G1904" s="3" t="s">
        <v>402</v>
      </c>
      <c r="H1904" s="2" t="s">
        <v>5561</v>
      </c>
      <c r="I1904" s="3" t="s">
        <v>351</v>
      </c>
      <c r="J1904" s="6">
        <v>190855</v>
      </c>
      <c r="K1904" s="3" t="s">
        <v>449</v>
      </c>
      <c r="L1904" s="3" t="s">
        <v>4241</v>
      </c>
      <c r="M1904" s="3" t="s">
        <v>291</v>
      </c>
      <c r="N1904" s="3" t="s">
        <v>100</v>
      </c>
      <c r="O1904" s="5" t="s">
        <v>5402</v>
      </c>
      <c r="P1904" s="2">
        <f>VLOOKUP(M1904&amp;N1904,Distancia!$C$2:$D$3438,2,0)</f>
        <v>134.77000000000001</v>
      </c>
      <c r="Q1904" s="2" t="str">
        <f t="shared" si="29"/>
        <v>Aplica</v>
      </c>
      <c r="R1904" s="36">
        <v>69698</v>
      </c>
      <c r="S1904" s="2"/>
    </row>
    <row r="1905" spans="1:19" x14ac:dyDescent="0.25">
      <c r="A1905" s="3" t="s">
        <v>6</v>
      </c>
      <c r="B1905" s="6" t="s">
        <v>1925</v>
      </c>
      <c r="C1905" s="2">
        <v>219506</v>
      </c>
      <c r="D1905" s="4">
        <v>45876</v>
      </c>
      <c r="E1905" s="4">
        <v>45876</v>
      </c>
      <c r="F1905" s="2" t="s">
        <v>133</v>
      </c>
      <c r="G1905" s="3" t="s">
        <v>134</v>
      </c>
      <c r="H1905" s="2" t="s">
        <v>5514</v>
      </c>
      <c r="I1905" s="3" t="s">
        <v>97</v>
      </c>
      <c r="J1905" s="6">
        <v>31809</v>
      </c>
      <c r="K1905" s="3" t="s">
        <v>737</v>
      </c>
      <c r="L1905" s="3" t="s">
        <v>4059</v>
      </c>
      <c r="M1905" s="3" t="s">
        <v>100</v>
      </c>
      <c r="N1905" s="3" t="s">
        <v>227</v>
      </c>
      <c r="O1905" s="5" t="s">
        <v>5382</v>
      </c>
      <c r="P1905" s="2">
        <f>VLOOKUP(M1905&amp;N1905,Distancia!$C$2:$D$3438,2,0)</f>
        <v>127.72</v>
      </c>
      <c r="Q1905" s="2" t="str">
        <f t="shared" si="29"/>
        <v>Aplica</v>
      </c>
      <c r="R1905" s="36"/>
      <c r="S1905" s="2"/>
    </row>
    <row r="1906" spans="1:19" x14ac:dyDescent="0.25">
      <c r="A1906" s="3" t="s">
        <v>6</v>
      </c>
      <c r="B1906" s="6" t="s">
        <v>1925</v>
      </c>
      <c r="C1906" s="2">
        <v>219508</v>
      </c>
      <c r="D1906" s="4">
        <v>45870</v>
      </c>
      <c r="E1906" s="4">
        <v>45870</v>
      </c>
      <c r="F1906" s="2" t="s">
        <v>135</v>
      </c>
      <c r="G1906" s="3" t="s">
        <v>2391</v>
      </c>
      <c r="H1906" s="2" t="s">
        <v>5633</v>
      </c>
      <c r="I1906" s="3" t="s">
        <v>3170</v>
      </c>
      <c r="J1906" s="6">
        <v>34581</v>
      </c>
      <c r="K1906" s="3" t="s">
        <v>1167</v>
      </c>
      <c r="L1906" s="3" t="s">
        <v>4059</v>
      </c>
      <c r="M1906" s="3" t="s">
        <v>100</v>
      </c>
      <c r="N1906" s="3" t="s">
        <v>227</v>
      </c>
      <c r="O1906" s="5" t="s">
        <v>5382</v>
      </c>
      <c r="P1906" s="2">
        <f>VLOOKUP(M1906&amp;N1906,Distancia!$C$2:$D$3438,2,0)</f>
        <v>127.72</v>
      </c>
      <c r="Q1906" s="2" t="str">
        <f t="shared" si="29"/>
        <v>Aplica</v>
      </c>
      <c r="R1906" s="36"/>
      <c r="S1906" s="2"/>
    </row>
    <row r="1907" spans="1:19" x14ac:dyDescent="0.25">
      <c r="A1907" s="3" t="s">
        <v>6</v>
      </c>
      <c r="B1907" s="6" t="s">
        <v>1925</v>
      </c>
      <c r="C1907" s="2">
        <v>219509</v>
      </c>
      <c r="D1907" s="4">
        <v>45873</v>
      </c>
      <c r="E1907" s="4">
        <v>45873</v>
      </c>
      <c r="F1907" s="2" t="s">
        <v>135</v>
      </c>
      <c r="G1907" s="3" t="s">
        <v>2391</v>
      </c>
      <c r="H1907" s="2" t="s">
        <v>5633</v>
      </c>
      <c r="I1907" s="3" t="s">
        <v>3170</v>
      </c>
      <c r="J1907" s="6">
        <v>34581</v>
      </c>
      <c r="K1907" s="3" t="s">
        <v>502</v>
      </c>
      <c r="L1907" s="3" t="s">
        <v>4059</v>
      </c>
      <c r="M1907" s="3" t="s">
        <v>100</v>
      </c>
      <c r="N1907" s="3" t="s">
        <v>227</v>
      </c>
      <c r="O1907" s="5" t="s">
        <v>5382</v>
      </c>
      <c r="P1907" s="2">
        <f>VLOOKUP(M1907&amp;N1907,Distancia!$C$2:$D$3438,2,0)</f>
        <v>127.72</v>
      </c>
      <c r="Q1907" s="2" t="str">
        <f t="shared" si="29"/>
        <v>Aplica</v>
      </c>
      <c r="R1907" s="36"/>
      <c r="S1907" s="2"/>
    </row>
    <row r="1908" spans="1:19" x14ac:dyDescent="0.25">
      <c r="A1908" s="3" t="s">
        <v>6</v>
      </c>
      <c r="B1908" s="6" t="s">
        <v>1925</v>
      </c>
      <c r="C1908" s="2">
        <v>219511</v>
      </c>
      <c r="D1908" s="4">
        <v>45876</v>
      </c>
      <c r="E1908" s="4">
        <v>45876</v>
      </c>
      <c r="F1908" s="2" t="s">
        <v>135</v>
      </c>
      <c r="G1908" s="3" t="s">
        <v>2391</v>
      </c>
      <c r="H1908" s="2" t="s">
        <v>5633</v>
      </c>
      <c r="I1908" s="3" t="s">
        <v>3170</v>
      </c>
      <c r="J1908" s="6">
        <v>34581</v>
      </c>
      <c r="K1908" s="3" t="s">
        <v>2276</v>
      </c>
      <c r="L1908" s="3" t="s">
        <v>4059</v>
      </c>
      <c r="M1908" s="3" t="s">
        <v>100</v>
      </c>
      <c r="N1908" s="3" t="s">
        <v>227</v>
      </c>
      <c r="O1908" s="5" t="s">
        <v>5382</v>
      </c>
      <c r="P1908" s="2">
        <f>VLOOKUP(M1908&amp;N1908,Distancia!$C$2:$D$3438,2,0)</f>
        <v>127.72</v>
      </c>
      <c r="Q1908" s="2" t="str">
        <f t="shared" si="29"/>
        <v>Aplica</v>
      </c>
      <c r="R1908" s="36"/>
      <c r="S1908" s="2"/>
    </row>
    <row r="1909" spans="1:19" x14ac:dyDescent="0.25">
      <c r="A1909" s="3" t="s">
        <v>6</v>
      </c>
      <c r="B1909" s="6" t="s">
        <v>1925</v>
      </c>
      <c r="C1909" s="2">
        <v>219517</v>
      </c>
      <c r="D1909" s="4">
        <v>45877</v>
      </c>
      <c r="E1909" s="4">
        <v>45877</v>
      </c>
      <c r="F1909" s="2" t="s">
        <v>45</v>
      </c>
      <c r="G1909" s="3" t="s">
        <v>1851</v>
      </c>
      <c r="H1909" s="2" t="s">
        <v>5552</v>
      </c>
      <c r="I1909" s="3" t="s">
        <v>3170</v>
      </c>
      <c r="J1909" s="6">
        <v>0</v>
      </c>
      <c r="K1909" s="3" t="s">
        <v>754</v>
      </c>
      <c r="L1909" s="3" t="s">
        <v>4029</v>
      </c>
      <c r="M1909" s="3" t="s">
        <v>143</v>
      </c>
      <c r="N1909" s="3" t="s">
        <v>100</v>
      </c>
      <c r="O1909" s="5" t="s">
        <v>5382</v>
      </c>
      <c r="P1909" s="2">
        <f>VLOOKUP(M1909&amp;N1909,Distancia!$C$2:$D$3438,2,0)</f>
        <v>91.14</v>
      </c>
      <c r="Q1909" s="2" t="str">
        <f t="shared" si="29"/>
        <v>Aplica</v>
      </c>
      <c r="R1909" s="36"/>
      <c r="S1909" s="2"/>
    </row>
    <row r="1910" spans="1:19" x14ac:dyDescent="0.25">
      <c r="A1910" s="3" t="s">
        <v>6</v>
      </c>
      <c r="B1910" s="6" t="s">
        <v>1925</v>
      </c>
      <c r="C1910" s="2">
        <v>219558</v>
      </c>
      <c r="D1910" s="4">
        <v>45876</v>
      </c>
      <c r="E1910" s="4">
        <v>45876</v>
      </c>
      <c r="F1910" s="2" t="s">
        <v>127</v>
      </c>
      <c r="G1910" s="3" t="s">
        <v>145</v>
      </c>
      <c r="H1910" s="2" t="s">
        <v>5484</v>
      </c>
      <c r="I1910" s="3" t="s">
        <v>3170</v>
      </c>
      <c r="J1910" s="6">
        <v>31809</v>
      </c>
      <c r="K1910" s="3" t="s">
        <v>451</v>
      </c>
      <c r="L1910" s="3" t="s">
        <v>4347</v>
      </c>
      <c r="M1910" s="3" t="s">
        <v>100</v>
      </c>
      <c r="N1910" s="3" t="s">
        <v>291</v>
      </c>
      <c r="O1910" s="5" t="s">
        <v>5382</v>
      </c>
      <c r="P1910" s="2">
        <f>VLOOKUP(M1910&amp;N1910,Distancia!$C$2:$D$3438,2,0)</f>
        <v>134.77000000000001</v>
      </c>
      <c r="Q1910" s="2" t="str">
        <f t="shared" si="29"/>
        <v>Aplica</v>
      </c>
      <c r="R1910" s="36"/>
      <c r="S1910" s="2"/>
    </row>
    <row r="1911" spans="1:19" x14ac:dyDescent="0.25">
      <c r="A1911" s="3" t="s">
        <v>6</v>
      </c>
      <c r="B1911" s="6" t="s">
        <v>1925</v>
      </c>
      <c r="C1911" s="2">
        <v>219574</v>
      </c>
      <c r="D1911" s="4">
        <v>45876</v>
      </c>
      <c r="E1911" s="4">
        <v>45876</v>
      </c>
      <c r="F1911" s="2" t="s">
        <v>2398</v>
      </c>
      <c r="G1911" s="3" t="s">
        <v>2397</v>
      </c>
      <c r="H1911" s="2" t="s">
        <v>5582</v>
      </c>
      <c r="I1911" s="3" t="s">
        <v>3170</v>
      </c>
      <c r="J1911" s="6">
        <v>25815</v>
      </c>
      <c r="K1911" s="3" t="s">
        <v>500</v>
      </c>
      <c r="L1911" s="3" t="s">
        <v>4347</v>
      </c>
      <c r="M1911" s="3" t="s">
        <v>100</v>
      </c>
      <c r="N1911" s="3" t="s">
        <v>227</v>
      </c>
      <c r="O1911" s="5" t="s">
        <v>5382</v>
      </c>
      <c r="P1911" s="2">
        <f>VLOOKUP(M1911&amp;N1911,Distancia!$C$2:$D$3438,2,0)</f>
        <v>127.72</v>
      </c>
      <c r="Q1911" s="2" t="str">
        <f t="shared" si="29"/>
        <v>Aplica</v>
      </c>
      <c r="R1911" s="36"/>
      <c r="S1911" s="2"/>
    </row>
    <row r="1912" spans="1:19" x14ac:dyDescent="0.25">
      <c r="A1912" s="3" t="s">
        <v>6</v>
      </c>
      <c r="B1912" s="6" t="s">
        <v>1925</v>
      </c>
      <c r="C1912" s="2">
        <v>219576</v>
      </c>
      <c r="D1912" s="4">
        <v>45901</v>
      </c>
      <c r="E1912" s="4">
        <v>45904</v>
      </c>
      <c r="F1912" s="2" t="s">
        <v>1846</v>
      </c>
      <c r="G1912" s="3" t="s">
        <v>2368</v>
      </c>
      <c r="H1912" s="2" t="s">
        <v>6076</v>
      </c>
      <c r="I1912" s="3" t="s">
        <v>97</v>
      </c>
      <c r="J1912" s="6">
        <v>270378</v>
      </c>
      <c r="K1912" s="3" t="s">
        <v>703</v>
      </c>
      <c r="L1912" s="3" t="s">
        <v>3917</v>
      </c>
      <c r="M1912" s="3" t="s">
        <v>34</v>
      </c>
      <c r="N1912" s="3" t="s">
        <v>270</v>
      </c>
      <c r="O1912" s="5" t="s">
        <v>5392</v>
      </c>
      <c r="P1912" s="2">
        <f>VLOOKUP(M1912&amp;N1912,Distancia!$C$2:$D$3438,2,0)</f>
        <v>532</v>
      </c>
      <c r="Q1912" s="2" t="str">
        <f t="shared" si="29"/>
        <v>Aplica</v>
      </c>
      <c r="R1912" s="36">
        <v>262387</v>
      </c>
      <c r="S1912" s="2"/>
    </row>
    <row r="1913" spans="1:19" x14ac:dyDescent="0.25">
      <c r="A1913" s="3" t="s">
        <v>6</v>
      </c>
      <c r="B1913" s="6" t="s">
        <v>1925</v>
      </c>
      <c r="C1913" s="2">
        <v>219580</v>
      </c>
      <c r="D1913" s="4">
        <v>45882</v>
      </c>
      <c r="E1913" s="4">
        <v>45882</v>
      </c>
      <c r="F1913" s="2" t="s">
        <v>1825</v>
      </c>
      <c r="G1913" s="3" t="s">
        <v>1826</v>
      </c>
      <c r="H1913" s="2" t="s">
        <v>5418</v>
      </c>
      <c r="I1913" s="3" t="s">
        <v>3170</v>
      </c>
      <c r="J1913" s="6">
        <v>0</v>
      </c>
      <c r="K1913" s="3" t="s">
        <v>751</v>
      </c>
      <c r="L1913" s="3" t="s">
        <v>4051</v>
      </c>
      <c r="M1913" s="3" t="s">
        <v>227</v>
      </c>
      <c r="N1913" s="3" t="s">
        <v>143</v>
      </c>
      <c r="O1913" s="5" t="s">
        <v>5394</v>
      </c>
      <c r="P1913" s="2">
        <f>VLOOKUP(M1913&amp;N1913,Distancia!$C$2:$D$3438,2,0)</f>
        <v>57.48</v>
      </c>
      <c r="Q1913" s="2" t="str">
        <f t="shared" si="29"/>
        <v>No Aplica</v>
      </c>
      <c r="R1913" s="36">
        <v>27500</v>
      </c>
      <c r="S1913" s="2"/>
    </row>
    <row r="1914" spans="1:19" x14ac:dyDescent="0.25">
      <c r="A1914" s="3" t="s">
        <v>6</v>
      </c>
      <c r="B1914" s="6" t="s">
        <v>1925</v>
      </c>
      <c r="C1914" s="2">
        <v>219585</v>
      </c>
      <c r="D1914" s="4">
        <v>45881</v>
      </c>
      <c r="E1914" s="4">
        <v>45881</v>
      </c>
      <c r="F1914" s="2" t="s">
        <v>1844</v>
      </c>
      <c r="G1914" s="3" t="s">
        <v>1845</v>
      </c>
      <c r="H1914" s="2" t="s">
        <v>6079</v>
      </c>
      <c r="I1914" s="3" t="s">
        <v>3170</v>
      </c>
      <c r="J1914" s="6">
        <v>31809</v>
      </c>
      <c r="K1914" s="3" t="s">
        <v>1205</v>
      </c>
      <c r="L1914" s="3" t="s">
        <v>4051</v>
      </c>
      <c r="M1914" s="3" t="s">
        <v>34</v>
      </c>
      <c r="N1914" s="3" t="s">
        <v>117</v>
      </c>
      <c r="O1914" s="5" t="s">
        <v>5394</v>
      </c>
      <c r="P1914" s="2">
        <f>VLOOKUP(M1914&amp;N1914,Distancia!$C$2:$D$3438,2,0)</f>
        <v>113.08</v>
      </c>
      <c r="Q1914" s="2" t="str">
        <f t="shared" si="29"/>
        <v>Aplica</v>
      </c>
      <c r="R1914" s="48"/>
      <c r="S1914" s="2"/>
    </row>
    <row r="1915" spans="1:19" x14ac:dyDescent="0.25">
      <c r="A1915" s="3" t="s">
        <v>6</v>
      </c>
      <c r="B1915" s="6" t="s">
        <v>1925</v>
      </c>
      <c r="C1915" s="2">
        <v>219587</v>
      </c>
      <c r="D1915" s="4">
        <v>45881</v>
      </c>
      <c r="E1915" s="4">
        <v>45881</v>
      </c>
      <c r="F1915" s="2" t="s">
        <v>3401</v>
      </c>
      <c r="G1915" s="3" t="s">
        <v>4318</v>
      </c>
      <c r="H1915" s="2" t="s">
        <v>6053</v>
      </c>
      <c r="I1915" s="3" t="s">
        <v>97</v>
      </c>
      <c r="J1915" s="6">
        <v>31809</v>
      </c>
      <c r="K1915" s="3" t="s">
        <v>1216</v>
      </c>
      <c r="L1915" s="3" t="s">
        <v>3917</v>
      </c>
      <c r="M1915" s="3" t="s">
        <v>227</v>
      </c>
      <c r="N1915" s="3" t="s">
        <v>100</v>
      </c>
      <c r="O1915" s="5" t="s">
        <v>5382</v>
      </c>
      <c r="P1915" s="2">
        <f>VLOOKUP(M1915&amp;N1915,Distancia!$C$2:$D$3438,2,0)</f>
        <v>127.72</v>
      </c>
      <c r="Q1915" s="2" t="str">
        <f t="shared" si="29"/>
        <v>Aplica</v>
      </c>
      <c r="R1915" s="36"/>
      <c r="S1915" s="2"/>
    </row>
    <row r="1916" spans="1:19" x14ac:dyDescent="0.25">
      <c r="A1916" s="3" t="s">
        <v>6</v>
      </c>
      <c r="B1916" s="6" t="s">
        <v>1925</v>
      </c>
      <c r="C1916" s="2">
        <v>219618</v>
      </c>
      <c r="D1916" s="4">
        <v>45880</v>
      </c>
      <c r="E1916" s="4">
        <v>45880</v>
      </c>
      <c r="F1916" s="2" t="s">
        <v>398</v>
      </c>
      <c r="G1916" s="3" t="s">
        <v>1829</v>
      </c>
      <c r="H1916" s="2" t="s">
        <v>5693</v>
      </c>
      <c r="I1916" s="3" t="s">
        <v>97</v>
      </c>
      <c r="J1916" s="6">
        <v>31809</v>
      </c>
      <c r="K1916" s="3" t="s">
        <v>1214</v>
      </c>
      <c r="L1916" s="3" t="s">
        <v>4317</v>
      </c>
      <c r="M1916" s="3" t="s">
        <v>227</v>
      </c>
      <c r="N1916" s="3" t="s">
        <v>100</v>
      </c>
      <c r="O1916" s="5" t="s">
        <v>5382</v>
      </c>
      <c r="P1916" s="2">
        <f>VLOOKUP(M1916&amp;N1916,Distancia!$C$2:$D$3438,2,0)</f>
        <v>127.72</v>
      </c>
      <c r="Q1916" s="2" t="str">
        <f t="shared" si="29"/>
        <v>Aplica</v>
      </c>
      <c r="R1916" s="36"/>
      <c r="S1916" s="2"/>
    </row>
    <row r="1917" spans="1:19" x14ac:dyDescent="0.25">
      <c r="A1917" s="3" t="s">
        <v>6</v>
      </c>
      <c r="B1917" s="6" t="s">
        <v>1925</v>
      </c>
      <c r="C1917" s="2">
        <v>219648</v>
      </c>
      <c r="D1917" s="4">
        <v>45881</v>
      </c>
      <c r="E1917" s="4">
        <v>45881</v>
      </c>
      <c r="F1917" s="2" t="s">
        <v>4406</v>
      </c>
      <c r="G1917" s="3" t="s">
        <v>4407</v>
      </c>
      <c r="H1917" s="2" t="s">
        <v>6094</v>
      </c>
      <c r="I1917" s="3" t="s">
        <v>3170</v>
      </c>
      <c r="J1917" s="6">
        <v>25815</v>
      </c>
      <c r="K1917" s="3" t="s">
        <v>711</v>
      </c>
      <c r="L1917" s="3" t="s">
        <v>4333</v>
      </c>
      <c r="M1917" s="3" t="s">
        <v>100</v>
      </c>
      <c r="N1917" s="3" t="s">
        <v>103</v>
      </c>
      <c r="O1917" s="5" t="s">
        <v>5382</v>
      </c>
      <c r="P1917" s="2">
        <f>VLOOKUP(M1917&amp;N1917,Distancia!$C$2:$D$3438,2,0)</f>
        <v>97.6</v>
      </c>
      <c r="Q1917" s="2" t="str">
        <f t="shared" si="29"/>
        <v>Aplica</v>
      </c>
      <c r="R1917" s="36"/>
      <c r="S1917" s="2"/>
    </row>
    <row r="1918" spans="1:19" x14ac:dyDescent="0.25">
      <c r="A1918" s="3" t="s">
        <v>6</v>
      </c>
      <c r="B1918" s="6" t="s">
        <v>1925</v>
      </c>
      <c r="C1918" s="2">
        <v>219706</v>
      </c>
      <c r="D1918" s="4">
        <v>45874</v>
      </c>
      <c r="E1918" s="4">
        <v>45874</v>
      </c>
      <c r="F1918" s="2" t="s">
        <v>1852</v>
      </c>
      <c r="G1918" s="3" t="s">
        <v>3154</v>
      </c>
      <c r="H1918" s="2" t="s">
        <v>5940</v>
      </c>
      <c r="I1918" s="3" t="s">
        <v>97</v>
      </c>
      <c r="J1918" s="6">
        <v>34581</v>
      </c>
      <c r="K1918" s="3" t="s">
        <v>1194</v>
      </c>
      <c r="L1918" s="3" t="s">
        <v>4241</v>
      </c>
      <c r="M1918" s="3" t="s">
        <v>227</v>
      </c>
      <c r="N1918" s="3" t="s">
        <v>100</v>
      </c>
      <c r="O1918" s="5" t="s">
        <v>5450</v>
      </c>
      <c r="P1918" s="2">
        <f>VLOOKUP(M1918&amp;N1918,Distancia!$C$2:$D$3438,2,0)</f>
        <v>127.72</v>
      </c>
      <c r="Q1918" s="2" t="str">
        <f t="shared" si="29"/>
        <v>Aplica</v>
      </c>
      <c r="R1918" s="36"/>
      <c r="S1918" s="2"/>
    </row>
    <row r="1919" spans="1:19" x14ac:dyDescent="0.25">
      <c r="A1919" s="3" t="s">
        <v>6</v>
      </c>
      <c r="B1919" s="6" t="s">
        <v>1925</v>
      </c>
      <c r="C1919" s="2">
        <v>219707</v>
      </c>
      <c r="D1919" s="4">
        <v>45881</v>
      </c>
      <c r="E1919" s="4">
        <v>45881</v>
      </c>
      <c r="F1919" s="2" t="s">
        <v>1852</v>
      </c>
      <c r="G1919" s="3" t="s">
        <v>3154</v>
      </c>
      <c r="H1919" s="2" t="s">
        <v>5940</v>
      </c>
      <c r="I1919" s="3" t="s">
        <v>97</v>
      </c>
      <c r="J1919" s="6">
        <v>34581</v>
      </c>
      <c r="K1919" s="3" t="s">
        <v>2275</v>
      </c>
      <c r="L1919" s="3" t="s">
        <v>4241</v>
      </c>
      <c r="M1919" s="3" t="s">
        <v>227</v>
      </c>
      <c r="N1919" s="3" t="s">
        <v>100</v>
      </c>
      <c r="O1919" s="5" t="s">
        <v>5382</v>
      </c>
      <c r="P1919" s="2">
        <f>VLOOKUP(M1919&amp;N1919,Distancia!$C$2:$D$3438,2,0)</f>
        <v>127.72</v>
      </c>
      <c r="Q1919" s="2" t="str">
        <f t="shared" si="29"/>
        <v>Aplica</v>
      </c>
      <c r="R1919" s="36"/>
      <c r="S1919" s="2"/>
    </row>
    <row r="1920" spans="1:19" x14ac:dyDescent="0.25">
      <c r="A1920" s="3" t="s">
        <v>6</v>
      </c>
      <c r="B1920" s="6" t="s">
        <v>1925</v>
      </c>
      <c r="C1920" s="2">
        <v>219713</v>
      </c>
      <c r="D1920" s="4">
        <v>45868</v>
      </c>
      <c r="E1920" s="4">
        <v>45868</v>
      </c>
      <c r="F1920" s="2" t="s">
        <v>155</v>
      </c>
      <c r="G1920" s="3" t="s">
        <v>156</v>
      </c>
      <c r="H1920" s="2" t="s">
        <v>5527</v>
      </c>
      <c r="I1920" s="3" t="s">
        <v>97</v>
      </c>
      <c r="J1920" s="6">
        <v>0</v>
      </c>
      <c r="K1920" s="3" t="s">
        <v>1173</v>
      </c>
      <c r="L1920" s="3" t="s">
        <v>4333</v>
      </c>
      <c r="M1920" s="3" t="s">
        <v>100</v>
      </c>
      <c r="N1920" s="3" t="s">
        <v>152</v>
      </c>
      <c r="O1920" s="5" t="s">
        <v>5389</v>
      </c>
      <c r="P1920" s="2">
        <f>VLOOKUP(M1920&amp;N1920,Distancia!$C$2:$D$3438,2,0)</f>
        <v>29.12</v>
      </c>
      <c r="Q1920" s="2" t="str">
        <f t="shared" si="29"/>
        <v>No Aplica</v>
      </c>
      <c r="R1920" s="36">
        <v>6000</v>
      </c>
      <c r="S1920" s="2"/>
    </row>
    <row r="1921" spans="1:19" x14ac:dyDescent="0.25">
      <c r="A1921" s="3" t="s">
        <v>6</v>
      </c>
      <c r="B1921" s="6" t="s">
        <v>1925</v>
      </c>
      <c r="C1921" s="2">
        <v>219729</v>
      </c>
      <c r="D1921" s="4">
        <v>45882</v>
      </c>
      <c r="E1921" s="4">
        <v>45882</v>
      </c>
      <c r="F1921" s="2" t="s">
        <v>398</v>
      </c>
      <c r="G1921" s="3" t="s">
        <v>1829</v>
      </c>
      <c r="H1921" s="2" t="s">
        <v>5693</v>
      </c>
      <c r="I1921" s="3" t="s">
        <v>97</v>
      </c>
      <c r="J1921" s="6">
        <v>0</v>
      </c>
      <c r="K1921" s="3" t="s">
        <v>741</v>
      </c>
      <c r="L1921" s="3" t="s">
        <v>4333</v>
      </c>
      <c r="M1921" s="3" t="s">
        <v>227</v>
      </c>
      <c r="N1921" s="3" t="s">
        <v>100</v>
      </c>
      <c r="O1921" s="5" t="s">
        <v>5382</v>
      </c>
      <c r="P1921" s="2">
        <f>VLOOKUP(M1921&amp;N1921,Distancia!$C$2:$D$3438,2,0)</f>
        <v>127.72</v>
      </c>
      <c r="Q1921" s="2" t="str">
        <f t="shared" si="29"/>
        <v>Aplica</v>
      </c>
      <c r="R1921" s="36"/>
      <c r="S1921" s="2"/>
    </row>
    <row r="1922" spans="1:19" x14ac:dyDescent="0.25">
      <c r="A1922" s="3" t="s">
        <v>6</v>
      </c>
      <c r="B1922" s="6" t="s">
        <v>1925</v>
      </c>
      <c r="C1922" s="2">
        <v>219843</v>
      </c>
      <c r="D1922" s="4">
        <v>45887</v>
      </c>
      <c r="E1922" s="4">
        <v>45891</v>
      </c>
      <c r="F1922" s="2" t="s">
        <v>2390</v>
      </c>
      <c r="G1922" s="3" t="s">
        <v>2389</v>
      </c>
      <c r="H1922" s="2" t="s">
        <v>6146</v>
      </c>
      <c r="I1922" s="3" t="s">
        <v>351</v>
      </c>
      <c r="J1922" s="6">
        <v>283967</v>
      </c>
      <c r="K1922" s="3" t="s">
        <v>735</v>
      </c>
      <c r="L1922" s="3" t="s">
        <v>4241</v>
      </c>
      <c r="M1922" s="3" t="s">
        <v>100</v>
      </c>
      <c r="N1922" s="3" t="s">
        <v>270</v>
      </c>
      <c r="O1922" s="5" t="s">
        <v>5494</v>
      </c>
      <c r="P1922" s="2">
        <f>VLOOKUP(M1922&amp;N1922,Distancia!$C$2:$D$3438,2,0)</f>
        <v>499.9</v>
      </c>
      <c r="Q1922" s="2" t="str">
        <f t="shared" si="29"/>
        <v>Aplica</v>
      </c>
      <c r="R1922" s="36">
        <v>151228</v>
      </c>
      <c r="S1922" s="2"/>
    </row>
    <row r="1923" spans="1:19" x14ac:dyDescent="0.25">
      <c r="A1923" s="3" t="s">
        <v>6</v>
      </c>
      <c r="B1923" s="6" t="s">
        <v>1925</v>
      </c>
      <c r="C1923" s="2">
        <v>219872</v>
      </c>
      <c r="D1923" s="4">
        <v>45887</v>
      </c>
      <c r="E1923" s="4">
        <v>45887</v>
      </c>
      <c r="F1923" s="2" t="s">
        <v>398</v>
      </c>
      <c r="G1923" s="3" t="s">
        <v>1829</v>
      </c>
      <c r="H1923" s="2" t="s">
        <v>5693</v>
      </c>
      <c r="I1923" s="3" t="s">
        <v>97</v>
      </c>
      <c r="J1923" s="6">
        <v>31809</v>
      </c>
      <c r="K1923" s="3" t="s">
        <v>756</v>
      </c>
      <c r="L1923" s="3" t="s">
        <v>4051</v>
      </c>
      <c r="M1923" s="3" t="s">
        <v>227</v>
      </c>
      <c r="N1923" s="3" t="s">
        <v>100</v>
      </c>
      <c r="O1923" s="5" t="s">
        <v>5394</v>
      </c>
      <c r="P1923" s="2">
        <f>VLOOKUP(M1923&amp;N1923,Distancia!$C$2:$D$3438,2,0)</f>
        <v>127.72</v>
      </c>
      <c r="Q1923" s="2" t="str">
        <f t="shared" ref="Q1923:Q1986" si="30">IF(P1923&gt;=80,"Aplica","No Aplica")</f>
        <v>Aplica</v>
      </c>
      <c r="R1923" s="48"/>
      <c r="S1923" s="2"/>
    </row>
    <row r="1924" spans="1:19" x14ac:dyDescent="0.25">
      <c r="A1924" s="3" t="s">
        <v>6</v>
      </c>
      <c r="B1924" s="6" t="s">
        <v>1925</v>
      </c>
      <c r="C1924" s="2">
        <v>219877</v>
      </c>
      <c r="D1924" s="4">
        <v>45888</v>
      </c>
      <c r="E1924" s="4">
        <v>45888</v>
      </c>
      <c r="F1924" s="2" t="s">
        <v>220</v>
      </c>
      <c r="G1924" s="3" t="s">
        <v>221</v>
      </c>
      <c r="H1924" s="2" t="s">
        <v>5965</v>
      </c>
      <c r="I1924" s="3" t="s">
        <v>97</v>
      </c>
      <c r="J1924" s="6">
        <v>25815</v>
      </c>
      <c r="K1924" s="3" t="s">
        <v>521</v>
      </c>
      <c r="L1924" s="3" t="s">
        <v>4347</v>
      </c>
      <c r="M1924" s="3" t="s">
        <v>100</v>
      </c>
      <c r="N1924" s="3" t="s">
        <v>223</v>
      </c>
      <c r="O1924" s="5" t="s">
        <v>5382</v>
      </c>
      <c r="P1924" s="2">
        <f>VLOOKUP(M1924&amp;N1924,Distancia!$C$2:$D$3438,2,0)</f>
        <v>163.98</v>
      </c>
      <c r="Q1924" s="2" t="str">
        <f t="shared" si="30"/>
        <v>Aplica</v>
      </c>
      <c r="R1924" s="36"/>
      <c r="S1924" s="2"/>
    </row>
    <row r="1925" spans="1:19" x14ac:dyDescent="0.25">
      <c r="A1925" s="3" t="s">
        <v>6</v>
      </c>
      <c r="B1925" s="6" t="s">
        <v>1925</v>
      </c>
      <c r="C1925" s="2">
        <v>219886</v>
      </c>
      <c r="D1925" s="4">
        <v>45901</v>
      </c>
      <c r="E1925" s="4">
        <v>45904</v>
      </c>
      <c r="F1925" s="2" t="s">
        <v>401</v>
      </c>
      <c r="G1925" s="3" t="s">
        <v>402</v>
      </c>
      <c r="H1925" s="2" t="s">
        <v>5561</v>
      </c>
      <c r="I1925" s="3" t="s">
        <v>351</v>
      </c>
      <c r="J1925" s="6">
        <v>270378</v>
      </c>
      <c r="K1925" s="3" t="s">
        <v>1196</v>
      </c>
      <c r="L1925" s="3" t="s">
        <v>4241</v>
      </c>
      <c r="M1925" s="3" t="s">
        <v>291</v>
      </c>
      <c r="N1925" s="3" t="s">
        <v>270</v>
      </c>
      <c r="O1925" s="5" t="s">
        <v>5382</v>
      </c>
      <c r="P1925" s="2">
        <f>VLOOKUP(M1925&amp;N1925,Distancia!$C$2:$D$3438,2,0)</f>
        <v>634.66999999999996</v>
      </c>
      <c r="Q1925" s="2" t="str">
        <f t="shared" si="30"/>
        <v>Aplica</v>
      </c>
      <c r="R1925" s="36"/>
      <c r="S1925" s="2"/>
    </row>
    <row r="1926" spans="1:19" x14ac:dyDescent="0.25">
      <c r="A1926" s="3" t="s">
        <v>6</v>
      </c>
      <c r="B1926" s="6" t="s">
        <v>1925</v>
      </c>
      <c r="C1926" s="2">
        <v>219887</v>
      </c>
      <c r="D1926" s="4">
        <v>45901</v>
      </c>
      <c r="E1926" s="4">
        <v>45904</v>
      </c>
      <c r="F1926" s="2" t="s">
        <v>3000</v>
      </c>
      <c r="G1926" s="3" t="s">
        <v>3139</v>
      </c>
      <c r="H1926" s="2" t="s">
        <v>6155</v>
      </c>
      <c r="I1926" s="3" t="s">
        <v>351</v>
      </c>
      <c r="J1926" s="6">
        <v>270378</v>
      </c>
      <c r="K1926" s="3" t="s">
        <v>443</v>
      </c>
      <c r="L1926" s="3" t="s">
        <v>4051</v>
      </c>
      <c r="M1926" s="3" t="s">
        <v>291</v>
      </c>
      <c r="N1926" s="3" t="s">
        <v>270</v>
      </c>
      <c r="O1926" s="5" t="s">
        <v>5382</v>
      </c>
      <c r="P1926" s="2">
        <f>VLOOKUP(M1926&amp;N1926,Distancia!$C$2:$D$3438,2,0)</f>
        <v>634.66999999999996</v>
      </c>
      <c r="Q1926" s="2" t="str">
        <f t="shared" si="30"/>
        <v>Aplica</v>
      </c>
      <c r="R1926" s="36"/>
      <c r="S1926" s="2"/>
    </row>
    <row r="1927" spans="1:19" x14ac:dyDescent="0.25">
      <c r="A1927" s="3" t="s">
        <v>6</v>
      </c>
      <c r="B1927" s="6" t="s">
        <v>1925</v>
      </c>
      <c r="C1927" s="2">
        <v>219950</v>
      </c>
      <c r="D1927" s="4">
        <v>45891</v>
      </c>
      <c r="E1927" s="4">
        <v>45891</v>
      </c>
      <c r="F1927" s="2" t="s">
        <v>2402</v>
      </c>
      <c r="G1927" s="3" t="s">
        <v>2401</v>
      </c>
      <c r="H1927" s="2" t="s">
        <v>5871</v>
      </c>
      <c r="I1927" s="3" t="s">
        <v>97</v>
      </c>
      <c r="J1927" s="6">
        <v>0</v>
      </c>
      <c r="K1927" s="3" t="s">
        <v>700</v>
      </c>
      <c r="L1927" s="3" t="s">
        <v>4241</v>
      </c>
      <c r="M1927" s="3" t="s">
        <v>100</v>
      </c>
      <c r="N1927" s="3" t="s">
        <v>34</v>
      </c>
      <c r="O1927" s="5" t="s">
        <v>5394</v>
      </c>
      <c r="P1927" s="2">
        <f>VLOOKUP(M1927&amp;N1927,Distancia!$C$2:$D$3438,2,0)</f>
        <v>28.69</v>
      </c>
      <c r="Q1927" s="2" t="str">
        <f t="shared" si="30"/>
        <v>No Aplica</v>
      </c>
      <c r="R1927" s="36">
        <v>7424</v>
      </c>
      <c r="S1927" s="2"/>
    </row>
    <row r="1928" spans="1:19" x14ac:dyDescent="0.25">
      <c r="A1928" s="3" t="s">
        <v>6</v>
      </c>
      <c r="B1928" s="6" t="s">
        <v>1925</v>
      </c>
      <c r="C1928" s="2">
        <v>219976</v>
      </c>
      <c r="D1928" s="4">
        <v>45890</v>
      </c>
      <c r="E1928" s="4">
        <v>45890</v>
      </c>
      <c r="F1928" s="2" t="s">
        <v>105</v>
      </c>
      <c r="G1928" s="3" t="s">
        <v>107</v>
      </c>
      <c r="H1928" s="2" t="s">
        <v>6175</v>
      </c>
      <c r="I1928" s="3" t="s">
        <v>97</v>
      </c>
      <c r="J1928" s="6">
        <v>34581</v>
      </c>
      <c r="K1928" s="3" t="s">
        <v>464</v>
      </c>
      <c r="L1928" s="3" t="s">
        <v>4602</v>
      </c>
      <c r="M1928" s="3" t="s">
        <v>100</v>
      </c>
      <c r="N1928" s="3" t="s">
        <v>115</v>
      </c>
      <c r="O1928" s="5" t="s">
        <v>5382</v>
      </c>
      <c r="P1928" s="2">
        <f>VLOOKUP(M1928&amp;N1928,Distancia!$C$2:$D$3438,2,0)</f>
        <v>70.44</v>
      </c>
      <c r="Q1928" s="2" t="str">
        <f t="shared" si="30"/>
        <v>No Aplica</v>
      </c>
      <c r="R1928" s="36"/>
      <c r="S1928" s="2"/>
    </row>
    <row r="1929" spans="1:19" x14ac:dyDescent="0.25">
      <c r="A1929" s="3" t="s">
        <v>6</v>
      </c>
      <c r="B1929" s="6" t="s">
        <v>1925</v>
      </c>
      <c r="C1929" s="2">
        <v>219978</v>
      </c>
      <c r="D1929" s="4">
        <v>45890</v>
      </c>
      <c r="E1929" s="4">
        <v>45890</v>
      </c>
      <c r="F1929" s="2" t="s">
        <v>25</v>
      </c>
      <c r="G1929" s="3" t="s">
        <v>114</v>
      </c>
      <c r="H1929" s="2" t="s">
        <v>5456</v>
      </c>
      <c r="I1929" s="3" t="s">
        <v>97</v>
      </c>
      <c r="J1929" s="6">
        <v>34581</v>
      </c>
      <c r="K1929" s="3" t="s">
        <v>431</v>
      </c>
      <c r="L1929" s="3" t="s">
        <v>4241</v>
      </c>
      <c r="M1929" s="3" t="s">
        <v>100</v>
      </c>
      <c r="N1929" s="3" t="s">
        <v>138</v>
      </c>
      <c r="O1929" s="5" t="s">
        <v>5382</v>
      </c>
      <c r="P1929" s="2">
        <f>VLOOKUP(M1929&amp;N1929,Distancia!$C$2:$D$3438,2,0)</f>
        <v>93.98</v>
      </c>
      <c r="Q1929" s="2" t="str">
        <f t="shared" si="30"/>
        <v>Aplica</v>
      </c>
      <c r="R1929" s="36"/>
      <c r="S1929" s="2"/>
    </row>
    <row r="1930" spans="1:19" x14ac:dyDescent="0.25">
      <c r="A1930" s="3" t="s">
        <v>6</v>
      </c>
      <c r="B1930" s="6" t="s">
        <v>1925</v>
      </c>
      <c r="C1930" s="2">
        <v>219981</v>
      </c>
      <c r="D1930" s="4">
        <v>45889</v>
      </c>
      <c r="E1930" s="4">
        <v>45890</v>
      </c>
      <c r="F1930" s="2" t="s">
        <v>387</v>
      </c>
      <c r="G1930" s="3" t="s">
        <v>1322</v>
      </c>
      <c r="H1930" s="2" t="s">
        <v>6178</v>
      </c>
      <c r="I1930" s="3" t="s">
        <v>3170</v>
      </c>
      <c r="J1930" s="6">
        <v>34581</v>
      </c>
      <c r="K1930" s="3" t="s">
        <v>670</v>
      </c>
      <c r="L1930" s="3" t="s">
        <v>4303</v>
      </c>
      <c r="M1930" s="3" t="s">
        <v>100</v>
      </c>
      <c r="N1930" s="3" t="s">
        <v>138</v>
      </c>
      <c r="O1930" s="5" t="s">
        <v>5382</v>
      </c>
      <c r="P1930" s="2">
        <f>VLOOKUP(M1930&amp;N1930,Distancia!$C$2:$D$3438,2,0)</f>
        <v>93.98</v>
      </c>
      <c r="Q1930" s="2" t="str">
        <f t="shared" si="30"/>
        <v>Aplica</v>
      </c>
      <c r="R1930" s="36"/>
      <c r="S1930" s="2"/>
    </row>
    <row r="1931" spans="1:19" x14ac:dyDescent="0.25">
      <c r="A1931" s="3" t="s">
        <v>6</v>
      </c>
      <c r="B1931" s="6" t="s">
        <v>1925</v>
      </c>
      <c r="C1931" s="2">
        <v>220038</v>
      </c>
      <c r="D1931" s="4">
        <v>45890</v>
      </c>
      <c r="E1931" s="4">
        <v>45890</v>
      </c>
      <c r="F1931" s="2" t="s">
        <v>3964</v>
      </c>
      <c r="G1931" s="3" t="s">
        <v>3965</v>
      </c>
      <c r="H1931" s="2" t="s">
        <v>5796</v>
      </c>
      <c r="I1931" s="3" t="s">
        <v>3170</v>
      </c>
      <c r="J1931" s="6">
        <v>0</v>
      </c>
      <c r="K1931" s="3" t="s">
        <v>498</v>
      </c>
      <c r="L1931" s="3" t="s">
        <v>4625</v>
      </c>
      <c r="M1931" s="3" t="s">
        <v>115</v>
      </c>
      <c r="N1931" s="3" t="s">
        <v>138</v>
      </c>
      <c r="O1931" s="5" t="s">
        <v>5394</v>
      </c>
      <c r="P1931" s="2">
        <f>VLOOKUP(M1931&amp;N1931,Distancia!$C$2:$D$3438,2,0)</f>
        <v>38</v>
      </c>
      <c r="Q1931" s="2" t="str">
        <f t="shared" si="30"/>
        <v>No Aplica</v>
      </c>
      <c r="R1931" s="48">
        <v>9728</v>
      </c>
      <c r="S1931" s="2"/>
    </row>
    <row r="1932" spans="1:19" x14ac:dyDescent="0.25">
      <c r="A1932" s="3" t="s">
        <v>6</v>
      </c>
      <c r="B1932" s="6" t="s">
        <v>1925</v>
      </c>
      <c r="C1932" s="2">
        <v>220052</v>
      </c>
      <c r="D1932" s="4">
        <v>45891</v>
      </c>
      <c r="E1932" s="4">
        <v>45891</v>
      </c>
      <c r="F1932" s="2" t="s">
        <v>174</v>
      </c>
      <c r="G1932" s="3" t="s">
        <v>175</v>
      </c>
      <c r="H1932" s="2" t="s">
        <v>5592</v>
      </c>
      <c r="I1932" s="3" t="s">
        <v>3170</v>
      </c>
      <c r="J1932" s="6">
        <v>31809</v>
      </c>
      <c r="K1932" s="3" t="s">
        <v>3229</v>
      </c>
      <c r="L1932" s="3" t="s">
        <v>4347</v>
      </c>
      <c r="M1932" s="3" t="s">
        <v>143</v>
      </c>
      <c r="N1932" s="3" t="s">
        <v>388</v>
      </c>
      <c r="O1932" s="5" t="s">
        <v>5450</v>
      </c>
      <c r="P1932" s="2">
        <f>VLOOKUP(M1932&amp;N1932,Distancia!$C$2:$D$3438,2,0)</f>
        <v>105</v>
      </c>
      <c r="Q1932" s="2" t="str">
        <f t="shared" si="30"/>
        <v>Aplica</v>
      </c>
      <c r="R1932" s="36"/>
      <c r="S1932" s="2"/>
    </row>
    <row r="1933" spans="1:19" x14ac:dyDescent="0.25">
      <c r="A1933" s="3" t="s">
        <v>6</v>
      </c>
      <c r="B1933" s="6" t="s">
        <v>1925</v>
      </c>
      <c r="C1933" s="2">
        <v>220071</v>
      </c>
      <c r="D1933" s="4">
        <v>45894</v>
      </c>
      <c r="E1933" s="4">
        <v>45894</v>
      </c>
      <c r="F1933" s="2" t="s">
        <v>105</v>
      </c>
      <c r="G1933" s="3" t="s">
        <v>107</v>
      </c>
      <c r="H1933" s="2" t="s">
        <v>6175</v>
      </c>
      <c r="I1933" s="3" t="s">
        <v>97</v>
      </c>
      <c r="J1933" s="6">
        <v>34581</v>
      </c>
      <c r="K1933" s="3" t="s">
        <v>522</v>
      </c>
      <c r="L1933" s="3" t="s">
        <v>4347</v>
      </c>
      <c r="M1933" s="3" t="s">
        <v>100</v>
      </c>
      <c r="N1933" s="3" t="s">
        <v>291</v>
      </c>
      <c r="O1933" s="5" t="s">
        <v>5382</v>
      </c>
      <c r="P1933" s="2">
        <f>VLOOKUP(M1933&amp;N1933,Distancia!$C$2:$D$3438,2,0)</f>
        <v>134.77000000000001</v>
      </c>
      <c r="Q1933" s="2" t="str">
        <f t="shared" si="30"/>
        <v>Aplica</v>
      </c>
      <c r="R1933" s="36"/>
      <c r="S1933" s="2"/>
    </row>
    <row r="1934" spans="1:19" x14ac:dyDescent="0.25">
      <c r="A1934" s="3" t="s">
        <v>6</v>
      </c>
      <c r="B1934" s="6" t="s">
        <v>1925</v>
      </c>
      <c r="C1934" s="2">
        <v>220101</v>
      </c>
      <c r="D1934" s="4">
        <v>45894</v>
      </c>
      <c r="E1934" s="4">
        <v>45894</v>
      </c>
      <c r="F1934" s="2" t="s">
        <v>25</v>
      </c>
      <c r="G1934" s="3" t="s">
        <v>114</v>
      </c>
      <c r="H1934" s="2" t="s">
        <v>5456</v>
      </c>
      <c r="I1934" s="3" t="s">
        <v>97</v>
      </c>
      <c r="J1934" s="6">
        <v>34581</v>
      </c>
      <c r="K1934" s="3" t="s">
        <v>710</v>
      </c>
      <c r="L1934" s="3" t="s">
        <v>4419</v>
      </c>
      <c r="M1934" s="3" t="s">
        <v>100</v>
      </c>
      <c r="N1934" s="3" t="s">
        <v>117</v>
      </c>
      <c r="O1934" s="5" t="s">
        <v>5382</v>
      </c>
      <c r="P1934" s="2">
        <f>VLOOKUP(M1934&amp;N1934,Distancia!$C$2:$D$3438,2,0)</f>
        <v>141.77000000000001</v>
      </c>
      <c r="Q1934" s="2" t="str">
        <f t="shared" si="30"/>
        <v>Aplica</v>
      </c>
      <c r="R1934" s="36"/>
      <c r="S1934" s="2"/>
    </row>
    <row r="1935" spans="1:19" x14ac:dyDescent="0.25">
      <c r="A1935" s="3" t="s">
        <v>6</v>
      </c>
      <c r="B1935" s="6" t="s">
        <v>1925</v>
      </c>
      <c r="C1935" s="2">
        <v>220110</v>
      </c>
      <c r="D1935" s="4">
        <v>45894</v>
      </c>
      <c r="E1935" s="4">
        <v>45894</v>
      </c>
      <c r="F1935" s="2" t="s">
        <v>220</v>
      </c>
      <c r="G1935" s="3" t="s">
        <v>221</v>
      </c>
      <c r="H1935" s="2" t="s">
        <v>5965</v>
      </c>
      <c r="I1935" s="3" t="s">
        <v>97</v>
      </c>
      <c r="J1935" s="6">
        <v>25815</v>
      </c>
      <c r="K1935" s="3" t="s">
        <v>1206</v>
      </c>
      <c r="L1935" s="3" t="s">
        <v>4347</v>
      </c>
      <c r="M1935" s="3" t="s">
        <v>100</v>
      </c>
      <c r="N1935" s="3" t="s">
        <v>291</v>
      </c>
      <c r="O1935" s="5" t="s">
        <v>5402</v>
      </c>
      <c r="P1935" s="2">
        <f>VLOOKUP(M1935&amp;N1935,Distancia!$C$2:$D$3438,2,0)</f>
        <v>134.77000000000001</v>
      </c>
      <c r="Q1935" s="2" t="str">
        <f t="shared" si="30"/>
        <v>Aplica</v>
      </c>
      <c r="R1935" s="36">
        <v>34560</v>
      </c>
      <c r="S1935" s="2"/>
    </row>
    <row r="1936" spans="1:19" x14ac:dyDescent="0.25">
      <c r="A1936" s="3" t="s">
        <v>6</v>
      </c>
      <c r="B1936" s="6" t="s">
        <v>1925</v>
      </c>
      <c r="C1936" s="2">
        <v>220116</v>
      </c>
      <c r="D1936" s="4">
        <v>45895</v>
      </c>
      <c r="E1936" s="4">
        <v>45898</v>
      </c>
      <c r="F1936" s="2" t="s">
        <v>25</v>
      </c>
      <c r="G1936" s="3" t="s">
        <v>114</v>
      </c>
      <c r="H1936" s="2" t="s">
        <v>5456</v>
      </c>
      <c r="I1936" s="3" t="s">
        <v>97</v>
      </c>
      <c r="J1936" s="6">
        <v>259359</v>
      </c>
      <c r="K1936" s="3" t="s">
        <v>764</v>
      </c>
      <c r="L1936" s="3" t="s">
        <v>4419</v>
      </c>
      <c r="M1936" s="3" t="s">
        <v>100</v>
      </c>
      <c r="N1936" s="3" t="s">
        <v>270</v>
      </c>
      <c r="O1936" s="5" t="s">
        <v>5392</v>
      </c>
      <c r="P1936" s="2">
        <f>VLOOKUP(M1936&amp;N1936,Distancia!$C$2:$D$3438,2,0)</f>
        <v>499.9</v>
      </c>
      <c r="Q1936" s="2" t="str">
        <f t="shared" si="30"/>
        <v>Aplica</v>
      </c>
      <c r="R1936" s="36">
        <v>183566</v>
      </c>
      <c r="S1936" s="2"/>
    </row>
    <row r="1937" spans="1:19" x14ac:dyDescent="0.25">
      <c r="A1937" s="3" t="s">
        <v>6</v>
      </c>
      <c r="B1937" s="6" t="s">
        <v>1925</v>
      </c>
      <c r="C1937" s="2">
        <v>220117</v>
      </c>
      <c r="D1937" s="4">
        <v>45901</v>
      </c>
      <c r="E1937" s="4">
        <v>45904</v>
      </c>
      <c r="F1937" s="2" t="s">
        <v>174</v>
      </c>
      <c r="G1937" s="3" t="s">
        <v>175</v>
      </c>
      <c r="H1937" s="2" t="s">
        <v>5592</v>
      </c>
      <c r="I1937" s="3" t="s">
        <v>351</v>
      </c>
      <c r="J1937" s="6">
        <v>270378</v>
      </c>
      <c r="K1937" s="3" t="s">
        <v>506</v>
      </c>
      <c r="L1937" s="3" t="s">
        <v>4347</v>
      </c>
      <c r="M1937" s="3" t="s">
        <v>143</v>
      </c>
      <c r="N1937" s="3" t="s">
        <v>270</v>
      </c>
      <c r="O1937" s="5" t="s">
        <v>5392</v>
      </c>
      <c r="P1937" s="2">
        <f>VLOOKUP(M1937&amp;N1937,Distancia!$C$2:$D$3438,2,0)</f>
        <v>481</v>
      </c>
      <c r="Q1937" s="2" t="str">
        <f t="shared" si="30"/>
        <v>Aplica</v>
      </c>
      <c r="R1937" s="36">
        <v>232928</v>
      </c>
      <c r="S1937" s="2"/>
    </row>
    <row r="1938" spans="1:19" x14ac:dyDescent="0.25">
      <c r="A1938" s="3" t="s">
        <v>6</v>
      </c>
      <c r="B1938" s="6" t="s">
        <v>1925</v>
      </c>
      <c r="C1938" s="2">
        <v>220131</v>
      </c>
      <c r="D1938" s="4">
        <v>45894</v>
      </c>
      <c r="E1938" s="4">
        <v>45897</v>
      </c>
      <c r="F1938" s="2" t="s">
        <v>4669</v>
      </c>
      <c r="G1938" s="3" t="s">
        <v>4670</v>
      </c>
      <c r="H1938" s="2" t="s">
        <v>6207</v>
      </c>
      <c r="I1938" s="3" t="s">
        <v>351</v>
      </c>
      <c r="J1938" s="6">
        <v>270378</v>
      </c>
      <c r="K1938" s="3" t="s">
        <v>619</v>
      </c>
      <c r="L1938" s="3" t="s">
        <v>4629</v>
      </c>
      <c r="M1938" s="3" t="s">
        <v>227</v>
      </c>
      <c r="N1938" s="3" t="s">
        <v>100</v>
      </c>
      <c r="O1938" s="5" t="s">
        <v>5394</v>
      </c>
      <c r="P1938" s="2">
        <f>VLOOKUP(M1938&amp;N1938,Distancia!$C$2:$D$3438,2,0)</f>
        <v>127.72</v>
      </c>
      <c r="Q1938" s="2" t="str">
        <f t="shared" si="30"/>
        <v>Aplica</v>
      </c>
      <c r="R1938" s="36">
        <v>45672</v>
      </c>
      <c r="S1938" s="2"/>
    </row>
    <row r="1939" spans="1:19" x14ac:dyDescent="0.25">
      <c r="A1939" s="3" t="s">
        <v>6</v>
      </c>
      <c r="B1939" s="6" t="s">
        <v>1925</v>
      </c>
      <c r="C1939" s="2">
        <v>220153</v>
      </c>
      <c r="D1939" s="4">
        <v>45890</v>
      </c>
      <c r="E1939" s="4">
        <v>45890</v>
      </c>
      <c r="F1939" s="2" t="s">
        <v>135</v>
      </c>
      <c r="G1939" s="3" t="s">
        <v>2391</v>
      </c>
      <c r="H1939" s="2" t="s">
        <v>5633</v>
      </c>
      <c r="I1939" s="3" t="s">
        <v>3170</v>
      </c>
      <c r="J1939" s="6">
        <v>0</v>
      </c>
      <c r="K1939" s="3" t="s">
        <v>599</v>
      </c>
      <c r="L1939" s="3" t="s">
        <v>4629</v>
      </c>
      <c r="M1939" s="3" t="s">
        <v>100</v>
      </c>
      <c r="N1939" s="3" t="s">
        <v>115</v>
      </c>
      <c r="O1939" s="5" t="s">
        <v>5382</v>
      </c>
      <c r="P1939" s="2">
        <f>VLOOKUP(M1939&amp;N1939,Distancia!$C$2:$D$3438,2,0)</f>
        <v>70.44</v>
      </c>
      <c r="Q1939" s="2" t="str">
        <f t="shared" si="30"/>
        <v>No Aplica</v>
      </c>
      <c r="R1939" s="36"/>
      <c r="S1939" s="2"/>
    </row>
    <row r="1940" spans="1:19" x14ac:dyDescent="0.25">
      <c r="A1940" s="3" t="s">
        <v>6</v>
      </c>
      <c r="B1940" s="6" t="s">
        <v>1925</v>
      </c>
      <c r="C1940" s="2">
        <v>220154</v>
      </c>
      <c r="D1940" s="4">
        <v>45894</v>
      </c>
      <c r="E1940" s="4">
        <v>45894</v>
      </c>
      <c r="F1940" s="2" t="s">
        <v>135</v>
      </c>
      <c r="G1940" s="3" t="s">
        <v>2391</v>
      </c>
      <c r="H1940" s="2" t="s">
        <v>5633</v>
      </c>
      <c r="I1940" s="3" t="s">
        <v>3170</v>
      </c>
      <c r="J1940" s="6">
        <v>34581</v>
      </c>
      <c r="K1940" s="3" t="s">
        <v>618</v>
      </c>
      <c r="L1940" s="3" t="s">
        <v>4629</v>
      </c>
      <c r="M1940" s="3" t="s">
        <v>100</v>
      </c>
      <c r="N1940" s="3" t="s">
        <v>291</v>
      </c>
      <c r="O1940" s="5" t="s">
        <v>5382</v>
      </c>
      <c r="P1940" s="2">
        <f>VLOOKUP(M1940&amp;N1940,Distancia!$C$2:$D$3438,2,0)</f>
        <v>134.77000000000001</v>
      </c>
      <c r="Q1940" s="2" t="str">
        <f t="shared" si="30"/>
        <v>Aplica</v>
      </c>
      <c r="R1940" s="36"/>
      <c r="S1940" s="2"/>
    </row>
    <row r="1941" spans="1:19" x14ac:dyDescent="0.25">
      <c r="A1941" s="3" t="s">
        <v>6</v>
      </c>
      <c r="B1941" s="6" t="s">
        <v>1925</v>
      </c>
      <c r="C1941" s="2">
        <v>220155</v>
      </c>
      <c r="D1941" s="4">
        <v>45894</v>
      </c>
      <c r="E1941" s="4">
        <v>45897</v>
      </c>
      <c r="F1941" s="2" t="s">
        <v>396</v>
      </c>
      <c r="G1941" s="3" t="s">
        <v>397</v>
      </c>
      <c r="H1941" s="2" t="s">
        <v>6036</v>
      </c>
      <c r="I1941" s="3" t="s">
        <v>351</v>
      </c>
      <c r="J1941" s="6">
        <v>293940</v>
      </c>
      <c r="K1941" s="3" t="s">
        <v>763</v>
      </c>
      <c r="L1941" s="3" t="s">
        <v>4419</v>
      </c>
      <c r="M1941" s="3" t="s">
        <v>302</v>
      </c>
      <c r="N1941" s="3" t="s">
        <v>270</v>
      </c>
      <c r="O1941" s="5" t="s">
        <v>5392</v>
      </c>
      <c r="P1941" s="2">
        <f>VLOOKUP(M1941&amp;N1941,Distancia!$C$2:$D$3438,2,0)</f>
        <v>505.52</v>
      </c>
      <c r="Q1941" s="2" t="str">
        <f t="shared" si="30"/>
        <v>Aplica</v>
      </c>
      <c r="R1941" s="36">
        <v>292944</v>
      </c>
      <c r="S1941" s="2"/>
    </row>
    <row r="1942" spans="1:19" x14ac:dyDescent="0.25">
      <c r="A1942" s="3" t="s">
        <v>6</v>
      </c>
      <c r="B1942" s="6" t="s">
        <v>1925</v>
      </c>
      <c r="C1942" s="2">
        <v>220156</v>
      </c>
      <c r="D1942" s="4">
        <v>45898</v>
      </c>
      <c r="E1942" s="4">
        <v>45898</v>
      </c>
      <c r="F1942" s="2" t="s">
        <v>396</v>
      </c>
      <c r="G1942" s="3" t="s">
        <v>397</v>
      </c>
      <c r="H1942" s="2" t="s">
        <v>6036</v>
      </c>
      <c r="I1942" s="3" t="s">
        <v>351</v>
      </c>
      <c r="J1942" s="6">
        <v>34581</v>
      </c>
      <c r="K1942" s="3" t="s">
        <v>736</v>
      </c>
      <c r="L1942" s="3" t="s">
        <v>4419</v>
      </c>
      <c r="M1942" s="3" t="s">
        <v>302</v>
      </c>
      <c r="N1942" s="3" t="s">
        <v>117</v>
      </c>
      <c r="O1942" s="5" t="s">
        <v>5394</v>
      </c>
      <c r="P1942" s="2">
        <f>VLOOKUP(M1942&amp;N1942,Distancia!$C$2:$D$3438,2,0)</f>
        <v>152</v>
      </c>
      <c r="Q1942" s="2" t="str">
        <f t="shared" si="30"/>
        <v>Aplica</v>
      </c>
      <c r="R1942" s="48"/>
      <c r="S1942" s="2"/>
    </row>
    <row r="1943" spans="1:19" x14ac:dyDescent="0.25">
      <c r="A1943" s="3" t="s">
        <v>6</v>
      </c>
      <c r="B1943" s="6" t="s">
        <v>1925</v>
      </c>
      <c r="C1943" s="2">
        <v>220165</v>
      </c>
      <c r="D1943" s="4">
        <v>45895</v>
      </c>
      <c r="E1943" s="4">
        <v>45897</v>
      </c>
      <c r="F1943" s="2" t="s">
        <v>3368</v>
      </c>
      <c r="G1943" s="3" t="s">
        <v>4684</v>
      </c>
      <c r="H1943" s="2" t="s">
        <v>6218</v>
      </c>
      <c r="I1943" s="3" t="s">
        <v>351</v>
      </c>
      <c r="J1943" s="6">
        <v>190855</v>
      </c>
      <c r="K1943" s="3" t="s">
        <v>606</v>
      </c>
      <c r="L1943" s="3" t="s">
        <v>4419</v>
      </c>
      <c r="M1943" s="3" t="s">
        <v>227</v>
      </c>
      <c r="N1943" s="3" t="s">
        <v>100</v>
      </c>
      <c r="O1943" s="5" t="s">
        <v>5394</v>
      </c>
      <c r="P1943" s="2">
        <f>VLOOKUP(M1943&amp;N1943,Distancia!$C$2:$D$3438,2,0)</f>
        <v>127.72</v>
      </c>
      <c r="Q1943" s="2" t="str">
        <f t="shared" si="30"/>
        <v>Aplica</v>
      </c>
      <c r="R1943" s="48"/>
      <c r="S1943" s="2"/>
    </row>
    <row r="1944" spans="1:19" x14ac:dyDescent="0.25">
      <c r="A1944" s="3" t="s">
        <v>6</v>
      </c>
      <c r="B1944" s="6" t="s">
        <v>1925</v>
      </c>
      <c r="C1944" s="2">
        <v>220169</v>
      </c>
      <c r="D1944" s="4">
        <v>45896</v>
      </c>
      <c r="E1944" s="4">
        <v>45896</v>
      </c>
      <c r="F1944" s="2" t="s">
        <v>1825</v>
      </c>
      <c r="G1944" s="3" t="s">
        <v>1826</v>
      </c>
      <c r="H1944" s="2" t="s">
        <v>5418</v>
      </c>
      <c r="I1944" s="3" t="s">
        <v>3170</v>
      </c>
      <c r="J1944" s="6">
        <v>0</v>
      </c>
      <c r="K1944" s="3" t="s">
        <v>689</v>
      </c>
      <c r="L1944" s="3" t="s">
        <v>4625</v>
      </c>
      <c r="M1944" s="3" t="s">
        <v>227</v>
      </c>
      <c r="N1944" s="3" t="s">
        <v>143</v>
      </c>
      <c r="O1944" s="5" t="s">
        <v>5389</v>
      </c>
      <c r="P1944" s="2">
        <f>VLOOKUP(M1944&amp;N1944,Distancia!$C$2:$D$3438,2,0)</f>
        <v>57.48</v>
      </c>
      <c r="Q1944" s="2" t="str">
        <f t="shared" si="30"/>
        <v>No Aplica</v>
      </c>
      <c r="R1944" s="36">
        <v>20390</v>
      </c>
      <c r="S1944" s="2"/>
    </row>
    <row r="1945" spans="1:19" x14ac:dyDescent="0.25">
      <c r="A1945" s="3" t="s">
        <v>6</v>
      </c>
      <c r="B1945" s="6" t="s">
        <v>1925</v>
      </c>
      <c r="C1945" s="2">
        <v>220184</v>
      </c>
      <c r="D1945" s="4">
        <v>45895</v>
      </c>
      <c r="E1945" s="4">
        <v>45897</v>
      </c>
      <c r="F1945" s="2" t="s">
        <v>4696</v>
      </c>
      <c r="G1945" s="3" t="s">
        <v>4697</v>
      </c>
      <c r="H1945" s="2" t="s">
        <v>6225</v>
      </c>
      <c r="I1945" s="3" t="s">
        <v>351</v>
      </c>
      <c r="J1945" s="6">
        <v>190855</v>
      </c>
      <c r="K1945" s="3" t="s">
        <v>3237</v>
      </c>
      <c r="L1945" s="3" t="s">
        <v>4667</v>
      </c>
      <c r="M1945" s="3" t="s">
        <v>227</v>
      </c>
      <c r="N1945" s="3" t="s">
        <v>100</v>
      </c>
      <c r="O1945" s="5" t="s">
        <v>5394</v>
      </c>
      <c r="P1945" s="2">
        <f>VLOOKUP(M1945&amp;N1945,Distancia!$C$2:$D$3438,2,0)</f>
        <v>127.72</v>
      </c>
      <c r="Q1945" s="2" t="str">
        <f t="shared" si="30"/>
        <v>Aplica</v>
      </c>
      <c r="R1945" s="48"/>
      <c r="S1945" s="2"/>
    </row>
    <row r="1946" spans="1:19" x14ac:dyDescent="0.25">
      <c r="A1946" s="3" t="s">
        <v>6</v>
      </c>
      <c r="B1946" s="6" t="s">
        <v>1925</v>
      </c>
      <c r="C1946" s="2">
        <v>220190</v>
      </c>
      <c r="D1946" s="4">
        <v>45895</v>
      </c>
      <c r="E1946" s="4">
        <v>45895</v>
      </c>
      <c r="F1946" s="2" t="s">
        <v>220</v>
      </c>
      <c r="G1946" s="3" t="s">
        <v>221</v>
      </c>
      <c r="H1946" s="2" t="s">
        <v>5965</v>
      </c>
      <c r="I1946" s="3" t="s">
        <v>97</v>
      </c>
      <c r="J1946" s="6">
        <v>25815</v>
      </c>
      <c r="K1946" s="3" t="s">
        <v>529</v>
      </c>
      <c r="L1946" s="3" t="s">
        <v>4419</v>
      </c>
      <c r="M1946" s="3" t="s">
        <v>100</v>
      </c>
      <c r="N1946" s="3" t="s">
        <v>4698</v>
      </c>
      <c r="O1946" s="5" t="s">
        <v>5382</v>
      </c>
      <c r="P1946" s="2">
        <f>VLOOKUP(M1946&amp;N1946,Distancia!$C$2:$D$3438,2,0)</f>
        <v>161.88999999999999</v>
      </c>
      <c r="Q1946" s="2" t="str">
        <f t="shared" si="30"/>
        <v>Aplica</v>
      </c>
      <c r="R1946" s="36"/>
      <c r="S1946" s="2"/>
    </row>
    <row r="1947" spans="1:19" x14ac:dyDescent="0.25">
      <c r="A1947" s="3" t="s">
        <v>6</v>
      </c>
      <c r="B1947" s="6" t="s">
        <v>1925</v>
      </c>
      <c r="C1947" s="2">
        <v>220275</v>
      </c>
      <c r="D1947" s="4">
        <v>45897</v>
      </c>
      <c r="E1947" s="4">
        <v>45897</v>
      </c>
      <c r="F1947" s="2" t="s">
        <v>3964</v>
      </c>
      <c r="G1947" s="3" t="s">
        <v>3965</v>
      </c>
      <c r="H1947" s="2" t="s">
        <v>5796</v>
      </c>
      <c r="I1947" s="3" t="s">
        <v>3170</v>
      </c>
      <c r="J1947" s="6">
        <v>0</v>
      </c>
      <c r="K1947" s="3" t="s">
        <v>480</v>
      </c>
      <c r="L1947" s="3" t="s">
        <v>4625</v>
      </c>
      <c r="M1947" s="3" t="s">
        <v>115</v>
      </c>
      <c r="N1947" s="3" t="s">
        <v>117</v>
      </c>
      <c r="O1947" s="5" t="s">
        <v>5394</v>
      </c>
      <c r="P1947" s="2">
        <f>VLOOKUP(M1947&amp;N1947,Distancia!$C$2:$D$3438,2,0)</f>
        <v>86.11</v>
      </c>
      <c r="Q1947" s="2" t="str">
        <f t="shared" si="30"/>
        <v>Aplica</v>
      </c>
      <c r="R1947" s="36">
        <v>26052</v>
      </c>
      <c r="S1947" s="2"/>
    </row>
    <row r="1948" spans="1:19" x14ac:dyDescent="0.25">
      <c r="A1948" s="3" t="s">
        <v>6</v>
      </c>
      <c r="B1948" s="6" t="s">
        <v>1925</v>
      </c>
      <c r="C1948" s="2">
        <v>220278</v>
      </c>
      <c r="D1948" s="4">
        <v>45896</v>
      </c>
      <c r="E1948" s="4">
        <v>45896</v>
      </c>
      <c r="F1948" s="2" t="s">
        <v>4736</v>
      </c>
      <c r="G1948" s="3" t="s">
        <v>4737</v>
      </c>
      <c r="H1948" s="2" t="s">
        <v>6244</v>
      </c>
      <c r="I1948" s="3" t="s">
        <v>3170</v>
      </c>
      <c r="J1948" s="6">
        <v>0</v>
      </c>
      <c r="K1948" s="3" t="s">
        <v>658</v>
      </c>
      <c r="L1948" s="3" t="s">
        <v>4561</v>
      </c>
      <c r="M1948" s="3" t="s">
        <v>100</v>
      </c>
      <c r="N1948" s="3" t="s">
        <v>115</v>
      </c>
      <c r="O1948" s="5" t="s">
        <v>5382</v>
      </c>
      <c r="P1948" s="2">
        <f>VLOOKUP(M1948&amp;N1948,Distancia!$C$2:$D$3438,2,0)</f>
        <v>70.44</v>
      </c>
      <c r="Q1948" s="2" t="str">
        <f t="shared" si="30"/>
        <v>No Aplica</v>
      </c>
      <c r="R1948" s="36"/>
      <c r="S1948" s="2"/>
    </row>
    <row r="1949" spans="1:19" x14ac:dyDescent="0.25">
      <c r="A1949" s="3" t="s">
        <v>6</v>
      </c>
      <c r="B1949" s="6" t="s">
        <v>1925</v>
      </c>
      <c r="C1949" s="2">
        <v>220286</v>
      </c>
      <c r="D1949" s="4">
        <v>45896</v>
      </c>
      <c r="E1949" s="4">
        <v>45896</v>
      </c>
      <c r="F1949" s="2" t="s">
        <v>127</v>
      </c>
      <c r="G1949" s="3" t="s">
        <v>145</v>
      </c>
      <c r="H1949" s="2" t="s">
        <v>5484</v>
      </c>
      <c r="I1949" s="3" t="s">
        <v>3170</v>
      </c>
      <c r="J1949" s="6">
        <v>31809</v>
      </c>
      <c r="K1949" s="3" t="s">
        <v>1421</v>
      </c>
      <c r="L1949" s="3" t="s">
        <v>4745</v>
      </c>
      <c r="M1949" s="3" t="s">
        <v>100</v>
      </c>
      <c r="N1949" s="3" t="s">
        <v>138</v>
      </c>
      <c r="O1949" s="5" t="s">
        <v>5382</v>
      </c>
      <c r="P1949" s="2">
        <f>VLOOKUP(M1949&amp;N1949,Distancia!$C$2:$D$3438,2,0)</f>
        <v>93.98</v>
      </c>
      <c r="Q1949" s="2" t="str">
        <f t="shared" si="30"/>
        <v>Aplica</v>
      </c>
      <c r="R1949" s="36"/>
      <c r="S1949" s="2"/>
    </row>
    <row r="1950" spans="1:19" x14ac:dyDescent="0.25">
      <c r="A1950" s="3" t="s">
        <v>6</v>
      </c>
      <c r="B1950" s="6" t="s">
        <v>1925</v>
      </c>
      <c r="C1950" s="2">
        <v>220294</v>
      </c>
      <c r="D1950" s="4">
        <v>45897</v>
      </c>
      <c r="E1950" s="4">
        <v>45897</v>
      </c>
      <c r="F1950" s="2" t="s">
        <v>4749</v>
      </c>
      <c r="G1950" s="3" t="s">
        <v>4750</v>
      </c>
      <c r="H1950" s="2" t="s">
        <v>6246</v>
      </c>
      <c r="I1950" s="3" t="s">
        <v>97</v>
      </c>
      <c r="J1950" s="6">
        <v>0</v>
      </c>
      <c r="K1950" s="3" t="s">
        <v>3230</v>
      </c>
      <c r="L1950" s="3" t="s">
        <v>4625</v>
      </c>
      <c r="M1950" s="3" t="s">
        <v>227</v>
      </c>
      <c r="N1950" s="3" t="s">
        <v>100</v>
      </c>
      <c r="O1950" s="5" t="s">
        <v>5450</v>
      </c>
      <c r="P1950" s="2">
        <f>VLOOKUP(M1950&amp;N1950,Distancia!$C$2:$D$3438,2,0)</f>
        <v>127.72</v>
      </c>
      <c r="Q1950" s="2" t="str">
        <f t="shared" si="30"/>
        <v>Aplica</v>
      </c>
      <c r="R1950" s="36"/>
      <c r="S1950" s="2"/>
    </row>
    <row r="1951" spans="1:19" x14ac:dyDescent="0.25">
      <c r="A1951" s="3" t="s">
        <v>6</v>
      </c>
      <c r="B1951" s="6" t="s">
        <v>1925</v>
      </c>
      <c r="C1951" s="2">
        <v>220296</v>
      </c>
      <c r="D1951" s="4">
        <v>45897</v>
      </c>
      <c r="E1951" s="4">
        <v>45897</v>
      </c>
      <c r="F1951" s="2" t="s">
        <v>3252</v>
      </c>
      <c r="G1951" s="3" t="s">
        <v>3253</v>
      </c>
      <c r="H1951" s="2" t="s">
        <v>6248</v>
      </c>
      <c r="I1951" s="3" t="s">
        <v>97</v>
      </c>
      <c r="J1951" s="6">
        <v>0</v>
      </c>
      <c r="K1951" s="3" t="s">
        <v>590</v>
      </c>
      <c r="L1951" s="3" t="s">
        <v>4625</v>
      </c>
      <c r="M1951" s="3" t="s">
        <v>227</v>
      </c>
      <c r="N1951" s="3" t="s">
        <v>100</v>
      </c>
      <c r="O1951" s="5" t="s">
        <v>5402</v>
      </c>
      <c r="P1951" s="2">
        <f>VLOOKUP(M1951&amp;N1951,Distancia!$C$2:$D$3438,2,0)</f>
        <v>127.72</v>
      </c>
      <c r="Q1951" s="2" t="str">
        <f t="shared" si="30"/>
        <v>Aplica</v>
      </c>
      <c r="R1951" s="48"/>
      <c r="S1951" s="2"/>
    </row>
    <row r="1952" spans="1:19" x14ac:dyDescent="0.25">
      <c r="A1952" s="3" t="s">
        <v>6</v>
      </c>
      <c r="B1952" s="6" t="s">
        <v>1925</v>
      </c>
      <c r="C1952" s="2">
        <v>220297</v>
      </c>
      <c r="D1952" s="4">
        <v>45898</v>
      </c>
      <c r="E1952" s="4">
        <v>45898</v>
      </c>
      <c r="F1952" s="2" t="s">
        <v>4751</v>
      </c>
      <c r="G1952" s="3" t="s">
        <v>4752</v>
      </c>
      <c r="H1952" s="2" t="s">
        <v>6249</v>
      </c>
      <c r="I1952" s="3" t="s">
        <v>97</v>
      </c>
      <c r="J1952" s="6">
        <v>0</v>
      </c>
      <c r="K1952" s="3" t="s">
        <v>671</v>
      </c>
      <c r="L1952" s="3" t="s">
        <v>4625</v>
      </c>
      <c r="M1952" s="3" t="s">
        <v>227</v>
      </c>
      <c r="N1952" s="3" t="s">
        <v>302</v>
      </c>
      <c r="O1952" s="5" t="s">
        <v>5394</v>
      </c>
      <c r="P1952" s="2">
        <f>VLOOKUP(M1952&amp;N1952,Distancia!$C$2:$D$3438,2,0)</f>
        <v>140</v>
      </c>
      <c r="Q1952" s="2" t="str">
        <f t="shared" si="30"/>
        <v>Aplica</v>
      </c>
      <c r="R1952" s="48"/>
      <c r="S1952" s="2"/>
    </row>
    <row r="1953" spans="1:19" x14ac:dyDescent="0.25">
      <c r="A1953" s="3" t="s">
        <v>6</v>
      </c>
      <c r="B1953" s="6" t="s">
        <v>1925</v>
      </c>
      <c r="C1953" s="2">
        <v>220299</v>
      </c>
      <c r="D1953" s="4">
        <v>45897</v>
      </c>
      <c r="E1953" s="4">
        <v>45897</v>
      </c>
      <c r="F1953" s="2" t="s">
        <v>4753</v>
      </c>
      <c r="G1953" s="3" t="s">
        <v>4754</v>
      </c>
      <c r="H1953" s="2" t="s">
        <v>6251</v>
      </c>
      <c r="I1953" s="3" t="s">
        <v>97</v>
      </c>
      <c r="J1953" s="6">
        <v>0</v>
      </c>
      <c r="K1953" s="3" t="s">
        <v>715</v>
      </c>
      <c r="L1953" s="3" t="s">
        <v>4625</v>
      </c>
      <c r="M1953" s="3" t="s">
        <v>227</v>
      </c>
      <c r="N1953" s="3" t="s">
        <v>1926</v>
      </c>
      <c r="O1953" s="5" t="s">
        <v>5450</v>
      </c>
      <c r="P1953" s="2">
        <f>VLOOKUP(M1953&amp;N1953,Distancia!$C$2:$D$3438,2,0)</f>
        <v>132</v>
      </c>
      <c r="Q1953" s="2" t="str">
        <f t="shared" si="30"/>
        <v>Aplica</v>
      </c>
      <c r="R1953" s="36"/>
      <c r="S1953" s="2"/>
    </row>
    <row r="1954" spans="1:19" x14ac:dyDescent="0.25">
      <c r="A1954" s="3" t="s">
        <v>6</v>
      </c>
      <c r="B1954" s="6" t="s">
        <v>1925</v>
      </c>
      <c r="C1954" s="2">
        <v>220300</v>
      </c>
      <c r="D1954" s="4">
        <v>45898</v>
      </c>
      <c r="E1954" s="4">
        <v>45898</v>
      </c>
      <c r="F1954" s="2" t="s">
        <v>4755</v>
      </c>
      <c r="G1954" s="3" t="s">
        <v>4756</v>
      </c>
      <c r="H1954" s="2" t="s">
        <v>6252</v>
      </c>
      <c r="I1954" s="3" t="s">
        <v>97</v>
      </c>
      <c r="J1954" s="6">
        <v>0</v>
      </c>
      <c r="K1954" s="3" t="s">
        <v>661</v>
      </c>
      <c r="L1954" s="3" t="s">
        <v>4625</v>
      </c>
      <c r="M1954" s="3" t="s">
        <v>227</v>
      </c>
      <c r="N1954" s="3" t="s">
        <v>302</v>
      </c>
      <c r="O1954" s="5" t="s">
        <v>5394</v>
      </c>
      <c r="P1954" s="2">
        <f>VLOOKUP(M1954&amp;N1954,Distancia!$C$2:$D$3438,2,0)</f>
        <v>140</v>
      </c>
      <c r="Q1954" s="2" t="str">
        <f t="shared" si="30"/>
        <v>Aplica</v>
      </c>
      <c r="R1954" s="48"/>
      <c r="S1954" s="2"/>
    </row>
    <row r="1955" spans="1:19" x14ac:dyDescent="0.25">
      <c r="A1955" s="3" t="s">
        <v>6</v>
      </c>
      <c r="B1955" s="6" t="s">
        <v>1925</v>
      </c>
      <c r="C1955" s="2">
        <v>220301</v>
      </c>
      <c r="D1955" s="4">
        <v>45898</v>
      </c>
      <c r="E1955" s="4">
        <v>45898</v>
      </c>
      <c r="F1955" s="2" t="s">
        <v>4757</v>
      </c>
      <c r="G1955" s="3" t="s">
        <v>4758</v>
      </c>
      <c r="H1955" s="2" t="s">
        <v>6253</v>
      </c>
      <c r="I1955" s="3" t="s">
        <v>97</v>
      </c>
      <c r="J1955" s="6">
        <v>0</v>
      </c>
      <c r="K1955" s="3" t="s">
        <v>444</v>
      </c>
      <c r="L1955" s="3" t="s">
        <v>4759</v>
      </c>
      <c r="M1955" s="3" t="s">
        <v>227</v>
      </c>
      <c r="N1955" s="3" t="s">
        <v>302</v>
      </c>
      <c r="O1955" s="5" t="s">
        <v>5394</v>
      </c>
      <c r="P1955" s="2">
        <f>VLOOKUP(M1955&amp;N1955,Distancia!$C$2:$D$3438,2,0)</f>
        <v>140</v>
      </c>
      <c r="Q1955" s="2" t="str">
        <f t="shared" si="30"/>
        <v>Aplica</v>
      </c>
      <c r="R1955" s="48"/>
      <c r="S1955" s="2"/>
    </row>
    <row r="1956" spans="1:19" x14ac:dyDescent="0.25">
      <c r="A1956" s="3" t="s">
        <v>6</v>
      </c>
      <c r="B1956" s="6" t="s">
        <v>1925</v>
      </c>
      <c r="C1956" s="2">
        <v>220303</v>
      </c>
      <c r="D1956" s="4">
        <v>45875</v>
      </c>
      <c r="E1956" s="4">
        <v>45875</v>
      </c>
      <c r="F1956" s="2" t="s">
        <v>155</v>
      </c>
      <c r="G1956" s="3" t="s">
        <v>156</v>
      </c>
      <c r="H1956" s="2" t="s">
        <v>5527</v>
      </c>
      <c r="I1956" s="3" t="s">
        <v>97</v>
      </c>
      <c r="J1956" s="6">
        <v>0</v>
      </c>
      <c r="K1956" s="3" t="s">
        <v>646</v>
      </c>
      <c r="L1956" s="3" t="s">
        <v>4625</v>
      </c>
      <c r="M1956" s="3" t="s">
        <v>100</v>
      </c>
      <c r="N1956" s="3" t="s">
        <v>152</v>
      </c>
      <c r="O1956" s="5" t="s">
        <v>5389</v>
      </c>
      <c r="P1956" s="2">
        <f>VLOOKUP(M1956&amp;N1956,Distancia!$C$2:$D$3438,2,0)</f>
        <v>29.12</v>
      </c>
      <c r="Q1956" s="2" t="str">
        <f t="shared" si="30"/>
        <v>No Aplica</v>
      </c>
      <c r="R1956" s="36">
        <v>6000</v>
      </c>
      <c r="S1956" s="2"/>
    </row>
    <row r="1957" spans="1:19" x14ac:dyDescent="0.25">
      <c r="A1957" s="3" t="s">
        <v>6</v>
      </c>
      <c r="B1957" s="6" t="s">
        <v>1925</v>
      </c>
      <c r="C1957" s="2">
        <v>220304</v>
      </c>
      <c r="D1957" s="4">
        <v>45882</v>
      </c>
      <c r="E1957" s="4">
        <v>45882</v>
      </c>
      <c r="F1957" s="2" t="s">
        <v>155</v>
      </c>
      <c r="G1957" s="3" t="s">
        <v>156</v>
      </c>
      <c r="H1957" s="2" t="s">
        <v>5527</v>
      </c>
      <c r="I1957" s="3" t="s">
        <v>97</v>
      </c>
      <c r="J1957" s="6">
        <v>0</v>
      </c>
      <c r="K1957" s="3" t="s">
        <v>470</v>
      </c>
      <c r="L1957" s="3" t="s">
        <v>4625</v>
      </c>
      <c r="M1957" s="3" t="s">
        <v>100</v>
      </c>
      <c r="N1957" s="3" t="s">
        <v>152</v>
      </c>
      <c r="O1957" s="5" t="s">
        <v>5389</v>
      </c>
      <c r="P1957" s="2">
        <f>VLOOKUP(M1957&amp;N1957,Distancia!$C$2:$D$3438,2,0)</f>
        <v>29.12</v>
      </c>
      <c r="Q1957" s="2" t="str">
        <f t="shared" si="30"/>
        <v>No Aplica</v>
      </c>
      <c r="R1957" s="36">
        <v>6000</v>
      </c>
      <c r="S1957" s="2"/>
    </row>
    <row r="1958" spans="1:19" x14ac:dyDescent="0.25">
      <c r="A1958" s="3" t="s">
        <v>6</v>
      </c>
      <c r="B1958" s="6" t="s">
        <v>1925</v>
      </c>
      <c r="C1958" s="2">
        <v>220305</v>
      </c>
      <c r="D1958" s="4">
        <v>45896</v>
      </c>
      <c r="E1958" s="4">
        <v>45896</v>
      </c>
      <c r="F1958" s="2" t="s">
        <v>155</v>
      </c>
      <c r="G1958" s="3" t="s">
        <v>156</v>
      </c>
      <c r="H1958" s="2" t="s">
        <v>5527</v>
      </c>
      <c r="I1958" s="3" t="s">
        <v>97</v>
      </c>
      <c r="J1958" s="6">
        <v>0</v>
      </c>
      <c r="K1958" s="3" t="s">
        <v>709</v>
      </c>
      <c r="L1958" s="3" t="s">
        <v>4625</v>
      </c>
      <c r="M1958" s="3" t="s">
        <v>100</v>
      </c>
      <c r="N1958" s="3" t="s">
        <v>152</v>
      </c>
      <c r="O1958" s="5" t="s">
        <v>5389</v>
      </c>
      <c r="P1958" s="2">
        <f>VLOOKUP(M1958&amp;N1958,Distancia!$C$2:$D$3438,2,0)</f>
        <v>29.12</v>
      </c>
      <c r="Q1958" s="2" t="str">
        <f t="shared" si="30"/>
        <v>No Aplica</v>
      </c>
      <c r="R1958" s="36">
        <v>6000</v>
      </c>
      <c r="S1958" s="2"/>
    </row>
    <row r="1959" spans="1:19" x14ac:dyDescent="0.25">
      <c r="A1959" s="3" t="s">
        <v>6</v>
      </c>
      <c r="B1959" s="6" t="s">
        <v>1925</v>
      </c>
      <c r="C1959" s="2">
        <v>220311</v>
      </c>
      <c r="D1959" s="4">
        <v>45896</v>
      </c>
      <c r="E1959" s="4">
        <v>45896</v>
      </c>
      <c r="F1959" s="2" t="s">
        <v>11</v>
      </c>
      <c r="G1959" s="3" t="s">
        <v>144</v>
      </c>
      <c r="H1959" s="2" t="s">
        <v>5942</v>
      </c>
      <c r="I1959" s="3" t="s">
        <v>3170</v>
      </c>
      <c r="J1959" s="6">
        <v>25815</v>
      </c>
      <c r="K1959" s="3" t="s">
        <v>3231</v>
      </c>
      <c r="L1959" s="3" t="s">
        <v>4625</v>
      </c>
      <c r="M1959" s="3" t="s">
        <v>100</v>
      </c>
      <c r="N1959" s="3" t="s">
        <v>138</v>
      </c>
      <c r="O1959" s="5" t="s">
        <v>5382</v>
      </c>
      <c r="P1959" s="2">
        <f>VLOOKUP(M1959&amp;N1959,Distancia!$C$2:$D$3438,2,0)</f>
        <v>93.98</v>
      </c>
      <c r="Q1959" s="2" t="str">
        <f t="shared" si="30"/>
        <v>Aplica</v>
      </c>
      <c r="R1959" s="36"/>
      <c r="S1959" s="2"/>
    </row>
    <row r="1960" spans="1:19" x14ac:dyDescent="0.25">
      <c r="A1960" s="3" t="s">
        <v>6</v>
      </c>
      <c r="B1960" s="6" t="s">
        <v>1925</v>
      </c>
      <c r="C1960" s="2">
        <v>220320</v>
      </c>
      <c r="D1960" s="4">
        <v>45897</v>
      </c>
      <c r="E1960" s="4">
        <v>45897</v>
      </c>
      <c r="F1960" s="2" t="s">
        <v>4767</v>
      </c>
      <c r="G1960" s="3" t="s">
        <v>4768</v>
      </c>
      <c r="H1960" s="2" t="s">
        <v>6258</v>
      </c>
      <c r="I1960" s="3" t="s">
        <v>97</v>
      </c>
      <c r="J1960" s="6">
        <v>0</v>
      </c>
      <c r="K1960" s="3" t="s">
        <v>2388</v>
      </c>
      <c r="L1960" s="3" t="s">
        <v>4667</v>
      </c>
      <c r="M1960" s="3" t="s">
        <v>227</v>
      </c>
      <c r="N1960" s="3" t="s">
        <v>302</v>
      </c>
      <c r="O1960" s="5" t="s">
        <v>5402</v>
      </c>
      <c r="P1960" s="2">
        <f>VLOOKUP(M1960&amp;N1960,Distancia!$C$2:$D$3438,2,0)</f>
        <v>140</v>
      </c>
      <c r="Q1960" s="2" t="str">
        <f t="shared" si="30"/>
        <v>Aplica</v>
      </c>
      <c r="R1960" s="48"/>
      <c r="S1960" s="2"/>
    </row>
    <row r="1961" spans="1:19" x14ac:dyDescent="0.25">
      <c r="A1961" s="3" t="s">
        <v>6</v>
      </c>
      <c r="B1961" s="6" t="s">
        <v>1925</v>
      </c>
      <c r="C1961" s="2">
        <v>220349</v>
      </c>
      <c r="D1961" s="4">
        <v>45898</v>
      </c>
      <c r="E1961" s="4">
        <v>45898</v>
      </c>
      <c r="F1961" s="2" t="s">
        <v>4776</v>
      </c>
      <c r="G1961" s="3" t="s">
        <v>4777</v>
      </c>
      <c r="H1961" s="2" t="s">
        <v>6262</v>
      </c>
      <c r="I1961" s="3" t="s">
        <v>97</v>
      </c>
      <c r="J1961" s="6">
        <v>0</v>
      </c>
      <c r="K1961" s="3" t="s">
        <v>3240</v>
      </c>
      <c r="L1961" s="3" t="s">
        <v>4517</v>
      </c>
      <c r="M1961" s="3" t="s">
        <v>227</v>
      </c>
      <c r="N1961" s="3" t="s">
        <v>302</v>
      </c>
      <c r="O1961" s="5" t="s">
        <v>5402</v>
      </c>
      <c r="P1961" s="2">
        <f>VLOOKUP(M1961&amp;N1961,Distancia!$C$2:$D$3438,2,0)</f>
        <v>140</v>
      </c>
      <c r="Q1961" s="2" t="str">
        <f t="shared" si="30"/>
        <v>Aplica</v>
      </c>
      <c r="R1961" s="48"/>
      <c r="S1961" s="2"/>
    </row>
    <row r="1962" spans="1:19" x14ac:dyDescent="0.25">
      <c r="A1962" s="3" t="s">
        <v>6</v>
      </c>
      <c r="B1962" s="6" t="s">
        <v>1925</v>
      </c>
      <c r="C1962" s="2">
        <v>220351</v>
      </c>
      <c r="D1962" s="4">
        <v>45898</v>
      </c>
      <c r="E1962" s="4">
        <v>45898</v>
      </c>
      <c r="F1962" s="2" t="s">
        <v>3125</v>
      </c>
      <c r="G1962" s="3" t="s">
        <v>3357</v>
      </c>
      <c r="H1962" s="2" t="s">
        <v>6263</v>
      </c>
      <c r="I1962" s="3" t="s">
        <v>97</v>
      </c>
      <c r="J1962" s="6">
        <v>0</v>
      </c>
      <c r="K1962" s="3" t="s">
        <v>432</v>
      </c>
      <c r="L1962" s="3" t="s">
        <v>4537</v>
      </c>
      <c r="M1962" s="3" t="s">
        <v>227</v>
      </c>
      <c r="N1962" s="3" t="s">
        <v>1926</v>
      </c>
      <c r="O1962" s="5" t="s">
        <v>5450</v>
      </c>
      <c r="P1962" s="2">
        <f>VLOOKUP(M1962&amp;N1962,Distancia!$C$2:$D$3438,2,0)</f>
        <v>132</v>
      </c>
      <c r="Q1962" s="2" t="str">
        <f t="shared" si="30"/>
        <v>Aplica</v>
      </c>
      <c r="R1962" s="36"/>
      <c r="S1962" s="2"/>
    </row>
    <row r="1963" spans="1:19" x14ac:dyDescent="0.25">
      <c r="A1963" s="3" t="s">
        <v>6</v>
      </c>
      <c r="B1963" s="6" t="s">
        <v>1925</v>
      </c>
      <c r="C1963" s="2">
        <v>220353</v>
      </c>
      <c r="D1963" s="4">
        <v>45898</v>
      </c>
      <c r="E1963" s="4">
        <v>45898</v>
      </c>
      <c r="F1963" s="2" t="s">
        <v>11</v>
      </c>
      <c r="G1963" s="3" t="s">
        <v>144</v>
      </c>
      <c r="H1963" s="2" t="s">
        <v>5942</v>
      </c>
      <c r="I1963" s="3" t="s">
        <v>3170</v>
      </c>
      <c r="J1963" s="6">
        <v>25815</v>
      </c>
      <c r="K1963" s="3" t="s">
        <v>1207</v>
      </c>
      <c r="L1963" s="3" t="s">
        <v>4625</v>
      </c>
      <c r="M1963" s="3" t="s">
        <v>100</v>
      </c>
      <c r="N1963" s="3" t="s">
        <v>227</v>
      </c>
      <c r="O1963" s="5" t="s">
        <v>5382</v>
      </c>
      <c r="P1963" s="2">
        <f>VLOOKUP(M1963&amp;N1963,Distancia!$C$2:$D$3438,2,0)</f>
        <v>127.72</v>
      </c>
      <c r="Q1963" s="2" t="str">
        <f t="shared" si="30"/>
        <v>Aplica</v>
      </c>
      <c r="R1963" s="36"/>
      <c r="S1963" s="2"/>
    </row>
    <row r="1964" spans="1:19" x14ac:dyDescent="0.25">
      <c r="A1964" s="3" t="s">
        <v>6</v>
      </c>
      <c r="B1964" s="6" t="s">
        <v>1925</v>
      </c>
      <c r="C1964" s="2">
        <v>220358</v>
      </c>
      <c r="D1964" s="4">
        <v>45901</v>
      </c>
      <c r="E1964" s="4">
        <v>45904</v>
      </c>
      <c r="F1964" s="2" t="s">
        <v>2361</v>
      </c>
      <c r="G1964" s="3" t="s">
        <v>2363</v>
      </c>
      <c r="H1964" s="2" t="s">
        <v>6039</v>
      </c>
      <c r="I1964" s="3" t="s">
        <v>351</v>
      </c>
      <c r="J1964" s="6">
        <v>259359</v>
      </c>
      <c r="K1964" s="3" t="s">
        <v>701</v>
      </c>
      <c r="L1964" s="3" t="s">
        <v>4783</v>
      </c>
      <c r="M1964" s="3" t="s">
        <v>143</v>
      </c>
      <c r="N1964" s="3" t="s">
        <v>270</v>
      </c>
      <c r="O1964" s="5" t="s">
        <v>5392</v>
      </c>
      <c r="P1964" s="2">
        <f>VLOOKUP(M1964&amp;N1964,Distancia!$C$2:$D$3438,2,0)</f>
        <v>481</v>
      </c>
      <c r="Q1964" s="2" t="str">
        <f t="shared" si="30"/>
        <v>Aplica</v>
      </c>
      <c r="R1964" s="36">
        <v>72444</v>
      </c>
      <c r="S1964" s="2"/>
    </row>
    <row r="1965" spans="1:19" x14ac:dyDescent="0.25">
      <c r="A1965" s="3" t="s">
        <v>6</v>
      </c>
      <c r="B1965" s="6" t="s">
        <v>1925</v>
      </c>
      <c r="C1965" s="2">
        <v>220370</v>
      </c>
      <c r="D1965" s="4">
        <v>45901</v>
      </c>
      <c r="E1965" s="4">
        <v>45904</v>
      </c>
      <c r="F1965" s="2" t="s">
        <v>4408</v>
      </c>
      <c r="G1965" s="3" t="s">
        <v>4784</v>
      </c>
      <c r="H1965" s="2" t="s">
        <v>6269</v>
      </c>
      <c r="I1965" s="3" t="s">
        <v>351</v>
      </c>
      <c r="J1965" s="6">
        <v>270378</v>
      </c>
      <c r="K1965" s="3" t="s">
        <v>2367</v>
      </c>
      <c r="L1965" s="3" t="s">
        <v>4625</v>
      </c>
      <c r="M1965" s="3" t="s">
        <v>100</v>
      </c>
      <c r="N1965" s="3" t="s">
        <v>270</v>
      </c>
      <c r="O1965" s="5" t="s">
        <v>5392</v>
      </c>
      <c r="P1965" s="2">
        <f>VLOOKUP(M1965&amp;N1965,Distancia!$C$2:$D$3438,2,0)</f>
        <v>499.9</v>
      </c>
      <c r="Q1965" s="2" t="str">
        <f t="shared" si="30"/>
        <v>Aplica</v>
      </c>
      <c r="R1965" s="36">
        <v>262387</v>
      </c>
      <c r="S1965" s="2"/>
    </row>
    <row r="1966" spans="1:19" x14ac:dyDescent="0.25">
      <c r="A1966" s="3" t="s">
        <v>6</v>
      </c>
      <c r="B1966" s="6" t="s">
        <v>1925</v>
      </c>
      <c r="C1966" s="2">
        <v>220371</v>
      </c>
      <c r="D1966" s="4">
        <v>45902</v>
      </c>
      <c r="E1966" s="4">
        <v>45903</v>
      </c>
      <c r="F1966" s="2" t="s">
        <v>4785</v>
      </c>
      <c r="G1966" s="3" t="s">
        <v>4786</v>
      </c>
      <c r="H1966" s="2" t="s">
        <v>6270</v>
      </c>
      <c r="I1966" s="3" t="s">
        <v>97</v>
      </c>
      <c r="J1966" s="6">
        <v>111332</v>
      </c>
      <c r="K1966" s="3" t="s">
        <v>524</v>
      </c>
      <c r="L1966" s="3" t="s">
        <v>4517</v>
      </c>
      <c r="M1966" s="3" t="s">
        <v>100</v>
      </c>
      <c r="N1966" s="3" t="s">
        <v>359</v>
      </c>
      <c r="O1966" s="5" t="s">
        <v>5394</v>
      </c>
      <c r="P1966" s="2">
        <f>VLOOKUP(M1966&amp;N1966,Distancia!$C$2:$D$3438,2,0)</f>
        <v>248</v>
      </c>
      <c r="Q1966" s="2" t="str">
        <f t="shared" si="30"/>
        <v>Aplica</v>
      </c>
      <c r="R1966" s="36">
        <v>85090</v>
      </c>
      <c r="S1966" s="2"/>
    </row>
    <row r="1967" spans="1:19" x14ac:dyDescent="0.25">
      <c r="A1967" s="3" t="s">
        <v>6</v>
      </c>
      <c r="B1967" s="6" t="s">
        <v>1925</v>
      </c>
      <c r="C1967" s="2">
        <v>220374</v>
      </c>
      <c r="D1967" s="4">
        <v>45901</v>
      </c>
      <c r="E1967" s="4">
        <v>45904</v>
      </c>
      <c r="F1967" s="2" t="s">
        <v>271</v>
      </c>
      <c r="G1967" s="3" t="s">
        <v>4792</v>
      </c>
      <c r="H1967" s="2" t="s">
        <v>6273</v>
      </c>
      <c r="I1967" s="3" t="s">
        <v>351</v>
      </c>
      <c r="J1967" s="6">
        <v>293940</v>
      </c>
      <c r="K1967" s="3" t="s">
        <v>1185</v>
      </c>
      <c r="L1967" s="3" t="s">
        <v>4783</v>
      </c>
      <c r="M1967" s="3" t="s">
        <v>100</v>
      </c>
      <c r="N1967" s="3" t="s">
        <v>270</v>
      </c>
      <c r="O1967" s="5" t="s">
        <v>5392</v>
      </c>
      <c r="P1967" s="2">
        <f>VLOOKUP(M1967&amp;N1967,Distancia!$C$2:$D$3438,2,0)</f>
        <v>499.9</v>
      </c>
      <c r="Q1967" s="2" t="str">
        <f t="shared" si="30"/>
        <v>Aplica</v>
      </c>
      <c r="R1967" s="36">
        <v>262387</v>
      </c>
      <c r="S1967" s="2"/>
    </row>
    <row r="1968" spans="1:19" x14ac:dyDescent="0.25">
      <c r="A1968" s="3" t="s">
        <v>6</v>
      </c>
      <c r="B1968" s="6" t="s">
        <v>1925</v>
      </c>
      <c r="C1968" s="2">
        <v>220384</v>
      </c>
      <c r="D1968" s="4">
        <v>45898</v>
      </c>
      <c r="E1968" s="4">
        <v>45898</v>
      </c>
      <c r="F1968" s="2" t="s">
        <v>133</v>
      </c>
      <c r="G1968" s="3" t="s">
        <v>134</v>
      </c>
      <c r="H1968" s="2" t="s">
        <v>5514</v>
      </c>
      <c r="I1968" s="3" t="s">
        <v>351</v>
      </c>
      <c r="J1968" s="6">
        <v>31809</v>
      </c>
      <c r="K1968" s="3" t="s">
        <v>3245</v>
      </c>
      <c r="L1968" s="3" t="s">
        <v>4745</v>
      </c>
      <c r="M1968" s="3" t="s">
        <v>100</v>
      </c>
      <c r="N1968" s="3" t="s">
        <v>227</v>
      </c>
      <c r="O1968" s="5" t="s">
        <v>5382</v>
      </c>
      <c r="P1968" s="2">
        <f>VLOOKUP(M1968&amp;N1968,Distancia!$C$2:$D$3438,2,0)</f>
        <v>127.72</v>
      </c>
      <c r="Q1968" s="2" t="str">
        <f t="shared" si="30"/>
        <v>Aplica</v>
      </c>
      <c r="R1968" s="36"/>
      <c r="S1968" s="2"/>
    </row>
    <row r="1969" spans="1:19" x14ac:dyDescent="0.25">
      <c r="A1969" s="3" t="s">
        <v>6</v>
      </c>
      <c r="B1969" s="6" t="s">
        <v>1925</v>
      </c>
      <c r="C1969" s="2">
        <v>220399</v>
      </c>
      <c r="D1969" s="4">
        <v>45901</v>
      </c>
      <c r="E1969" s="4">
        <v>45901</v>
      </c>
      <c r="F1969" s="2" t="s">
        <v>11</v>
      </c>
      <c r="G1969" s="3" t="s">
        <v>144</v>
      </c>
      <c r="H1969" s="2" t="s">
        <v>5942</v>
      </c>
      <c r="I1969" s="3" t="s">
        <v>3170</v>
      </c>
      <c r="J1969" s="6">
        <v>25815</v>
      </c>
      <c r="K1969" s="3" t="s">
        <v>3242</v>
      </c>
      <c r="L1969" s="3" t="s">
        <v>4745</v>
      </c>
      <c r="M1969" s="3" t="s">
        <v>100</v>
      </c>
      <c r="N1969" s="3" t="s">
        <v>227</v>
      </c>
      <c r="O1969" s="5" t="s">
        <v>5382</v>
      </c>
      <c r="P1969" s="2">
        <f>VLOOKUP(M1969&amp;N1969,Distancia!$C$2:$D$3438,2,0)</f>
        <v>127.72</v>
      </c>
      <c r="Q1969" s="2" t="str">
        <f t="shared" si="30"/>
        <v>Aplica</v>
      </c>
      <c r="R1969" s="36"/>
      <c r="S1969" s="2"/>
    </row>
    <row r="1970" spans="1:19" x14ac:dyDescent="0.25">
      <c r="A1970" s="3" t="s">
        <v>6</v>
      </c>
      <c r="B1970" s="6" t="s">
        <v>1925</v>
      </c>
      <c r="C1970" s="2">
        <v>220409</v>
      </c>
      <c r="D1970" s="4">
        <v>45922</v>
      </c>
      <c r="E1970" s="4">
        <v>45925</v>
      </c>
      <c r="F1970" s="2" t="s">
        <v>1854</v>
      </c>
      <c r="G1970" s="3" t="s">
        <v>3140</v>
      </c>
      <c r="H1970" s="2" t="s">
        <v>6279</v>
      </c>
      <c r="I1970" s="3" t="s">
        <v>351</v>
      </c>
      <c r="J1970" s="6">
        <v>270378</v>
      </c>
      <c r="K1970" s="3" t="s">
        <v>441</v>
      </c>
      <c r="L1970" s="3" t="s">
        <v>4809</v>
      </c>
      <c r="M1970" s="3" t="s">
        <v>117</v>
      </c>
      <c r="N1970" s="3" t="s">
        <v>270</v>
      </c>
      <c r="O1970" s="5" t="s">
        <v>5392</v>
      </c>
      <c r="P1970" s="2">
        <f>VLOOKUP(M1970&amp;N1970,Distancia!$C$2:$D$3438,2,0)</f>
        <v>641.66999999999996</v>
      </c>
      <c r="Q1970" s="2" t="str">
        <f t="shared" si="30"/>
        <v>Aplica</v>
      </c>
      <c r="R1970" s="36">
        <v>314571</v>
      </c>
      <c r="S1970" s="2"/>
    </row>
    <row r="1971" spans="1:19" x14ac:dyDescent="0.25">
      <c r="A1971" s="3" t="s">
        <v>6</v>
      </c>
      <c r="B1971" s="6" t="s">
        <v>1925</v>
      </c>
      <c r="C1971" s="2">
        <v>220439</v>
      </c>
      <c r="D1971" s="4">
        <v>45901</v>
      </c>
      <c r="E1971" s="4">
        <v>45904</v>
      </c>
      <c r="F1971" s="2" t="s">
        <v>4830</v>
      </c>
      <c r="G1971" s="3" t="s">
        <v>4831</v>
      </c>
      <c r="H1971" s="2" t="s">
        <v>6285</v>
      </c>
      <c r="I1971" s="3" t="s">
        <v>351</v>
      </c>
      <c r="J1971" s="6">
        <v>270378</v>
      </c>
      <c r="K1971" s="3" t="s">
        <v>1186</v>
      </c>
      <c r="L1971" s="3" t="s">
        <v>4517</v>
      </c>
      <c r="M1971" s="3" t="s">
        <v>152</v>
      </c>
      <c r="N1971" s="3" t="s">
        <v>270</v>
      </c>
      <c r="O1971" s="5" t="s">
        <v>5392</v>
      </c>
      <c r="P1971" s="2">
        <f>VLOOKUP(M1971&amp;N1971,Distancia!$C$2:$D$3438,2,0)</f>
        <v>507.56</v>
      </c>
      <c r="Q1971" s="2" t="str">
        <f t="shared" si="30"/>
        <v>Aplica</v>
      </c>
      <c r="R1971" s="36">
        <v>234778</v>
      </c>
      <c r="S1971" s="2"/>
    </row>
    <row r="1972" spans="1:19" x14ac:dyDescent="0.25">
      <c r="A1972" s="3" t="s">
        <v>6</v>
      </c>
      <c r="B1972" s="6" t="s">
        <v>1925</v>
      </c>
      <c r="C1972" s="2">
        <v>220454</v>
      </c>
      <c r="D1972" s="4">
        <v>45902</v>
      </c>
      <c r="E1972" s="4">
        <v>45902</v>
      </c>
      <c r="F1972" s="2" t="s">
        <v>25</v>
      </c>
      <c r="G1972" s="3" t="s">
        <v>114</v>
      </c>
      <c r="H1972" s="2" t="s">
        <v>5456</v>
      </c>
      <c r="I1972" s="3" t="s">
        <v>97</v>
      </c>
      <c r="J1972" s="6">
        <v>34581</v>
      </c>
      <c r="K1972" s="3" t="s">
        <v>693</v>
      </c>
      <c r="L1972" s="3" t="s">
        <v>4783</v>
      </c>
      <c r="M1972" s="3" t="s">
        <v>100</v>
      </c>
      <c r="N1972" s="3" t="s">
        <v>227</v>
      </c>
      <c r="O1972" s="5" t="s">
        <v>5382</v>
      </c>
      <c r="P1972" s="2">
        <f>VLOOKUP(M1972&amp;N1972,Distancia!$C$2:$D$3438,2,0)</f>
        <v>127.72</v>
      </c>
      <c r="Q1972" s="2" t="str">
        <f t="shared" si="30"/>
        <v>Aplica</v>
      </c>
      <c r="R1972" s="36"/>
      <c r="S1972" s="2"/>
    </row>
    <row r="1973" spans="1:19" x14ac:dyDescent="0.25">
      <c r="A1973" s="3" t="s">
        <v>6</v>
      </c>
      <c r="B1973" s="6" t="s">
        <v>1925</v>
      </c>
      <c r="C1973" s="2">
        <v>220455</v>
      </c>
      <c r="D1973" s="4">
        <v>45902</v>
      </c>
      <c r="E1973" s="4">
        <v>45902</v>
      </c>
      <c r="F1973" s="2" t="s">
        <v>105</v>
      </c>
      <c r="G1973" s="3" t="s">
        <v>107</v>
      </c>
      <c r="H1973" s="2" t="s">
        <v>6175</v>
      </c>
      <c r="I1973" s="3" t="s">
        <v>97</v>
      </c>
      <c r="J1973" s="6">
        <v>34581</v>
      </c>
      <c r="K1973" s="3" t="s">
        <v>3235</v>
      </c>
      <c r="L1973" s="3" t="s">
        <v>4667</v>
      </c>
      <c r="M1973" s="3" t="s">
        <v>100</v>
      </c>
      <c r="N1973" s="3" t="s">
        <v>227</v>
      </c>
      <c r="O1973" s="5" t="s">
        <v>5382</v>
      </c>
      <c r="P1973" s="2">
        <f>VLOOKUP(M1973&amp;N1973,Distancia!$C$2:$D$3438,2,0)</f>
        <v>127.72</v>
      </c>
      <c r="Q1973" s="2" t="str">
        <f t="shared" si="30"/>
        <v>Aplica</v>
      </c>
      <c r="R1973" s="36"/>
      <c r="S1973" s="2"/>
    </row>
    <row r="1974" spans="1:19" x14ac:dyDescent="0.25">
      <c r="A1974" s="3" t="s">
        <v>6</v>
      </c>
      <c r="B1974" s="6" t="s">
        <v>1925</v>
      </c>
      <c r="C1974" s="2">
        <v>220458</v>
      </c>
      <c r="D1974" s="4">
        <v>45901</v>
      </c>
      <c r="E1974" s="4">
        <v>45904</v>
      </c>
      <c r="F1974" s="2" t="s">
        <v>18</v>
      </c>
      <c r="G1974" s="3" t="s">
        <v>400</v>
      </c>
      <c r="H1974" s="2" t="s">
        <v>5799</v>
      </c>
      <c r="I1974" s="3" t="s">
        <v>351</v>
      </c>
      <c r="J1974" s="6">
        <v>293940</v>
      </c>
      <c r="K1974" s="3" t="s">
        <v>717</v>
      </c>
      <c r="L1974" s="3" t="s">
        <v>4783</v>
      </c>
      <c r="M1974" s="3" t="s">
        <v>302</v>
      </c>
      <c r="N1974" s="3" t="s">
        <v>270</v>
      </c>
      <c r="O1974" s="5" t="s">
        <v>5392</v>
      </c>
      <c r="P1974" s="2">
        <f>VLOOKUP(M1974&amp;N1974,Distancia!$C$2:$D$3438,2,0)</f>
        <v>505.52</v>
      </c>
      <c r="Q1974" s="2" t="str">
        <f t="shared" si="30"/>
        <v>Aplica</v>
      </c>
      <c r="R1974" s="36">
        <v>262387</v>
      </c>
      <c r="S1974" s="2"/>
    </row>
    <row r="1975" spans="1:19" x14ac:dyDescent="0.25">
      <c r="A1975" s="3" t="s">
        <v>6</v>
      </c>
      <c r="B1975" s="6" t="s">
        <v>1925</v>
      </c>
      <c r="C1975" s="2">
        <v>220462</v>
      </c>
      <c r="D1975" s="4">
        <v>45901</v>
      </c>
      <c r="E1975" s="4">
        <v>45905</v>
      </c>
      <c r="F1975" s="2" t="s">
        <v>75</v>
      </c>
      <c r="G1975" s="3" t="s">
        <v>3141</v>
      </c>
      <c r="H1975" s="2" t="s">
        <v>6012</v>
      </c>
      <c r="I1975" s="3" t="s">
        <v>351</v>
      </c>
      <c r="J1975" s="6">
        <v>318092</v>
      </c>
      <c r="K1975" s="3" t="s">
        <v>3234</v>
      </c>
      <c r="L1975" s="3" t="s">
        <v>4667</v>
      </c>
      <c r="M1975" s="3" t="s">
        <v>115</v>
      </c>
      <c r="N1975" s="3" t="s">
        <v>270</v>
      </c>
      <c r="O1975" s="5" t="s">
        <v>5392</v>
      </c>
      <c r="P1975" s="2">
        <f>VLOOKUP(M1975&amp;N1975,Distancia!$C$2:$D$3438,2,0)</f>
        <v>632</v>
      </c>
      <c r="Q1975" s="2" t="str">
        <f t="shared" si="30"/>
        <v>Aplica</v>
      </c>
      <c r="R1975" s="36">
        <v>234778</v>
      </c>
      <c r="S1975" s="2"/>
    </row>
    <row r="1976" spans="1:19" x14ac:dyDescent="0.25">
      <c r="A1976" s="3" t="s">
        <v>6</v>
      </c>
      <c r="B1976" s="6" t="s">
        <v>1925</v>
      </c>
      <c r="C1976" s="2">
        <v>220470</v>
      </c>
      <c r="D1976" s="4">
        <v>45901</v>
      </c>
      <c r="E1976" s="4">
        <v>45904</v>
      </c>
      <c r="F1976" s="2" t="s">
        <v>1849</v>
      </c>
      <c r="G1976" s="3" t="s">
        <v>1850</v>
      </c>
      <c r="H1976" s="2" t="s">
        <v>5510</v>
      </c>
      <c r="I1976" s="3" t="s">
        <v>351</v>
      </c>
      <c r="J1976" s="6">
        <v>270378</v>
      </c>
      <c r="K1976" s="3" t="s">
        <v>740</v>
      </c>
      <c r="L1976" s="3" t="s">
        <v>4783</v>
      </c>
      <c r="M1976" s="3" t="s">
        <v>152</v>
      </c>
      <c r="N1976" s="3" t="s">
        <v>270</v>
      </c>
      <c r="O1976" s="5" t="s">
        <v>5392</v>
      </c>
      <c r="P1976" s="2">
        <f>VLOOKUP(M1976&amp;N1976,Distancia!$C$2:$D$3438,2,0)</f>
        <v>507.56</v>
      </c>
      <c r="Q1976" s="2" t="str">
        <f t="shared" si="30"/>
        <v>Aplica</v>
      </c>
      <c r="R1976" s="36">
        <v>234778</v>
      </c>
      <c r="S1976" s="2"/>
    </row>
    <row r="1977" spans="1:19" x14ac:dyDescent="0.25">
      <c r="A1977" s="3" t="s">
        <v>6</v>
      </c>
      <c r="B1977" s="6" t="s">
        <v>1925</v>
      </c>
      <c r="C1977" s="2">
        <v>220501</v>
      </c>
      <c r="D1977" s="4">
        <v>45902</v>
      </c>
      <c r="E1977" s="4">
        <v>45902</v>
      </c>
      <c r="F1977" s="2" t="s">
        <v>387</v>
      </c>
      <c r="G1977" s="3" t="s">
        <v>1322</v>
      </c>
      <c r="H1977" s="2" t="s">
        <v>6178</v>
      </c>
      <c r="I1977" s="3" t="s">
        <v>3170</v>
      </c>
      <c r="J1977" s="6">
        <v>34581</v>
      </c>
      <c r="K1977" s="3" t="s">
        <v>757</v>
      </c>
      <c r="L1977" s="3" t="s">
        <v>4667</v>
      </c>
      <c r="M1977" s="3" t="s">
        <v>100</v>
      </c>
      <c r="N1977" s="3" t="s">
        <v>227</v>
      </c>
      <c r="O1977" s="5" t="s">
        <v>5382</v>
      </c>
      <c r="P1977" s="2">
        <f>VLOOKUP(M1977&amp;N1977,Distancia!$C$2:$D$3438,2,0)</f>
        <v>127.72</v>
      </c>
      <c r="Q1977" s="2" t="str">
        <f t="shared" si="30"/>
        <v>Aplica</v>
      </c>
      <c r="R1977" s="36"/>
      <c r="S1977" s="2"/>
    </row>
    <row r="1978" spans="1:19" x14ac:dyDescent="0.25">
      <c r="A1978" s="3" t="s">
        <v>6</v>
      </c>
      <c r="B1978" s="6" t="s">
        <v>1925</v>
      </c>
      <c r="C1978" s="2">
        <v>220544</v>
      </c>
      <c r="D1978" s="4">
        <v>45897</v>
      </c>
      <c r="E1978" s="4">
        <v>45897</v>
      </c>
      <c r="F1978" s="2" t="s">
        <v>1855</v>
      </c>
      <c r="G1978" s="3" t="s">
        <v>1856</v>
      </c>
      <c r="H1978" s="2" t="s">
        <v>5679</v>
      </c>
      <c r="I1978" s="3" t="s">
        <v>3170</v>
      </c>
      <c r="J1978" s="6">
        <v>0</v>
      </c>
      <c r="K1978" s="3" t="s">
        <v>3241</v>
      </c>
      <c r="L1978" s="3" t="s">
        <v>4783</v>
      </c>
      <c r="M1978" s="3" t="s">
        <v>115</v>
      </c>
      <c r="N1978" s="3" t="s">
        <v>100</v>
      </c>
      <c r="O1978" s="5" t="s">
        <v>5382</v>
      </c>
      <c r="P1978" s="2">
        <f>VLOOKUP(M1978&amp;N1978,Distancia!$C$2:$D$3438,2,0)</f>
        <v>70.44</v>
      </c>
      <c r="Q1978" s="2" t="str">
        <f t="shared" si="30"/>
        <v>No Aplica</v>
      </c>
      <c r="R1978" s="36"/>
      <c r="S1978" s="2"/>
    </row>
    <row r="1979" spans="1:19" x14ac:dyDescent="0.25">
      <c r="A1979" s="3" t="s">
        <v>6</v>
      </c>
      <c r="B1979" s="6" t="s">
        <v>1925</v>
      </c>
      <c r="C1979" s="2">
        <v>220545</v>
      </c>
      <c r="D1979" s="4">
        <v>45901</v>
      </c>
      <c r="E1979" s="4">
        <v>45905</v>
      </c>
      <c r="F1979" s="2" t="s">
        <v>1855</v>
      </c>
      <c r="G1979" s="3" t="s">
        <v>1856</v>
      </c>
      <c r="H1979" s="2" t="s">
        <v>5679</v>
      </c>
      <c r="I1979" s="3" t="s">
        <v>351</v>
      </c>
      <c r="J1979" s="6">
        <v>345812</v>
      </c>
      <c r="K1979" s="3" t="s">
        <v>1505</v>
      </c>
      <c r="L1979" s="3" t="s">
        <v>4783</v>
      </c>
      <c r="M1979" s="3" t="s">
        <v>115</v>
      </c>
      <c r="N1979" s="3" t="s">
        <v>270</v>
      </c>
      <c r="O1979" s="5" t="s">
        <v>5392</v>
      </c>
      <c r="P1979" s="2">
        <f>VLOOKUP(M1979&amp;N1979,Distancia!$C$2:$D$3438,2,0)</f>
        <v>632</v>
      </c>
      <c r="Q1979" s="2" t="str">
        <f t="shared" si="30"/>
        <v>Aplica</v>
      </c>
      <c r="R1979" s="36">
        <v>234778</v>
      </c>
      <c r="S1979" s="2"/>
    </row>
    <row r="1980" spans="1:19" x14ac:dyDescent="0.25">
      <c r="A1980" s="3" t="s">
        <v>6</v>
      </c>
      <c r="B1980" s="6" t="s">
        <v>1925</v>
      </c>
      <c r="C1980" s="2">
        <v>220548</v>
      </c>
      <c r="D1980" s="4">
        <v>45903</v>
      </c>
      <c r="E1980" s="4">
        <v>45903</v>
      </c>
      <c r="F1980" s="2" t="s">
        <v>11</v>
      </c>
      <c r="G1980" s="3" t="s">
        <v>144</v>
      </c>
      <c r="H1980" s="2" t="s">
        <v>5942</v>
      </c>
      <c r="I1980" s="3" t="s">
        <v>3170</v>
      </c>
      <c r="J1980" s="6">
        <v>25815</v>
      </c>
      <c r="K1980" s="3" t="s">
        <v>3250</v>
      </c>
      <c r="L1980" s="3" t="s">
        <v>4745</v>
      </c>
      <c r="M1980" s="3" t="s">
        <v>100</v>
      </c>
      <c r="N1980" s="3" t="s">
        <v>227</v>
      </c>
      <c r="O1980" s="5" t="s">
        <v>5382</v>
      </c>
      <c r="P1980" s="2">
        <f>VLOOKUP(M1980&amp;N1980,Distancia!$C$2:$D$3438,2,0)</f>
        <v>127.72</v>
      </c>
      <c r="Q1980" s="2" t="str">
        <f t="shared" si="30"/>
        <v>Aplica</v>
      </c>
      <c r="R1980" s="36"/>
      <c r="S1980" s="2"/>
    </row>
    <row r="1981" spans="1:19" x14ac:dyDescent="0.25">
      <c r="A1981" s="3" t="s">
        <v>6</v>
      </c>
      <c r="B1981" s="6" t="s">
        <v>1925</v>
      </c>
      <c r="C1981" s="2">
        <v>220550</v>
      </c>
      <c r="D1981" s="4">
        <v>45902</v>
      </c>
      <c r="E1981" s="4">
        <v>45902</v>
      </c>
      <c r="F1981" s="2" t="s">
        <v>2390</v>
      </c>
      <c r="G1981" s="3" t="s">
        <v>2389</v>
      </c>
      <c r="H1981" s="2" t="s">
        <v>6146</v>
      </c>
      <c r="I1981" s="3" t="s">
        <v>97</v>
      </c>
      <c r="J1981" s="6">
        <v>25815</v>
      </c>
      <c r="K1981" s="3" t="s">
        <v>644</v>
      </c>
      <c r="L1981" s="3" t="s">
        <v>4783</v>
      </c>
      <c r="M1981" s="3" t="s">
        <v>100</v>
      </c>
      <c r="N1981" s="3" t="s">
        <v>227</v>
      </c>
      <c r="O1981" s="5" t="s">
        <v>5382</v>
      </c>
      <c r="P1981" s="2">
        <f>VLOOKUP(M1981&amp;N1981,Distancia!$C$2:$D$3438,2,0)</f>
        <v>127.72</v>
      </c>
      <c r="Q1981" s="2" t="str">
        <f t="shared" si="30"/>
        <v>Aplica</v>
      </c>
      <c r="R1981" s="36"/>
      <c r="S1981" s="2"/>
    </row>
    <row r="1982" spans="1:19" x14ac:dyDescent="0.25">
      <c r="A1982" s="3" t="s">
        <v>6</v>
      </c>
      <c r="B1982" s="6" t="s">
        <v>1925</v>
      </c>
      <c r="C1982" s="2">
        <v>220581</v>
      </c>
      <c r="D1982" s="4">
        <v>45904</v>
      </c>
      <c r="E1982" s="4">
        <v>45904</v>
      </c>
      <c r="F1982" s="2" t="s">
        <v>3964</v>
      </c>
      <c r="G1982" s="3" t="s">
        <v>3965</v>
      </c>
      <c r="H1982" s="2" t="s">
        <v>5796</v>
      </c>
      <c r="I1982" s="3" t="s">
        <v>3170</v>
      </c>
      <c r="J1982" s="6">
        <v>0</v>
      </c>
      <c r="K1982" s="3" t="s">
        <v>1381</v>
      </c>
      <c r="L1982" s="3" t="s">
        <v>4710</v>
      </c>
      <c r="M1982" s="3" t="s">
        <v>115</v>
      </c>
      <c r="N1982" s="3" t="s">
        <v>117</v>
      </c>
      <c r="O1982" s="5" t="s">
        <v>5394</v>
      </c>
      <c r="P1982" s="2">
        <f>VLOOKUP(M1982&amp;N1982,Distancia!$C$2:$D$3438,2,0)</f>
        <v>86.11</v>
      </c>
      <c r="Q1982" s="2" t="str">
        <f t="shared" si="30"/>
        <v>Aplica</v>
      </c>
      <c r="R1982" s="48">
        <v>16000</v>
      </c>
      <c r="S1982" s="2"/>
    </row>
    <row r="1983" spans="1:19" x14ac:dyDescent="0.25">
      <c r="A1983" s="3" t="s">
        <v>6</v>
      </c>
      <c r="B1983" s="6" t="s">
        <v>1925</v>
      </c>
      <c r="C1983" s="2">
        <v>220582</v>
      </c>
      <c r="D1983" s="4">
        <v>45905</v>
      </c>
      <c r="E1983" s="4">
        <v>45905</v>
      </c>
      <c r="F1983" s="2" t="s">
        <v>3964</v>
      </c>
      <c r="G1983" s="3" t="s">
        <v>3965</v>
      </c>
      <c r="H1983" s="2" t="s">
        <v>5796</v>
      </c>
      <c r="I1983" s="3" t="s">
        <v>3170</v>
      </c>
      <c r="J1983" s="6">
        <v>0</v>
      </c>
      <c r="K1983" s="3" t="s">
        <v>1571</v>
      </c>
      <c r="L1983" s="3" t="s">
        <v>4710</v>
      </c>
      <c r="M1983" s="3" t="s">
        <v>115</v>
      </c>
      <c r="N1983" s="3" t="s">
        <v>138</v>
      </c>
      <c r="O1983" s="5" t="s">
        <v>5394</v>
      </c>
      <c r="P1983" s="2">
        <f>VLOOKUP(M1983&amp;N1983,Distancia!$C$2:$D$3438,2,0)</f>
        <v>38</v>
      </c>
      <c r="Q1983" s="2" t="str">
        <f t="shared" si="30"/>
        <v>No Aplica</v>
      </c>
      <c r="R1983" s="36">
        <v>15667</v>
      </c>
      <c r="S1983" s="2"/>
    </row>
    <row r="1984" spans="1:19" x14ac:dyDescent="0.25">
      <c r="A1984" s="3" t="s">
        <v>6</v>
      </c>
      <c r="B1984" s="6" t="s">
        <v>1925</v>
      </c>
      <c r="C1984" s="2">
        <v>220651</v>
      </c>
      <c r="D1984" s="4">
        <v>45908</v>
      </c>
      <c r="E1984" s="4">
        <v>45908</v>
      </c>
      <c r="F1984" s="2" t="s">
        <v>229</v>
      </c>
      <c r="G1984" s="3" t="s">
        <v>230</v>
      </c>
      <c r="H1984" s="2" t="s">
        <v>6314</v>
      </c>
      <c r="I1984" s="3" t="s">
        <v>97</v>
      </c>
      <c r="J1984" s="6">
        <v>31809</v>
      </c>
      <c r="K1984" s="3" t="s">
        <v>3249</v>
      </c>
      <c r="L1984" s="3" t="s">
        <v>4693</v>
      </c>
      <c r="M1984" s="3" t="s">
        <v>100</v>
      </c>
      <c r="N1984" s="3" t="s">
        <v>227</v>
      </c>
      <c r="O1984" s="5" t="s">
        <v>5382</v>
      </c>
      <c r="P1984" s="2">
        <f>VLOOKUP(M1984&amp;N1984,Distancia!$C$2:$D$3438,2,0)</f>
        <v>127.72</v>
      </c>
      <c r="Q1984" s="2" t="str">
        <f t="shared" si="30"/>
        <v>Aplica</v>
      </c>
      <c r="R1984" s="36"/>
      <c r="S1984" s="2"/>
    </row>
    <row r="1985" spans="1:19" x14ac:dyDescent="0.25">
      <c r="A1985" s="3" t="s">
        <v>6</v>
      </c>
      <c r="B1985" s="6" t="s">
        <v>1925</v>
      </c>
      <c r="C1985" s="2">
        <v>220657</v>
      </c>
      <c r="D1985" s="4">
        <v>45905</v>
      </c>
      <c r="E1985" s="4">
        <v>45905</v>
      </c>
      <c r="F1985" s="2" t="s">
        <v>387</v>
      </c>
      <c r="G1985" s="3" t="s">
        <v>1322</v>
      </c>
      <c r="H1985" s="2" t="s">
        <v>6178</v>
      </c>
      <c r="I1985" s="3" t="s">
        <v>3170</v>
      </c>
      <c r="J1985" s="6">
        <v>34581</v>
      </c>
      <c r="K1985" s="3" t="s">
        <v>2360</v>
      </c>
      <c r="L1985" s="3" t="s">
        <v>4693</v>
      </c>
      <c r="M1985" s="3" t="s">
        <v>100</v>
      </c>
      <c r="N1985" s="3" t="s">
        <v>227</v>
      </c>
      <c r="O1985" s="5" t="s">
        <v>5382</v>
      </c>
      <c r="P1985" s="2">
        <f>VLOOKUP(M1985&amp;N1985,Distancia!$C$2:$D$3438,2,0)</f>
        <v>127.72</v>
      </c>
      <c r="Q1985" s="2" t="str">
        <f t="shared" si="30"/>
        <v>Aplica</v>
      </c>
      <c r="R1985" s="36"/>
      <c r="S1985" s="2"/>
    </row>
    <row r="1986" spans="1:19" x14ac:dyDescent="0.25">
      <c r="A1986" s="3" t="s">
        <v>6</v>
      </c>
      <c r="B1986" s="6" t="s">
        <v>1925</v>
      </c>
      <c r="C1986" s="2">
        <v>220658</v>
      </c>
      <c r="D1986" s="4">
        <v>45905</v>
      </c>
      <c r="E1986" s="4">
        <v>45905</v>
      </c>
      <c r="F1986" s="2" t="s">
        <v>3145</v>
      </c>
      <c r="G1986" s="3" t="s">
        <v>3146</v>
      </c>
      <c r="H1986" s="2" t="s">
        <v>5459</v>
      </c>
      <c r="I1986" s="3" t="s">
        <v>3170</v>
      </c>
      <c r="J1986" s="6">
        <v>31809</v>
      </c>
      <c r="K1986" s="3" t="s">
        <v>429</v>
      </c>
      <c r="L1986" s="3" t="s">
        <v>4949</v>
      </c>
      <c r="M1986" s="3" t="s">
        <v>100</v>
      </c>
      <c r="N1986" s="3" t="s">
        <v>227</v>
      </c>
      <c r="O1986" s="5" t="s">
        <v>5382</v>
      </c>
      <c r="P1986" s="2">
        <f>VLOOKUP(M1986&amp;N1986,Distancia!$C$2:$D$3438,2,0)</f>
        <v>127.72</v>
      </c>
      <c r="Q1986" s="2" t="str">
        <f t="shared" si="30"/>
        <v>Aplica</v>
      </c>
      <c r="R1986" s="36"/>
      <c r="S1986" s="2"/>
    </row>
    <row r="1987" spans="1:19" x14ac:dyDescent="0.25">
      <c r="A1987" s="3" t="s">
        <v>6</v>
      </c>
      <c r="B1987" s="6" t="s">
        <v>1925</v>
      </c>
      <c r="C1987" s="2">
        <v>220660</v>
      </c>
      <c r="D1987" s="4">
        <v>45904</v>
      </c>
      <c r="E1987" s="4">
        <v>45904</v>
      </c>
      <c r="F1987" s="2" t="s">
        <v>155</v>
      </c>
      <c r="G1987" s="3" t="s">
        <v>156</v>
      </c>
      <c r="H1987" s="2" t="s">
        <v>5527</v>
      </c>
      <c r="I1987" s="3" t="s">
        <v>97</v>
      </c>
      <c r="J1987" s="6">
        <v>0</v>
      </c>
      <c r="K1987" s="3" t="s">
        <v>3236</v>
      </c>
      <c r="L1987" s="3" t="s">
        <v>4710</v>
      </c>
      <c r="M1987" s="3" t="s">
        <v>100</v>
      </c>
      <c r="N1987" s="3" t="s">
        <v>152</v>
      </c>
      <c r="O1987" s="5" t="s">
        <v>5389</v>
      </c>
      <c r="P1987" s="2">
        <f>VLOOKUP(M1987&amp;N1987,Distancia!$C$2:$D$3438,2,0)</f>
        <v>29.12</v>
      </c>
      <c r="Q1987" s="2" t="str">
        <f t="shared" ref="Q1987:Q2050" si="31">IF(P1987&gt;=80,"Aplica","No Aplica")</f>
        <v>No Aplica</v>
      </c>
      <c r="R1987" s="48"/>
      <c r="S1987" s="2"/>
    </row>
    <row r="1988" spans="1:19" x14ac:dyDescent="0.25">
      <c r="A1988" s="3" t="s">
        <v>6</v>
      </c>
      <c r="B1988" s="6" t="s">
        <v>1925</v>
      </c>
      <c r="C1988" s="2">
        <v>220677</v>
      </c>
      <c r="D1988" s="4">
        <v>45910</v>
      </c>
      <c r="E1988" s="4">
        <v>45912</v>
      </c>
      <c r="F1988" s="2" t="s">
        <v>4957</v>
      </c>
      <c r="G1988" s="3" t="s">
        <v>4958</v>
      </c>
      <c r="H1988" s="2" t="s">
        <v>6319</v>
      </c>
      <c r="I1988" s="3" t="s">
        <v>97</v>
      </c>
      <c r="J1988" s="6">
        <v>190855</v>
      </c>
      <c r="K1988" s="3" t="s">
        <v>3251</v>
      </c>
      <c r="L1988" s="3" t="s">
        <v>4851</v>
      </c>
      <c r="M1988" s="3" t="s">
        <v>34</v>
      </c>
      <c r="N1988" s="3" t="s">
        <v>270</v>
      </c>
      <c r="O1988" s="5" t="s">
        <v>5392</v>
      </c>
      <c r="P1988" s="2">
        <f>VLOOKUP(M1988&amp;N1988,Distancia!$C$2:$D$3438,2,0)</f>
        <v>532</v>
      </c>
      <c r="Q1988" s="2" t="str">
        <f t="shared" si="31"/>
        <v>Aplica</v>
      </c>
      <c r="R1988" s="36">
        <v>171610</v>
      </c>
      <c r="S1988" s="2"/>
    </row>
    <row r="1989" spans="1:19" x14ac:dyDescent="0.25">
      <c r="A1989" s="3" t="s">
        <v>6</v>
      </c>
      <c r="B1989" s="6" t="s">
        <v>1925</v>
      </c>
      <c r="C1989" s="2">
        <v>220751</v>
      </c>
      <c r="D1989" s="4">
        <v>45909</v>
      </c>
      <c r="E1989" s="4">
        <v>45909</v>
      </c>
      <c r="F1989" s="2" t="s">
        <v>387</v>
      </c>
      <c r="G1989" s="3" t="s">
        <v>1322</v>
      </c>
      <c r="H1989" s="2" t="s">
        <v>6178</v>
      </c>
      <c r="I1989" s="3" t="s">
        <v>3170</v>
      </c>
      <c r="J1989" s="6">
        <v>0</v>
      </c>
      <c r="K1989" s="3" t="s">
        <v>1528</v>
      </c>
      <c r="L1989" s="3" t="s">
        <v>4745</v>
      </c>
      <c r="M1989" s="3" t="s">
        <v>100</v>
      </c>
      <c r="N1989" s="3" t="s">
        <v>152</v>
      </c>
      <c r="O1989" s="5" t="s">
        <v>5382</v>
      </c>
      <c r="P1989" s="2">
        <f>VLOOKUP(M1989&amp;N1989,Distancia!$C$2:$D$3438,2,0)</f>
        <v>29.12</v>
      </c>
      <c r="Q1989" s="2" t="str">
        <f t="shared" si="31"/>
        <v>No Aplica</v>
      </c>
      <c r="R1989" s="36"/>
      <c r="S1989" s="2"/>
    </row>
    <row r="1990" spans="1:19" x14ac:dyDescent="0.25">
      <c r="A1990" s="3" t="s">
        <v>6</v>
      </c>
      <c r="B1990" s="6" t="s">
        <v>1925</v>
      </c>
      <c r="C1990" s="2">
        <v>220755</v>
      </c>
      <c r="D1990" s="4">
        <v>45909</v>
      </c>
      <c r="E1990" s="4">
        <v>45909</v>
      </c>
      <c r="F1990" s="2" t="s">
        <v>25</v>
      </c>
      <c r="G1990" s="3" t="s">
        <v>114</v>
      </c>
      <c r="H1990" s="2" t="s">
        <v>5456</v>
      </c>
      <c r="I1990" s="3" t="s">
        <v>97</v>
      </c>
      <c r="J1990" s="6">
        <v>0</v>
      </c>
      <c r="K1990" s="3" t="s">
        <v>1513</v>
      </c>
      <c r="L1990" s="3" t="s">
        <v>4745</v>
      </c>
      <c r="M1990" s="3" t="s">
        <v>100</v>
      </c>
      <c r="N1990" s="3" t="s">
        <v>152</v>
      </c>
      <c r="O1990" s="5" t="s">
        <v>5382</v>
      </c>
      <c r="P1990" s="2">
        <f>VLOOKUP(M1990&amp;N1990,Distancia!$C$2:$D$3438,2,0)</f>
        <v>29.12</v>
      </c>
      <c r="Q1990" s="2" t="str">
        <f t="shared" si="31"/>
        <v>No Aplica</v>
      </c>
      <c r="R1990" s="36"/>
      <c r="S1990" s="2"/>
    </row>
    <row r="1991" spans="1:19" x14ac:dyDescent="0.25">
      <c r="A1991" s="3" t="s">
        <v>6</v>
      </c>
      <c r="B1991" s="6" t="s">
        <v>1925</v>
      </c>
      <c r="C1991" s="2">
        <v>220756</v>
      </c>
      <c r="D1991" s="4">
        <v>45910</v>
      </c>
      <c r="E1991" s="4">
        <v>45910</v>
      </c>
      <c r="F1991" s="2" t="s">
        <v>1825</v>
      </c>
      <c r="G1991" s="3" t="s">
        <v>1826</v>
      </c>
      <c r="H1991" s="2" t="s">
        <v>5418</v>
      </c>
      <c r="I1991" s="3" t="s">
        <v>3170</v>
      </c>
      <c r="J1991" s="6">
        <v>0</v>
      </c>
      <c r="K1991" s="3" t="s">
        <v>1506</v>
      </c>
      <c r="L1991" s="3" t="s">
        <v>4710</v>
      </c>
      <c r="M1991" s="3" t="s">
        <v>227</v>
      </c>
      <c r="N1991" s="3" t="s">
        <v>143</v>
      </c>
      <c r="O1991" s="5" t="s">
        <v>5389</v>
      </c>
      <c r="P1991" s="2">
        <f>VLOOKUP(M1991&amp;N1991,Distancia!$C$2:$D$3438,2,0)</f>
        <v>57.48</v>
      </c>
      <c r="Q1991" s="2" t="str">
        <f t="shared" si="31"/>
        <v>No Aplica</v>
      </c>
      <c r="R1991" s="36">
        <v>18100</v>
      </c>
      <c r="S1991" s="2"/>
    </row>
    <row r="1992" spans="1:19" x14ac:dyDescent="0.25">
      <c r="A1992" s="3" t="s">
        <v>6</v>
      </c>
      <c r="B1992" s="6" t="s">
        <v>1925</v>
      </c>
      <c r="C1992" s="2">
        <v>220757</v>
      </c>
      <c r="D1992" s="4">
        <v>45903</v>
      </c>
      <c r="E1992" s="4">
        <v>45903</v>
      </c>
      <c r="F1992" s="2" t="s">
        <v>1825</v>
      </c>
      <c r="G1992" s="3" t="s">
        <v>1826</v>
      </c>
      <c r="H1992" s="2" t="s">
        <v>5418</v>
      </c>
      <c r="I1992" s="3" t="s">
        <v>3170</v>
      </c>
      <c r="J1992" s="6">
        <v>0</v>
      </c>
      <c r="K1992" s="3" t="s">
        <v>1953</v>
      </c>
      <c r="L1992" s="3" t="s">
        <v>4710</v>
      </c>
      <c r="M1992" s="3" t="s">
        <v>227</v>
      </c>
      <c r="N1992" s="3" t="s">
        <v>143</v>
      </c>
      <c r="O1992" s="5" t="s">
        <v>5389</v>
      </c>
      <c r="P1992" s="2">
        <f>VLOOKUP(M1992&amp;N1992,Distancia!$C$2:$D$3438,2,0)</f>
        <v>57.48</v>
      </c>
      <c r="Q1992" s="2" t="str">
        <f t="shared" si="31"/>
        <v>No Aplica</v>
      </c>
      <c r="R1992" s="36">
        <v>20000</v>
      </c>
      <c r="S1992" s="2"/>
    </row>
    <row r="1993" spans="1:19" x14ac:dyDescent="0.25">
      <c r="A1993" s="3" t="s">
        <v>6</v>
      </c>
      <c r="B1993" s="6" t="s">
        <v>1925</v>
      </c>
      <c r="C1993" s="2">
        <v>220758</v>
      </c>
      <c r="D1993" s="4">
        <v>45902</v>
      </c>
      <c r="E1993" s="4">
        <v>45902</v>
      </c>
      <c r="F1993" s="2" t="s">
        <v>135</v>
      </c>
      <c r="G1993" s="3" t="s">
        <v>2391</v>
      </c>
      <c r="H1993" s="2" t="s">
        <v>5633</v>
      </c>
      <c r="I1993" s="3" t="s">
        <v>3170</v>
      </c>
      <c r="J1993" s="6">
        <v>34581</v>
      </c>
      <c r="K1993" s="3" t="s">
        <v>1539</v>
      </c>
      <c r="L1993" s="3" t="s">
        <v>4976</v>
      </c>
      <c r="M1993" s="3" t="s">
        <v>100</v>
      </c>
      <c r="N1993" s="3" t="s">
        <v>227</v>
      </c>
      <c r="O1993" s="5" t="s">
        <v>5382</v>
      </c>
      <c r="P1993" s="2">
        <f>VLOOKUP(M1993&amp;N1993,Distancia!$C$2:$D$3438,2,0)</f>
        <v>127.72</v>
      </c>
      <c r="Q1993" s="2" t="str">
        <f t="shared" si="31"/>
        <v>Aplica</v>
      </c>
      <c r="R1993" s="36"/>
      <c r="S1993" s="2"/>
    </row>
    <row r="1994" spans="1:19" x14ac:dyDescent="0.25">
      <c r="A1994" s="3" t="s">
        <v>6</v>
      </c>
      <c r="B1994" s="6" t="s">
        <v>1925</v>
      </c>
      <c r="C1994" s="2">
        <v>220759</v>
      </c>
      <c r="D1994" s="4">
        <v>45903</v>
      </c>
      <c r="E1994" s="4">
        <v>45903</v>
      </c>
      <c r="F1994" s="2" t="s">
        <v>135</v>
      </c>
      <c r="G1994" s="3" t="s">
        <v>2391</v>
      </c>
      <c r="H1994" s="2" t="s">
        <v>5633</v>
      </c>
      <c r="I1994" s="3" t="s">
        <v>3170</v>
      </c>
      <c r="J1994" s="6">
        <v>34581</v>
      </c>
      <c r="K1994" s="3" t="s">
        <v>1509</v>
      </c>
      <c r="L1994" s="3" t="s">
        <v>4745</v>
      </c>
      <c r="M1994" s="3" t="s">
        <v>100</v>
      </c>
      <c r="N1994" s="3" t="s">
        <v>227</v>
      </c>
      <c r="O1994" s="5" t="s">
        <v>5382</v>
      </c>
      <c r="P1994" s="2">
        <f>VLOOKUP(M1994&amp;N1994,Distancia!$C$2:$D$3438,2,0)</f>
        <v>127.72</v>
      </c>
      <c r="Q1994" s="2" t="str">
        <f t="shared" si="31"/>
        <v>Aplica</v>
      </c>
      <c r="R1994" s="36"/>
      <c r="S1994" s="2"/>
    </row>
    <row r="1995" spans="1:19" x14ac:dyDescent="0.25">
      <c r="A1995" s="3" t="s">
        <v>6</v>
      </c>
      <c r="B1995" s="6" t="s">
        <v>1925</v>
      </c>
      <c r="C1995" s="2">
        <v>220761</v>
      </c>
      <c r="D1995" s="4">
        <v>45910</v>
      </c>
      <c r="E1995" s="4">
        <v>45910</v>
      </c>
      <c r="F1995" s="2" t="s">
        <v>2395</v>
      </c>
      <c r="G1995" s="3" t="s">
        <v>2394</v>
      </c>
      <c r="H1995" s="2" t="s">
        <v>6330</v>
      </c>
      <c r="I1995" s="3" t="s">
        <v>97</v>
      </c>
      <c r="J1995" s="6">
        <v>31809</v>
      </c>
      <c r="K1995" s="3" t="s">
        <v>1607</v>
      </c>
      <c r="L1995" s="3" t="s">
        <v>4745</v>
      </c>
      <c r="M1995" s="3" t="s">
        <v>100</v>
      </c>
      <c r="N1995" s="3" t="s">
        <v>291</v>
      </c>
      <c r="O1995" s="5" t="s">
        <v>5450</v>
      </c>
      <c r="P1995" s="2">
        <f>VLOOKUP(M1995&amp;N1995,Distancia!$C$2:$D$3438,2,0)</f>
        <v>134.77000000000001</v>
      </c>
      <c r="Q1995" s="2" t="str">
        <f t="shared" si="31"/>
        <v>Aplica</v>
      </c>
      <c r="R1995" s="36"/>
      <c r="S1995" s="2"/>
    </row>
    <row r="1996" spans="1:19" x14ac:dyDescent="0.25">
      <c r="A1996" s="3" t="s">
        <v>6</v>
      </c>
      <c r="B1996" s="6" t="s">
        <v>1925</v>
      </c>
      <c r="C1996" s="2">
        <v>220768</v>
      </c>
      <c r="D1996" s="4">
        <v>45910</v>
      </c>
      <c r="E1996" s="4">
        <v>45910</v>
      </c>
      <c r="F1996" s="2" t="s">
        <v>3964</v>
      </c>
      <c r="G1996" s="3" t="s">
        <v>3965</v>
      </c>
      <c r="H1996" s="2" t="s">
        <v>5796</v>
      </c>
      <c r="I1996" s="3" t="s">
        <v>3170</v>
      </c>
      <c r="J1996" s="6">
        <v>0</v>
      </c>
      <c r="K1996" s="3" t="s">
        <v>1611</v>
      </c>
      <c r="L1996" s="3" t="s">
        <v>4710</v>
      </c>
      <c r="M1996" s="3" t="s">
        <v>115</v>
      </c>
      <c r="N1996" s="3" t="s">
        <v>138</v>
      </c>
      <c r="O1996" s="5" t="s">
        <v>5394</v>
      </c>
      <c r="P1996" s="2">
        <f>VLOOKUP(M1996&amp;N1996,Distancia!$C$2:$D$3438,2,0)</f>
        <v>38</v>
      </c>
      <c r="Q1996" s="2" t="str">
        <f t="shared" si="31"/>
        <v>No Aplica</v>
      </c>
      <c r="R1996" s="48">
        <v>9652</v>
      </c>
      <c r="S1996" s="2"/>
    </row>
    <row r="1997" spans="1:19" x14ac:dyDescent="0.25">
      <c r="A1997" s="3" t="s">
        <v>6</v>
      </c>
      <c r="B1997" s="6" t="s">
        <v>1925</v>
      </c>
      <c r="C1997" s="2">
        <v>220822</v>
      </c>
      <c r="D1997" s="4">
        <v>45910</v>
      </c>
      <c r="E1997" s="4">
        <v>45910</v>
      </c>
      <c r="F1997" s="2" t="s">
        <v>2359</v>
      </c>
      <c r="G1997" s="3" t="s">
        <v>2358</v>
      </c>
      <c r="H1997" s="2" t="s">
        <v>6336</v>
      </c>
      <c r="I1997" s="3" t="s">
        <v>351</v>
      </c>
      <c r="J1997" s="6">
        <v>0</v>
      </c>
      <c r="K1997" s="3" t="s">
        <v>1503</v>
      </c>
      <c r="L1997" s="3" t="s">
        <v>4976</v>
      </c>
      <c r="M1997" s="3" t="s">
        <v>117</v>
      </c>
      <c r="N1997" s="3" t="s">
        <v>291</v>
      </c>
      <c r="O1997" s="5" t="s">
        <v>5394</v>
      </c>
      <c r="P1997" s="2">
        <f>VLOOKUP(M1997&amp;N1997,Distancia!$C$2:$D$3438,2,0)</f>
        <v>53.28</v>
      </c>
      <c r="Q1997" s="2" t="str">
        <f t="shared" si="31"/>
        <v>No Aplica</v>
      </c>
      <c r="R1997" s="48"/>
      <c r="S1997" s="2"/>
    </row>
    <row r="1998" spans="1:19" x14ac:dyDescent="0.25">
      <c r="A1998" s="3" t="s">
        <v>6</v>
      </c>
      <c r="B1998" s="6" t="s">
        <v>1925</v>
      </c>
      <c r="C1998" s="2">
        <v>220824</v>
      </c>
      <c r="D1998" s="4">
        <v>45910</v>
      </c>
      <c r="E1998" s="4">
        <v>45910</v>
      </c>
      <c r="F1998" s="2" t="s">
        <v>2385</v>
      </c>
      <c r="G1998" s="3" t="s">
        <v>2384</v>
      </c>
      <c r="H1998" s="2" t="s">
        <v>6337</v>
      </c>
      <c r="I1998" s="3" t="s">
        <v>97</v>
      </c>
      <c r="J1998" s="6">
        <v>0</v>
      </c>
      <c r="K1998" s="3" t="s">
        <v>3254</v>
      </c>
      <c r="L1998" s="3" t="s">
        <v>4976</v>
      </c>
      <c r="M1998" s="3" t="s">
        <v>115</v>
      </c>
      <c r="N1998" s="3" t="s">
        <v>291</v>
      </c>
      <c r="O1998" s="5" t="s">
        <v>5382</v>
      </c>
      <c r="P1998" s="2">
        <f>VLOOKUP(M1998&amp;N1998,Distancia!$C$2:$D$3438,2,0)</f>
        <v>79.099999999999994</v>
      </c>
      <c r="Q1998" s="2" t="str">
        <f t="shared" si="31"/>
        <v>No Aplica</v>
      </c>
      <c r="R1998" s="36"/>
      <c r="S1998" s="2"/>
    </row>
    <row r="1999" spans="1:19" x14ac:dyDescent="0.25">
      <c r="A1999" s="3" t="s">
        <v>6</v>
      </c>
      <c r="B1999" s="6" t="s">
        <v>1925</v>
      </c>
      <c r="C1999" s="2">
        <v>220825</v>
      </c>
      <c r="D1999" s="4">
        <v>45910</v>
      </c>
      <c r="E1999" s="4">
        <v>45910</v>
      </c>
      <c r="F1999" s="2" t="s">
        <v>5038</v>
      </c>
      <c r="G1999" s="3" t="s">
        <v>5039</v>
      </c>
      <c r="H1999" s="2" t="s">
        <v>6338</v>
      </c>
      <c r="I1999" s="3" t="s">
        <v>351</v>
      </c>
      <c r="J1999" s="6">
        <v>0</v>
      </c>
      <c r="K1999" s="3" t="s">
        <v>1471</v>
      </c>
      <c r="L1999" s="3" t="s">
        <v>4976</v>
      </c>
      <c r="M1999" s="3" t="s">
        <v>117</v>
      </c>
      <c r="N1999" s="3" t="s">
        <v>291</v>
      </c>
      <c r="O1999" s="5" t="s">
        <v>5402</v>
      </c>
      <c r="P1999" s="2">
        <f>VLOOKUP(M1999&amp;N1999,Distancia!$C$2:$D$3438,2,0)</f>
        <v>53.28</v>
      </c>
      <c r="Q1999" s="2" t="str">
        <f t="shared" si="31"/>
        <v>No Aplica</v>
      </c>
      <c r="R1999" s="48"/>
      <c r="S1999" s="2"/>
    </row>
    <row r="2000" spans="1:19" x14ac:dyDescent="0.25">
      <c r="A2000" s="3" t="s">
        <v>6</v>
      </c>
      <c r="B2000" s="6" t="s">
        <v>1925</v>
      </c>
      <c r="C2000" s="2">
        <v>220830</v>
      </c>
      <c r="D2000" s="4">
        <v>45910</v>
      </c>
      <c r="E2000" s="4">
        <v>45910</v>
      </c>
      <c r="F2000" s="2" t="s">
        <v>25</v>
      </c>
      <c r="G2000" s="3" t="s">
        <v>114</v>
      </c>
      <c r="H2000" s="2" t="s">
        <v>5456</v>
      </c>
      <c r="I2000" s="3" t="s">
        <v>97</v>
      </c>
      <c r="J2000" s="6">
        <v>0</v>
      </c>
      <c r="K2000" s="3" t="s">
        <v>1969</v>
      </c>
      <c r="L2000" s="3" t="s">
        <v>5042</v>
      </c>
      <c r="M2000" s="3" t="s">
        <v>100</v>
      </c>
      <c r="N2000" s="3" t="s">
        <v>34</v>
      </c>
      <c r="O2000" s="5" t="s">
        <v>5382</v>
      </c>
      <c r="P2000" s="2">
        <f>VLOOKUP(M2000&amp;N2000,Distancia!$C$2:$D$3438,2,0)</f>
        <v>28.69</v>
      </c>
      <c r="Q2000" s="2" t="str">
        <f t="shared" si="31"/>
        <v>No Aplica</v>
      </c>
      <c r="R2000" s="36"/>
      <c r="S2000" s="2"/>
    </row>
    <row r="2001" spans="1:19" x14ac:dyDescent="0.25">
      <c r="A2001" s="3" t="s">
        <v>6</v>
      </c>
      <c r="B2001" s="6" t="s">
        <v>1925</v>
      </c>
      <c r="C2001" s="2">
        <v>220831</v>
      </c>
      <c r="D2001" s="4">
        <v>45909</v>
      </c>
      <c r="E2001" s="4">
        <v>45909</v>
      </c>
      <c r="F2001" s="2" t="s">
        <v>105</v>
      </c>
      <c r="G2001" s="3" t="s">
        <v>107</v>
      </c>
      <c r="H2001" s="2" t="s">
        <v>6175</v>
      </c>
      <c r="I2001" s="3" t="s">
        <v>97</v>
      </c>
      <c r="J2001" s="6">
        <v>0</v>
      </c>
      <c r="K2001" s="3" t="s">
        <v>3247</v>
      </c>
      <c r="L2001" s="3" t="s">
        <v>4949</v>
      </c>
      <c r="M2001" s="3" t="s">
        <v>100</v>
      </c>
      <c r="N2001" s="3" t="s">
        <v>152</v>
      </c>
      <c r="O2001" s="5" t="s">
        <v>5382</v>
      </c>
      <c r="P2001" s="2">
        <f>VLOOKUP(M2001&amp;N2001,Distancia!$C$2:$D$3438,2,0)</f>
        <v>29.12</v>
      </c>
      <c r="Q2001" s="2" t="str">
        <f t="shared" si="31"/>
        <v>No Aplica</v>
      </c>
      <c r="R2001" s="36"/>
      <c r="S2001" s="2"/>
    </row>
    <row r="2002" spans="1:19" x14ac:dyDescent="0.25">
      <c r="A2002" s="3" t="s">
        <v>6</v>
      </c>
      <c r="B2002" s="6" t="s">
        <v>1925</v>
      </c>
      <c r="C2002" s="2">
        <v>220833</v>
      </c>
      <c r="D2002" s="4">
        <v>45910</v>
      </c>
      <c r="E2002" s="4">
        <v>45910</v>
      </c>
      <c r="F2002" s="2" t="s">
        <v>105</v>
      </c>
      <c r="G2002" s="3" t="s">
        <v>107</v>
      </c>
      <c r="H2002" s="2" t="s">
        <v>6175</v>
      </c>
      <c r="I2002" s="3" t="s">
        <v>97</v>
      </c>
      <c r="J2002" s="6">
        <v>0</v>
      </c>
      <c r="K2002" s="3" t="s">
        <v>649</v>
      </c>
      <c r="L2002" s="3" t="s">
        <v>4949</v>
      </c>
      <c r="M2002" s="3" t="s">
        <v>100</v>
      </c>
      <c r="N2002" s="3" t="s">
        <v>34</v>
      </c>
      <c r="O2002" s="5" t="s">
        <v>5382</v>
      </c>
      <c r="P2002" s="2">
        <f>VLOOKUP(M2002&amp;N2002,Distancia!$C$2:$D$3438,2,0)</f>
        <v>28.69</v>
      </c>
      <c r="Q2002" s="2" t="str">
        <f t="shared" si="31"/>
        <v>No Aplica</v>
      </c>
      <c r="R2002" s="36"/>
      <c r="S2002" s="2"/>
    </row>
    <row r="2003" spans="1:19" x14ac:dyDescent="0.25">
      <c r="A2003" s="3" t="s">
        <v>6</v>
      </c>
      <c r="B2003" s="6" t="s">
        <v>1925</v>
      </c>
      <c r="C2003" s="2">
        <v>220841</v>
      </c>
      <c r="D2003" s="4">
        <v>45910</v>
      </c>
      <c r="E2003" s="4">
        <v>45910</v>
      </c>
      <c r="F2003" s="2" t="s">
        <v>398</v>
      </c>
      <c r="G2003" s="3" t="s">
        <v>1829</v>
      </c>
      <c r="H2003" s="2" t="s">
        <v>5693</v>
      </c>
      <c r="I2003" s="3" t="s">
        <v>97</v>
      </c>
      <c r="J2003" s="6">
        <v>31809</v>
      </c>
      <c r="K2003" s="3" t="s">
        <v>428</v>
      </c>
      <c r="L2003" s="3" t="s">
        <v>4949</v>
      </c>
      <c r="M2003" s="3" t="s">
        <v>227</v>
      </c>
      <c r="N2003" s="3" t="s">
        <v>100</v>
      </c>
      <c r="O2003" s="5" t="s">
        <v>5382</v>
      </c>
      <c r="P2003" s="2">
        <f>VLOOKUP(M2003&amp;N2003,Distancia!$C$2:$D$3438,2,0)</f>
        <v>127.72</v>
      </c>
      <c r="Q2003" s="2" t="str">
        <f t="shared" si="31"/>
        <v>Aplica</v>
      </c>
      <c r="R2003" s="36"/>
      <c r="S2003" s="2"/>
    </row>
    <row r="2004" spans="1:19" x14ac:dyDescent="0.25">
      <c r="A2004" s="3" t="s">
        <v>6</v>
      </c>
      <c r="B2004" s="6" t="s">
        <v>1925</v>
      </c>
      <c r="C2004" s="2">
        <v>220859</v>
      </c>
      <c r="D2004" s="4">
        <v>45910</v>
      </c>
      <c r="E2004" s="4">
        <v>45910</v>
      </c>
      <c r="F2004" s="2" t="s">
        <v>2390</v>
      </c>
      <c r="G2004" s="3" t="s">
        <v>2389</v>
      </c>
      <c r="H2004" s="2" t="s">
        <v>6146</v>
      </c>
      <c r="I2004" s="3" t="s">
        <v>97</v>
      </c>
      <c r="J2004" s="6">
        <v>0</v>
      </c>
      <c r="K2004" s="3" t="s">
        <v>3255</v>
      </c>
      <c r="L2004" s="3" t="s">
        <v>5042</v>
      </c>
      <c r="M2004" s="3" t="s">
        <v>100</v>
      </c>
      <c r="N2004" s="3" t="s">
        <v>34</v>
      </c>
      <c r="O2004" s="5" t="s">
        <v>5382</v>
      </c>
      <c r="P2004" s="2">
        <f>VLOOKUP(M2004&amp;N2004,Distancia!$C$2:$D$3438,2,0)</f>
        <v>28.69</v>
      </c>
      <c r="Q2004" s="2" t="str">
        <f t="shared" si="31"/>
        <v>No Aplica</v>
      </c>
      <c r="R2004" s="36"/>
      <c r="S2004" s="2"/>
    </row>
    <row r="2005" spans="1:19" x14ac:dyDescent="0.25">
      <c r="A2005" s="3" t="s">
        <v>6</v>
      </c>
      <c r="B2005" s="6" t="s">
        <v>1925</v>
      </c>
      <c r="C2005" s="2">
        <v>220860</v>
      </c>
      <c r="D2005" s="4">
        <v>45910</v>
      </c>
      <c r="E2005" s="4">
        <v>45910</v>
      </c>
      <c r="F2005" s="2" t="s">
        <v>155</v>
      </c>
      <c r="G2005" s="3" t="s">
        <v>156</v>
      </c>
      <c r="H2005" s="2" t="s">
        <v>5527</v>
      </c>
      <c r="I2005" s="3" t="s">
        <v>97</v>
      </c>
      <c r="J2005" s="6">
        <v>0</v>
      </c>
      <c r="K2005" s="3" t="s">
        <v>628</v>
      </c>
      <c r="L2005" s="3" t="s">
        <v>4949</v>
      </c>
      <c r="M2005" s="3" t="s">
        <v>100</v>
      </c>
      <c r="N2005" s="3" t="s">
        <v>152</v>
      </c>
      <c r="O2005" s="5" t="s">
        <v>5389</v>
      </c>
      <c r="P2005" s="2">
        <f>VLOOKUP(M2005&amp;N2005,Distancia!$C$2:$D$3438,2,0)</f>
        <v>29.12</v>
      </c>
      <c r="Q2005" s="2" t="str">
        <f t="shared" si="31"/>
        <v>No Aplica</v>
      </c>
      <c r="R2005" s="48"/>
      <c r="S2005" s="2"/>
    </row>
    <row r="2006" spans="1:19" x14ac:dyDescent="0.25">
      <c r="A2006" s="3" t="s">
        <v>6</v>
      </c>
      <c r="B2006" s="6" t="s">
        <v>1925</v>
      </c>
      <c r="C2006" s="2">
        <v>220867</v>
      </c>
      <c r="D2006" s="4">
        <v>45910</v>
      </c>
      <c r="E2006" s="4">
        <v>45910</v>
      </c>
      <c r="F2006" s="2" t="s">
        <v>5061</v>
      </c>
      <c r="G2006" s="3" t="s">
        <v>5062</v>
      </c>
      <c r="H2006" s="2" t="s">
        <v>6341</v>
      </c>
      <c r="I2006" s="3" t="s">
        <v>351</v>
      </c>
      <c r="J2006" s="6">
        <v>0</v>
      </c>
      <c r="K2006" s="3" t="s">
        <v>1592</v>
      </c>
      <c r="L2006" s="3" t="s">
        <v>5042</v>
      </c>
      <c r="M2006" s="3" t="s">
        <v>115</v>
      </c>
      <c r="N2006" s="3" t="s">
        <v>291</v>
      </c>
      <c r="O2006" s="5" t="s">
        <v>5382</v>
      </c>
      <c r="P2006" s="2">
        <f>VLOOKUP(M2006&amp;N2006,Distancia!$C$2:$D$3438,2,0)</f>
        <v>79.099999999999994</v>
      </c>
      <c r="Q2006" s="2" t="str">
        <f t="shared" si="31"/>
        <v>No Aplica</v>
      </c>
      <c r="R2006" s="36"/>
      <c r="S2006" s="2"/>
    </row>
    <row r="2007" spans="1:19" x14ac:dyDescent="0.25">
      <c r="A2007" s="3" t="s">
        <v>6</v>
      </c>
      <c r="B2007" s="6" t="s">
        <v>1925</v>
      </c>
      <c r="C2007" s="2">
        <v>220877</v>
      </c>
      <c r="D2007" s="4">
        <v>45915</v>
      </c>
      <c r="E2007" s="4">
        <v>45915</v>
      </c>
      <c r="F2007" s="2" t="s">
        <v>387</v>
      </c>
      <c r="G2007" s="3" t="s">
        <v>1322</v>
      </c>
      <c r="H2007" s="2" t="s">
        <v>6178</v>
      </c>
      <c r="I2007" s="3" t="s">
        <v>3170</v>
      </c>
      <c r="J2007" s="6">
        <v>34581</v>
      </c>
      <c r="K2007" s="3" t="s">
        <v>2392</v>
      </c>
      <c r="L2007" s="3" t="s">
        <v>4512</v>
      </c>
      <c r="M2007" s="3" t="s">
        <v>100</v>
      </c>
      <c r="N2007" s="3" t="s">
        <v>223</v>
      </c>
      <c r="O2007" s="5" t="s">
        <v>5394</v>
      </c>
      <c r="P2007" s="2">
        <f>VLOOKUP(M2007&amp;N2007,Distancia!$C$2:$D$3438,2,0)</f>
        <v>163.98</v>
      </c>
      <c r="Q2007" s="2" t="str">
        <f t="shared" si="31"/>
        <v>Aplica</v>
      </c>
      <c r="R2007" s="48"/>
      <c r="S2007" s="2"/>
    </row>
    <row r="2008" spans="1:19" x14ac:dyDescent="0.25">
      <c r="A2008" s="3" t="s">
        <v>6</v>
      </c>
      <c r="B2008" s="6" t="s">
        <v>1925</v>
      </c>
      <c r="C2008" s="2">
        <v>220879</v>
      </c>
      <c r="D2008" s="4">
        <v>45911</v>
      </c>
      <c r="E2008" s="4">
        <v>45911</v>
      </c>
      <c r="F2008" s="2" t="s">
        <v>220</v>
      </c>
      <c r="G2008" s="3" t="s">
        <v>221</v>
      </c>
      <c r="H2008" s="2" t="s">
        <v>5965</v>
      </c>
      <c r="I2008" s="3" t="s">
        <v>97</v>
      </c>
      <c r="J2008" s="6">
        <v>25815</v>
      </c>
      <c r="K2008" s="3" t="s">
        <v>1562</v>
      </c>
      <c r="L2008" s="3" t="s">
        <v>5069</v>
      </c>
      <c r="M2008" s="3" t="s">
        <v>100</v>
      </c>
      <c r="N2008" s="3" t="s">
        <v>143</v>
      </c>
      <c r="O2008" s="5" t="s">
        <v>5382</v>
      </c>
      <c r="P2008" s="2">
        <f>VLOOKUP(M2008&amp;N2008,Distancia!$C$2:$D$3438,2,0)</f>
        <v>91.14</v>
      </c>
      <c r="Q2008" s="2" t="str">
        <f t="shared" si="31"/>
        <v>Aplica</v>
      </c>
      <c r="R2008" s="36"/>
      <c r="S2008" s="2"/>
    </row>
    <row r="2009" spans="1:19" x14ac:dyDescent="0.25">
      <c r="A2009" s="3" t="s">
        <v>6</v>
      </c>
      <c r="B2009" s="6" t="s">
        <v>1925</v>
      </c>
      <c r="C2009" s="2">
        <v>220888</v>
      </c>
      <c r="D2009" s="4">
        <v>45912</v>
      </c>
      <c r="E2009" s="4">
        <v>45912</v>
      </c>
      <c r="F2009" s="2" t="s">
        <v>75</v>
      </c>
      <c r="G2009" s="3" t="s">
        <v>3141</v>
      </c>
      <c r="H2009" s="2" t="s">
        <v>6012</v>
      </c>
      <c r="I2009" s="3" t="s">
        <v>97</v>
      </c>
      <c r="J2009" s="6">
        <v>0</v>
      </c>
      <c r="K2009" s="3" t="s">
        <v>1557</v>
      </c>
      <c r="L2009" s="3" t="s">
        <v>5042</v>
      </c>
      <c r="M2009" s="3" t="s">
        <v>115</v>
      </c>
      <c r="N2009" s="3" t="s">
        <v>100</v>
      </c>
      <c r="O2009" s="5" t="s">
        <v>5382</v>
      </c>
      <c r="P2009" s="2">
        <f>VLOOKUP(M2009&amp;N2009,Distancia!$C$2:$D$3438,2,0)</f>
        <v>70.44</v>
      </c>
      <c r="Q2009" s="2" t="str">
        <f t="shared" si="31"/>
        <v>No Aplica</v>
      </c>
      <c r="R2009" s="36"/>
      <c r="S2009" s="2"/>
    </row>
    <row r="2010" spans="1:19" x14ac:dyDescent="0.25">
      <c r="A2010" s="3" t="s">
        <v>6</v>
      </c>
      <c r="B2010" s="6" t="s">
        <v>1925</v>
      </c>
      <c r="C2010" s="2">
        <v>220890</v>
      </c>
      <c r="D2010" s="4">
        <v>45911</v>
      </c>
      <c r="E2010" s="4">
        <v>45911</v>
      </c>
      <c r="F2010" s="2" t="s">
        <v>1855</v>
      </c>
      <c r="G2010" s="3" t="s">
        <v>1856</v>
      </c>
      <c r="H2010" s="2" t="s">
        <v>5679</v>
      </c>
      <c r="I2010" s="3" t="s">
        <v>97</v>
      </c>
      <c r="J2010" s="6">
        <v>0</v>
      </c>
      <c r="K2010" s="3" t="s">
        <v>1410</v>
      </c>
      <c r="L2010" s="3" t="s">
        <v>5042</v>
      </c>
      <c r="M2010" s="3" t="s">
        <v>115</v>
      </c>
      <c r="N2010" s="3" t="s">
        <v>100</v>
      </c>
      <c r="O2010" s="5" t="s">
        <v>5382</v>
      </c>
      <c r="P2010" s="2">
        <f>VLOOKUP(M2010&amp;N2010,Distancia!$C$2:$D$3438,2,0)</f>
        <v>70.44</v>
      </c>
      <c r="Q2010" s="2" t="str">
        <f t="shared" si="31"/>
        <v>No Aplica</v>
      </c>
      <c r="R2010" s="36"/>
      <c r="S2010" s="2"/>
    </row>
    <row r="2011" spans="1:19" x14ac:dyDescent="0.25">
      <c r="A2011" s="3" t="s">
        <v>6</v>
      </c>
      <c r="B2011" s="6" t="s">
        <v>1925</v>
      </c>
      <c r="C2011" s="2">
        <v>220920</v>
      </c>
      <c r="D2011" s="4">
        <v>45915</v>
      </c>
      <c r="E2011" s="4">
        <v>45915</v>
      </c>
      <c r="F2011" s="2" t="s">
        <v>25</v>
      </c>
      <c r="G2011" s="3" t="s">
        <v>114</v>
      </c>
      <c r="H2011" s="2" t="s">
        <v>5456</v>
      </c>
      <c r="I2011" s="3" t="s">
        <v>97</v>
      </c>
      <c r="J2011" s="6">
        <v>0</v>
      </c>
      <c r="K2011" s="3" t="s">
        <v>1576</v>
      </c>
      <c r="L2011" s="3" t="s">
        <v>4841</v>
      </c>
      <c r="M2011" s="3" t="s">
        <v>100</v>
      </c>
      <c r="N2011" s="3" t="s">
        <v>143</v>
      </c>
      <c r="O2011" s="5" t="s">
        <v>5382</v>
      </c>
      <c r="P2011" s="2">
        <f>VLOOKUP(M2011&amp;N2011,Distancia!$C$2:$D$3438,2,0)</f>
        <v>91.14</v>
      </c>
      <c r="Q2011" s="2" t="str">
        <f t="shared" si="31"/>
        <v>Aplica</v>
      </c>
      <c r="R2011" s="36"/>
      <c r="S2011" s="2"/>
    </row>
    <row r="2012" spans="1:19" x14ac:dyDescent="0.25">
      <c r="A2012" s="3" t="s">
        <v>6</v>
      </c>
      <c r="B2012" s="6" t="s">
        <v>1925</v>
      </c>
      <c r="C2012" s="2">
        <v>220922</v>
      </c>
      <c r="D2012" s="4">
        <v>45915</v>
      </c>
      <c r="E2012" s="4">
        <v>45915</v>
      </c>
      <c r="F2012" s="2" t="s">
        <v>105</v>
      </c>
      <c r="G2012" s="3" t="s">
        <v>107</v>
      </c>
      <c r="H2012" s="2" t="s">
        <v>6175</v>
      </c>
      <c r="I2012" s="3" t="s">
        <v>97</v>
      </c>
      <c r="J2012" s="6">
        <v>0</v>
      </c>
      <c r="K2012" s="3" t="s">
        <v>1586</v>
      </c>
      <c r="L2012" s="3" t="s">
        <v>5016</v>
      </c>
      <c r="M2012" s="3" t="s">
        <v>100</v>
      </c>
      <c r="N2012" s="3" t="s">
        <v>143</v>
      </c>
      <c r="O2012" s="5" t="s">
        <v>5382</v>
      </c>
      <c r="P2012" s="2">
        <f>VLOOKUP(M2012&amp;N2012,Distancia!$C$2:$D$3438,2,0)</f>
        <v>91.14</v>
      </c>
      <c r="Q2012" s="2" t="str">
        <f t="shared" si="31"/>
        <v>Aplica</v>
      </c>
      <c r="R2012" s="36"/>
      <c r="S2012" s="2"/>
    </row>
    <row r="2013" spans="1:19" x14ac:dyDescent="0.25">
      <c r="A2013" s="3" t="s">
        <v>6</v>
      </c>
      <c r="B2013" s="6" t="s">
        <v>1925</v>
      </c>
      <c r="C2013" s="2">
        <v>220945</v>
      </c>
      <c r="D2013" s="4">
        <v>45912</v>
      </c>
      <c r="E2013" s="4">
        <v>45912</v>
      </c>
      <c r="F2013" s="2" t="s">
        <v>155</v>
      </c>
      <c r="G2013" s="3" t="s">
        <v>156</v>
      </c>
      <c r="H2013" s="2" t="s">
        <v>5527</v>
      </c>
      <c r="I2013" s="3" t="s">
        <v>97</v>
      </c>
      <c r="J2013" s="6">
        <v>0</v>
      </c>
      <c r="K2013" s="3" t="s">
        <v>1494</v>
      </c>
      <c r="L2013" s="3" t="s">
        <v>5117</v>
      </c>
      <c r="M2013" s="3" t="s">
        <v>100</v>
      </c>
      <c r="N2013" s="3" t="s">
        <v>152</v>
      </c>
      <c r="O2013" s="5" t="s">
        <v>5389</v>
      </c>
      <c r="P2013" s="2">
        <f>VLOOKUP(M2013&amp;N2013,Distancia!$C$2:$D$3438,2,0)</f>
        <v>29.12</v>
      </c>
      <c r="Q2013" s="2" t="str">
        <f t="shared" si="31"/>
        <v>No Aplica</v>
      </c>
      <c r="R2013" s="48"/>
      <c r="S2013" s="2"/>
    </row>
    <row r="2014" spans="1:19" x14ac:dyDescent="0.25">
      <c r="A2014" s="3" t="s">
        <v>6</v>
      </c>
      <c r="B2014" s="6" t="s">
        <v>1925</v>
      </c>
      <c r="C2014" s="2">
        <v>220966</v>
      </c>
      <c r="D2014" s="4">
        <v>45915</v>
      </c>
      <c r="E2014" s="4">
        <v>45915</v>
      </c>
      <c r="F2014" s="2" t="s">
        <v>2390</v>
      </c>
      <c r="G2014" s="3" t="s">
        <v>2389</v>
      </c>
      <c r="H2014" s="2" t="s">
        <v>6146</v>
      </c>
      <c r="I2014" s="3" t="s">
        <v>97</v>
      </c>
      <c r="J2014" s="6">
        <v>0</v>
      </c>
      <c r="K2014" s="3" t="s">
        <v>1496</v>
      </c>
      <c r="L2014" s="3" t="s">
        <v>5072</v>
      </c>
      <c r="M2014" s="3" t="s">
        <v>100</v>
      </c>
      <c r="N2014" s="3" t="s">
        <v>143</v>
      </c>
      <c r="O2014" s="5" t="s">
        <v>5382</v>
      </c>
      <c r="P2014" s="2">
        <f>VLOOKUP(M2014&amp;N2014,Distancia!$C$2:$D$3438,2,0)</f>
        <v>91.14</v>
      </c>
      <c r="Q2014" s="2" t="str">
        <f t="shared" si="31"/>
        <v>Aplica</v>
      </c>
      <c r="R2014" s="36"/>
      <c r="S2014" s="2"/>
    </row>
    <row r="2015" spans="1:19" x14ac:dyDescent="0.25">
      <c r="A2015" s="3" t="s">
        <v>6</v>
      </c>
      <c r="B2015" s="6" t="s">
        <v>1925</v>
      </c>
      <c r="C2015" s="2">
        <v>221016</v>
      </c>
      <c r="D2015" s="4">
        <v>45922</v>
      </c>
      <c r="E2015" s="4">
        <v>45925</v>
      </c>
      <c r="F2015" s="2" t="s">
        <v>3125</v>
      </c>
      <c r="G2015" s="3" t="s">
        <v>3357</v>
      </c>
      <c r="H2015" s="2" t="s">
        <v>6263</v>
      </c>
      <c r="I2015" s="3" t="s">
        <v>97</v>
      </c>
      <c r="J2015" s="6">
        <v>219429</v>
      </c>
      <c r="K2015" s="3" t="s">
        <v>1495</v>
      </c>
      <c r="L2015" s="3" t="s">
        <v>5072</v>
      </c>
      <c r="M2015" s="3" t="s">
        <v>227</v>
      </c>
      <c r="N2015" s="3" t="s">
        <v>270</v>
      </c>
      <c r="O2015" s="5" t="s">
        <v>5392</v>
      </c>
      <c r="P2015" s="2">
        <f>VLOOKUP(M2015&amp;N2015,Distancia!$C$2:$D$3438,2,0)</f>
        <v>512.67999999999995</v>
      </c>
      <c r="Q2015" s="2" t="str">
        <f t="shared" si="31"/>
        <v>Aplica</v>
      </c>
      <c r="R2015" s="36">
        <v>261428</v>
      </c>
      <c r="S2015" s="2"/>
    </row>
    <row r="2016" spans="1:19" x14ac:dyDescent="0.25">
      <c r="A2016" s="3" t="s">
        <v>6</v>
      </c>
      <c r="B2016" s="6" t="s">
        <v>1925</v>
      </c>
      <c r="C2016" s="2">
        <v>221021</v>
      </c>
      <c r="D2016" s="4">
        <v>45922</v>
      </c>
      <c r="E2016" s="4">
        <v>45925</v>
      </c>
      <c r="F2016" s="2" t="s">
        <v>1852</v>
      </c>
      <c r="G2016" s="3" t="s">
        <v>3154</v>
      </c>
      <c r="H2016" s="2" t="s">
        <v>5940</v>
      </c>
      <c r="I2016" s="3" t="s">
        <v>351</v>
      </c>
      <c r="J2016" s="6">
        <v>293940</v>
      </c>
      <c r="K2016" s="3" t="s">
        <v>3258</v>
      </c>
      <c r="L2016" s="3" t="s">
        <v>5150</v>
      </c>
      <c r="M2016" s="3" t="s">
        <v>227</v>
      </c>
      <c r="N2016" s="3" t="s">
        <v>270</v>
      </c>
      <c r="O2016" s="5" t="s">
        <v>5392</v>
      </c>
      <c r="P2016" s="2">
        <f>VLOOKUP(M2016&amp;N2016,Distancia!$C$2:$D$3438,2,0)</f>
        <v>512.67999999999995</v>
      </c>
      <c r="Q2016" s="2" t="str">
        <f t="shared" si="31"/>
        <v>Aplica</v>
      </c>
      <c r="R2016" s="36">
        <v>314571</v>
      </c>
      <c r="S2016" s="2"/>
    </row>
    <row r="2017" spans="1:19" x14ac:dyDescent="0.25">
      <c r="A2017" s="3" t="s">
        <v>6</v>
      </c>
      <c r="B2017" s="6" t="s">
        <v>1925</v>
      </c>
      <c r="C2017" s="2">
        <v>221045</v>
      </c>
      <c r="D2017" s="4">
        <v>45922</v>
      </c>
      <c r="E2017" s="4">
        <v>45925</v>
      </c>
      <c r="F2017" s="2" t="s">
        <v>1832</v>
      </c>
      <c r="G2017" s="3" t="s">
        <v>1833</v>
      </c>
      <c r="H2017" s="2" t="s">
        <v>5699</v>
      </c>
      <c r="I2017" s="3" t="s">
        <v>351</v>
      </c>
      <c r="J2017" s="6">
        <v>0</v>
      </c>
      <c r="K2017" s="3">
        <v>0</v>
      </c>
      <c r="L2017" s="3">
        <v>0</v>
      </c>
      <c r="M2017" s="3" t="s">
        <v>117</v>
      </c>
      <c r="N2017" s="3" t="s">
        <v>270</v>
      </c>
      <c r="O2017" s="5" t="s">
        <v>5392</v>
      </c>
      <c r="P2017" s="2">
        <f>VLOOKUP(M2017&amp;N2017,Distancia!$C$2:$D$3438,2,0)</f>
        <v>641.66999999999996</v>
      </c>
      <c r="Q2017" s="2" t="str">
        <f t="shared" si="31"/>
        <v>Aplica</v>
      </c>
      <c r="R2017" s="48">
        <v>314571</v>
      </c>
      <c r="S2017" s="2"/>
    </row>
    <row r="2018" spans="1:19" x14ac:dyDescent="0.25">
      <c r="A2018" s="3" t="s">
        <v>6</v>
      </c>
      <c r="B2018" s="6" t="s">
        <v>1925</v>
      </c>
      <c r="C2018" s="2">
        <v>221076</v>
      </c>
      <c r="D2018" s="4">
        <v>45924</v>
      </c>
      <c r="E2018" s="4">
        <v>45924</v>
      </c>
      <c r="F2018" s="2" t="s">
        <v>1825</v>
      </c>
      <c r="G2018" s="3" t="s">
        <v>1826</v>
      </c>
      <c r="H2018" s="2" t="s">
        <v>5418</v>
      </c>
      <c r="I2018" s="3" t="s">
        <v>3170</v>
      </c>
      <c r="J2018" s="6">
        <v>0</v>
      </c>
      <c r="K2018" s="3" t="s">
        <v>1493</v>
      </c>
      <c r="L2018" s="3" t="s">
        <v>5117</v>
      </c>
      <c r="M2018" s="3" t="s">
        <v>227</v>
      </c>
      <c r="N2018" s="3" t="s">
        <v>143</v>
      </c>
      <c r="O2018" s="5" t="s">
        <v>5389</v>
      </c>
      <c r="P2018" s="2">
        <f>VLOOKUP(M2018&amp;N2018,Distancia!$C$2:$D$3438,2,0)</f>
        <v>57.48</v>
      </c>
      <c r="Q2018" s="2" t="str">
        <f t="shared" si="31"/>
        <v>No Aplica</v>
      </c>
      <c r="R2018" s="48"/>
      <c r="S2018" s="2"/>
    </row>
    <row r="2019" spans="1:19" x14ac:dyDescent="0.25">
      <c r="A2019" s="3" t="s">
        <v>6</v>
      </c>
      <c r="B2019" s="6" t="s">
        <v>1925</v>
      </c>
      <c r="C2019" s="2">
        <v>221088</v>
      </c>
      <c r="D2019" s="4">
        <v>45890</v>
      </c>
      <c r="E2019" s="4">
        <v>45890</v>
      </c>
      <c r="F2019" s="2" t="s">
        <v>37</v>
      </c>
      <c r="G2019" s="3" t="s">
        <v>996</v>
      </c>
      <c r="H2019" s="2" t="s">
        <v>5791</v>
      </c>
      <c r="I2019" s="3" t="s">
        <v>97</v>
      </c>
      <c r="J2019" s="6">
        <v>34581</v>
      </c>
      <c r="K2019" s="3" t="s">
        <v>1985</v>
      </c>
      <c r="L2019" s="3" t="s">
        <v>5117</v>
      </c>
      <c r="M2019" s="3" t="s">
        <v>100</v>
      </c>
      <c r="N2019" s="3" t="s">
        <v>138</v>
      </c>
      <c r="O2019" s="5" t="s">
        <v>5382</v>
      </c>
      <c r="P2019" s="2">
        <f>VLOOKUP(M2019&amp;N2019,Distancia!$C$2:$D$3438,2,0)</f>
        <v>93.98</v>
      </c>
      <c r="Q2019" s="2" t="str">
        <f t="shared" si="31"/>
        <v>Aplica</v>
      </c>
      <c r="R2019" s="36"/>
      <c r="S2019" s="2"/>
    </row>
    <row r="2020" spans="1:19" x14ac:dyDescent="0.25">
      <c r="A2020" s="3" t="s">
        <v>6</v>
      </c>
      <c r="B2020" s="6" t="s">
        <v>1925</v>
      </c>
      <c r="C2020" s="2">
        <v>221089</v>
      </c>
      <c r="D2020" s="4">
        <v>45894</v>
      </c>
      <c r="E2020" s="4">
        <v>45894</v>
      </c>
      <c r="F2020" s="2" t="s">
        <v>37</v>
      </c>
      <c r="G2020" s="3" t="s">
        <v>996</v>
      </c>
      <c r="H2020" s="2" t="s">
        <v>5791</v>
      </c>
      <c r="I2020" s="3" t="s">
        <v>97</v>
      </c>
      <c r="J2020" s="6">
        <v>34581</v>
      </c>
      <c r="K2020" s="3" t="s">
        <v>1646</v>
      </c>
      <c r="L2020" s="3" t="s">
        <v>5117</v>
      </c>
      <c r="M2020" s="3" t="s">
        <v>100</v>
      </c>
      <c r="N2020" s="3" t="s">
        <v>291</v>
      </c>
      <c r="O2020" s="5" t="s">
        <v>5394</v>
      </c>
      <c r="P2020" s="2">
        <f>VLOOKUP(M2020&amp;N2020,Distancia!$C$2:$D$3438,2,0)</f>
        <v>134.77000000000001</v>
      </c>
      <c r="Q2020" s="2" t="str">
        <f t="shared" si="31"/>
        <v>Aplica</v>
      </c>
      <c r="R2020" s="48"/>
      <c r="S2020" s="2"/>
    </row>
    <row r="2021" spans="1:19" x14ac:dyDescent="0.25">
      <c r="A2021" s="3" t="s">
        <v>6</v>
      </c>
      <c r="B2021" s="6" t="s">
        <v>1925</v>
      </c>
      <c r="C2021" s="2">
        <v>221091</v>
      </c>
      <c r="D2021" s="4">
        <v>45902</v>
      </c>
      <c r="E2021" s="4">
        <v>45902</v>
      </c>
      <c r="F2021" s="2" t="s">
        <v>37</v>
      </c>
      <c r="G2021" s="3" t="s">
        <v>996</v>
      </c>
      <c r="H2021" s="2" t="s">
        <v>5791</v>
      </c>
      <c r="I2021" s="3" t="s">
        <v>97</v>
      </c>
      <c r="J2021" s="6">
        <v>34581</v>
      </c>
      <c r="K2021" s="3" t="s">
        <v>3259</v>
      </c>
      <c r="L2021" s="3" t="s">
        <v>5117</v>
      </c>
      <c r="M2021" s="3" t="s">
        <v>100</v>
      </c>
      <c r="N2021" s="3" t="s">
        <v>227</v>
      </c>
      <c r="O2021" s="5" t="s">
        <v>5382</v>
      </c>
      <c r="P2021" s="2">
        <f>VLOOKUP(M2021&amp;N2021,Distancia!$C$2:$D$3438,2,0)</f>
        <v>127.72</v>
      </c>
      <c r="Q2021" s="2" t="str">
        <f t="shared" si="31"/>
        <v>Aplica</v>
      </c>
      <c r="R2021" s="36"/>
      <c r="S2021" s="2"/>
    </row>
    <row r="2022" spans="1:19" x14ac:dyDescent="0.25">
      <c r="A2022" s="3" t="s">
        <v>6</v>
      </c>
      <c r="B2022" s="6" t="s">
        <v>1925</v>
      </c>
      <c r="C2022" s="2">
        <v>221095</v>
      </c>
      <c r="D2022" s="4">
        <v>45922</v>
      </c>
      <c r="E2022" s="4">
        <v>45922</v>
      </c>
      <c r="F2022" s="2" t="s">
        <v>398</v>
      </c>
      <c r="G2022" s="3" t="s">
        <v>1829</v>
      </c>
      <c r="H2022" s="2" t="s">
        <v>5693</v>
      </c>
      <c r="I2022" s="3" t="s">
        <v>97</v>
      </c>
      <c r="J2022" s="6">
        <v>31809</v>
      </c>
      <c r="K2022" s="3" t="s">
        <v>1610</v>
      </c>
      <c r="L2022" s="3" t="s">
        <v>5046</v>
      </c>
      <c r="M2022" s="3" t="s">
        <v>227</v>
      </c>
      <c r="N2022" s="3" t="s">
        <v>100</v>
      </c>
      <c r="O2022" s="5" t="s">
        <v>5382</v>
      </c>
      <c r="P2022" s="2">
        <f>VLOOKUP(M2022&amp;N2022,Distancia!$C$2:$D$3438,2,0)</f>
        <v>127.72</v>
      </c>
      <c r="Q2022" s="2" t="str">
        <f t="shared" si="31"/>
        <v>Aplica</v>
      </c>
      <c r="R2022" s="36"/>
      <c r="S2022" s="2"/>
    </row>
    <row r="2023" spans="1:19" x14ac:dyDescent="0.25">
      <c r="A2023" s="3" t="s">
        <v>6</v>
      </c>
      <c r="B2023" s="6" t="s">
        <v>1925</v>
      </c>
      <c r="C2023" s="2">
        <v>221105</v>
      </c>
      <c r="D2023" s="4">
        <v>45922</v>
      </c>
      <c r="E2023" s="4">
        <v>45924</v>
      </c>
      <c r="F2023" s="2" t="s">
        <v>3005</v>
      </c>
      <c r="G2023" s="3" t="s">
        <v>3004</v>
      </c>
      <c r="H2023" s="2" t="s">
        <v>6385</v>
      </c>
      <c r="I2023" s="3" t="s">
        <v>97</v>
      </c>
      <c r="J2023" s="6">
        <v>190855</v>
      </c>
      <c r="K2023" s="3" t="s">
        <v>3339</v>
      </c>
      <c r="L2023" s="3" t="s">
        <v>5046</v>
      </c>
      <c r="M2023" s="3" t="s">
        <v>302</v>
      </c>
      <c r="N2023" s="3" t="s">
        <v>270</v>
      </c>
      <c r="O2023" s="5" t="s">
        <v>5392</v>
      </c>
      <c r="P2023" s="2">
        <f>VLOOKUP(M2023&amp;N2023,Distancia!$C$2:$D$3438,2,0)</f>
        <v>505.52</v>
      </c>
      <c r="Q2023" s="2" t="str">
        <f t="shared" si="31"/>
        <v>Aplica</v>
      </c>
      <c r="R2023" s="36">
        <v>399187</v>
      </c>
      <c r="S2023" s="2"/>
    </row>
    <row r="2024" spans="1:19" x14ac:dyDescent="0.25">
      <c r="A2024" s="3" t="s">
        <v>6</v>
      </c>
      <c r="B2024" s="6" t="s">
        <v>1925</v>
      </c>
      <c r="C2024" s="2">
        <v>221119</v>
      </c>
      <c r="D2024" s="4">
        <v>45924</v>
      </c>
      <c r="E2024" s="4">
        <v>45924</v>
      </c>
      <c r="F2024" s="2" t="s">
        <v>3964</v>
      </c>
      <c r="G2024" s="3" t="s">
        <v>3965</v>
      </c>
      <c r="H2024" s="2" t="s">
        <v>5796</v>
      </c>
      <c r="I2024" s="3" t="s">
        <v>3170</v>
      </c>
      <c r="J2024" s="6">
        <v>0</v>
      </c>
      <c r="K2024" s="3" t="s">
        <v>1661</v>
      </c>
      <c r="L2024" s="3" t="s">
        <v>5154</v>
      </c>
      <c r="M2024" s="3" t="s">
        <v>115</v>
      </c>
      <c r="N2024" s="3" t="s">
        <v>138</v>
      </c>
      <c r="O2024" s="5" t="s">
        <v>5394</v>
      </c>
      <c r="P2024" s="2">
        <f>VLOOKUP(M2024&amp;N2024,Distancia!$C$2:$D$3438,2,0)</f>
        <v>38</v>
      </c>
      <c r="Q2024" s="2" t="str">
        <f t="shared" si="31"/>
        <v>No Aplica</v>
      </c>
      <c r="R2024" s="48">
        <v>9652</v>
      </c>
      <c r="S2024" s="2"/>
    </row>
    <row r="2025" spans="1:19" x14ac:dyDescent="0.25">
      <c r="A2025" s="3" t="s">
        <v>6</v>
      </c>
      <c r="B2025" s="6" t="s">
        <v>1925</v>
      </c>
      <c r="C2025" s="2">
        <v>221121</v>
      </c>
      <c r="D2025" s="4">
        <v>45925</v>
      </c>
      <c r="E2025" s="4">
        <v>45925</v>
      </c>
      <c r="F2025" s="2" t="s">
        <v>3964</v>
      </c>
      <c r="G2025" s="3" t="s">
        <v>3965</v>
      </c>
      <c r="H2025" s="2" t="s">
        <v>5796</v>
      </c>
      <c r="I2025" s="3" t="s">
        <v>3170</v>
      </c>
      <c r="J2025" s="6">
        <v>0</v>
      </c>
      <c r="K2025" s="3" t="s">
        <v>1563</v>
      </c>
      <c r="L2025" s="3" t="s">
        <v>5154</v>
      </c>
      <c r="M2025" s="3" t="s">
        <v>115</v>
      </c>
      <c r="N2025" s="3" t="s">
        <v>117</v>
      </c>
      <c r="O2025" s="5" t="s">
        <v>5394</v>
      </c>
      <c r="P2025" s="2">
        <f>VLOOKUP(M2025&amp;N2025,Distancia!$C$2:$D$3438,2,0)</f>
        <v>86.11</v>
      </c>
      <c r="Q2025" s="2" t="str">
        <f t="shared" si="31"/>
        <v>Aplica</v>
      </c>
      <c r="R2025" s="36">
        <v>25507</v>
      </c>
      <c r="S2025" s="2"/>
    </row>
    <row r="2026" spans="1:19" x14ac:dyDescent="0.25">
      <c r="A2026" s="3" t="s">
        <v>6</v>
      </c>
      <c r="B2026" s="6" t="s">
        <v>1925</v>
      </c>
      <c r="C2026" s="2">
        <v>221122</v>
      </c>
      <c r="D2026" s="4">
        <v>45926</v>
      </c>
      <c r="E2026" s="4">
        <v>45926</v>
      </c>
      <c r="F2026" s="2" t="s">
        <v>3964</v>
      </c>
      <c r="G2026" s="3" t="s">
        <v>3965</v>
      </c>
      <c r="H2026" s="2" t="s">
        <v>5796</v>
      </c>
      <c r="I2026" s="3" t="s">
        <v>3170</v>
      </c>
      <c r="J2026" s="6">
        <v>0</v>
      </c>
      <c r="K2026" s="3" t="s">
        <v>1514</v>
      </c>
      <c r="L2026" s="3" t="s">
        <v>5154</v>
      </c>
      <c r="M2026" s="3" t="s">
        <v>115</v>
      </c>
      <c r="N2026" s="3" t="s">
        <v>138</v>
      </c>
      <c r="O2026" s="5" t="s">
        <v>5394</v>
      </c>
      <c r="P2026" s="2">
        <f>VLOOKUP(M2026&amp;N2026,Distancia!$C$2:$D$3438,2,0)</f>
        <v>38</v>
      </c>
      <c r="Q2026" s="2" t="str">
        <f t="shared" si="31"/>
        <v>No Aplica</v>
      </c>
      <c r="R2026" s="48">
        <v>9636</v>
      </c>
      <c r="S2026" s="2"/>
    </row>
    <row r="2027" spans="1:19" x14ac:dyDescent="0.25">
      <c r="A2027" s="3" t="s">
        <v>6</v>
      </c>
      <c r="B2027" s="6" t="s">
        <v>1925</v>
      </c>
      <c r="C2027" s="2">
        <v>221133</v>
      </c>
      <c r="D2027" s="4">
        <v>45924</v>
      </c>
      <c r="E2027" s="4">
        <v>45926</v>
      </c>
      <c r="F2027" s="2" t="s">
        <v>105</v>
      </c>
      <c r="G2027" s="3" t="s">
        <v>107</v>
      </c>
      <c r="H2027" s="2" t="s">
        <v>6175</v>
      </c>
      <c r="I2027" s="3" t="s">
        <v>97</v>
      </c>
      <c r="J2027" s="6">
        <v>207487</v>
      </c>
      <c r="K2027" s="3" t="s">
        <v>1382</v>
      </c>
      <c r="L2027" s="3" t="s">
        <v>5046</v>
      </c>
      <c r="M2027" s="3" t="s">
        <v>100</v>
      </c>
      <c r="N2027" s="3" t="s">
        <v>270</v>
      </c>
      <c r="O2027" s="5" t="s">
        <v>5392</v>
      </c>
      <c r="P2027" s="2">
        <f>VLOOKUP(M2027&amp;N2027,Distancia!$C$2:$D$3438,2,0)</f>
        <v>499.9</v>
      </c>
      <c r="Q2027" s="2" t="str">
        <f t="shared" si="31"/>
        <v>Aplica</v>
      </c>
      <c r="R2027" s="36">
        <v>428922</v>
      </c>
      <c r="S2027" s="2"/>
    </row>
    <row r="2028" spans="1:19" x14ac:dyDescent="0.25">
      <c r="A2028" s="3" t="s">
        <v>6</v>
      </c>
      <c r="B2028" s="6" t="s">
        <v>1925</v>
      </c>
      <c r="C2028" s="2">
        <v>221141</v>
      </c>
      <c r="D2028" s="4">
        <v>45923</v>
      </c>
      <c r="E2028" s="4">
        <v>45923</v>
      </c>
      <c r="F2028" s="2" t="s">
        <v>396</v>
      </c>
      <c r="G2028" s="3" t="s">
        <v>397</v>
      </c>
      <c r="H2028" s="2" t="s">
        <v>6036</v>
      </c>
      <c r="I2028" s="3" t="s">
        <v>97</v>
      </c>
      <c r="J2028" s="6">
        <v>0</v>
      </c>
      <c r="K2028" s="3">
        <v>0</v>
      </c>
      <c r="L2028" s="3">
        <v>0</v>
      </c>
      <c r="M2028" s="3" t="s">
        <v>302</v>
      </c>
      <c r="N2028" s="3" t="s">
        <v>223</v>
      </c>
      <c r="O2028" s="5" t="s">
        <v>5402</v>
      </c>
      <c r="P2028" s="2">
        <f>VLOOKUP(M2028&amp;N2028,Distancia!$C$2:$D$3438,2,0)</f>
        <v>129</v>
      </c>
      <c r="Q2028" s="2" t="str">
        <f t="shared" si="31"/>
        <v>Aplica</v>
      </c>
      <c r="R2028" s="48"/>
      <c r="S2028" s="2"/>
    </row>
    <row r="2029" spans="1:19" x14ac:dyDescent="0.25">
      <c r="A2029" s="3" t="s">
        <v>6</v>
      </c>
      <c r="B2029" s="6" t="s">
        <v>1925</v>
      </c>
      <c r="C2029" s="2">
        <v>221221</v>
      </c>
      <c r="D2029" s="4">
        <v>45924</v>
      </c>
      <c r="E2029" s="4">
        <v>45924</v>
      </c>
      <c r="F2029" s="2" t="s">
        <v>220</v>
      </c>
      <c r="G2029" s="3" t="s">
        <v>221</v>
      </c>
      <c r="H2029" s="2" t="s">
        <v>5965</v>
      </c>
      <c r="I2029" s="3" t="s">
        <v>97</v>
      </c>
      <c r="J2029" s="6">
        <v>0</v>
      </c>
      <c r="K2029" s="3" t="s">
        <v>1572</v>
      </c>
      <c r="L2029" s="3" t="s">
        <v>5069</v>
      </c>
      <c r="M2029" s="3" t="s">
        <v>100</v>
      </c>
      <c r="N2029" s="3" t="s">
        <v>143</v>
      </c>
      <c r="O2029" s="5" t="s">
        <v>5382</v>
      </c>
      <c r="P2029" s="2">
        <f>VLOOKUP(M2029&amp;N2029,Distancia!$C$2:$D$3438,2,0)</f>
        <v>91.14</v>
      </c>
      <c r="Q2029" s="2" t="str">
        <f t="shared" si="31"/>
        <v>Aplica</v>
      </c>
      <c r="R2029" s="48"/>
      <c r="S2029" s="2"/>
    </row>
    <row r="2030" spans="1:19" x14ac:dyDescent="0.25">
      <c r="A2030" s="3" t="s">
        <v>6</v>
      </c>
      <c r="B2030" s="6" t="s">
        <v>1925</v>
      </c>
      <c r="C2030" s="2">
        <v>221232</v>
      </c>
      <c r="D2030" s="4">
        <v>45926</v>
      </c>
      <c r="E2030" s="4">
        <v>45926</v>
      </c>
      <c r="F2030" s="2" t="s">
        <v>1830</v>
      </c>
      <c r="G2030" s="3" t="s">
        <v>1831</v>
      </c>
      <c r="H2030" s="2" t="s">
        <v>6413</v>
      </c>
      <c r="I2030" s="3" t="s">
        <v>3170</v>
      </c>
      <c r="J2030" s="6">
        <v>31809</v>
      </c>
      <c r="K2030" s="3" t="s">
        <v>1486</v>
      </c>
      <c r="L2030" s="3" t="s">
        <v>5154</v>
      </c>
      <c r="M2030" s="3" t="s">
        <v>227</v>
      </c>
      <c r="N2030" s="3" t="s">
        <v>100</v>
      </c>
      <c r="O2030" s="5" t="s">
        <v>5389</v>
      </c>
      <c r="P2030" s="2">
        <f>VLOOKUP(M2030&amp;N2030,Distancia!$C$2:$D$3438,2,0)</f>
        <v>127.72</v>
      </c>
      <c r="Q2030" s="2" t="str">
        <f t="shared" si="31"/>
        <v>Aplica</v>
      </c>
      <c r="R2030" s="48"/>
      <c r="S2030" s="2"/>
    </row>
    <row r="2031" spans="1:19" x14ac:dyDescent="0.25">
      <c r="A2031" s="3" t="s">
        <v>6</v>
      </c>
      <c r="B2031" s="6" t="s">
        <v>1925</v>
      </c>
      <c r="C2031" s="2">
        <v>221263</v>
      </c>
      <c r="D2031" s="4">
        <v>45924</v>
      </c>
      <c r="E2031" s="4">
        <v>45924</v>
      </c>
      <c r="F2031" s="2" t="s">
        <v>398</v>
      </c>
      <c r="G2031" s="3" t="s">
        <v>1829</v>
      </c>
      <c r="H2031" s="2" t="s">
        <v>5693</v>
      </c>
      <c r="I2031" s="3" t="s">
        <v>97</v>
      </c>
      <c r="J2031" s="6">
        <v>31809</v>
      </c>
      <c r="K2031" s="3" t="s">
        <v>1652</v>
      </c>
      <c r="L2031" s="3" t="s">
        <v>5024</v>
      </c>
      <c r="M2031" s="3" t="s">
        <v>227</v>
      </c>
      <c r="N2031" s="3" t="s">
        <v>100</v>
      </c>
      <c r="O2031" s="5" t="s">
        <v>5382</v>
      </c>
      <c r="P2031" s="2">
        <f>VLOOKUP(M2031&amp;N2031,Distancia!$C$2:$D$3438,2,0)</f>
        <v>127.72</v>
      </c>
      <c r="Q2031" s="2" t="str">
        <f t="shared" si="31"/>
        <v>Aplica</v>
      </c>
      <c r="R2031" s="48"/>
      <c r="S2031" s="2"/>
    </row>
    <row r="2032" spans="1:19" x14ac:dyDescent="0.25">
      <c r="A2032" s="3" t="s">
        <v>6</v>
      </c>
      <c r="B2032" s="6" t="s">
        <v>1925</v>
      </c>
      <c r="C2032" s="2">
        <v>221328</v>
      </c>
      <c r="D2032" s="4">
        <v>45929</v>
      </c>
      <c r="E2032" s="4">
        <v>45931</v>
      </c>
      <c r="F2032" s="2" t="s">
        <v>3345</v>
      </c>
      <c r="G2032" s="3" t="s">
        <v>3346</v>
      </c>
      <c r="H2032" s="2" t="s">
        <v>6429</v>
      </c>
      <c r="I2032" s="3" t="s">
        <v>351</v>
      </c>
      <c r="J2032" s="6">
        <v>0</v>
      </c>
      <c r="K2032" s="3">
        <v>0</v>
      </c>
      <c r="L2032" s="3">
        <v>0</v>
      </c>
      <c r="M2032" s="3" t="s">
        <v>302</v>
      </c>
      <c r="N2032" s="3" t="s">
        <v>270</v>
      </c>
      <c r="O2032" s="5" t="s">
        <v>5392</v>
      </c>
      <c r="P2032" s="2">
        <f>VLOOKUP(M2032&amp;N2032,Distancia!$C$2:$D$3438,2,0)</f>
        <v>505.52</v>
      </c>
      <c r="Q2032" s="2" t="str">
        <f t="shared" si="31"/>
        <v>Aplica</v>
      </c>
      <c r="R2032" s="48">
        <v>348056</v>
      </c>
      <c r="S2032" s="2"/>
    </row>
    <row r="2033" spans="1:19" x14ac:dyDescent="0.25">
      <c r="A2033" s="3" t="s">
        <v>6</v>
      </c>
      <c r="B2033" s="6" t="s">
        <v>1925</v>
      </c>
      <c r="C2033" s="2">
        <v>221383</v>
      </c>
      <c r="D2033" s="4">
        <v>45930</v>
      </c>
      <c r="E2033" s="4">
        <v>45930</v>
      </c>
      <c r="F2033" s="2" t="s">
        <v>73</v>
      </c>
      <c r="G2033" s="3" t="s">
        <v>1853</v>
      </c>
      <c r="H2033" s="2" t="s">
        <v>6435</v>
      </c>
      <c r="I2033" s="3" t="s">
        <v>351</v>
      </c>
      <c r="J2033" s="6">
        <v>25815</v>
      </c>
      <c r="K2033" s="3" t="s">
        <v>1680</v>
      </c>
      <c r="L2033" s="3" t="s">
        <v>5154</v>
      </c>
      <c r="M2033" s="3" t="s">
        <v>117</v>
      </c>
      <c r="N2033" s="3" t="s">
        <v>100</v>
      </c>
      <c r="O2033" s="5" t="s">
        <v>5382</v>
      </c>
      <c r="P2033" s="2">
        <f>VLOOKUP(M2033&amp;N2033,Distancia!$C$2:$D$3438,2,0)</f>
        <v>141.77000000000001</v>
      </c>
      <c r="Q2033" s="2" t="str">
        <f t="shared" si="31"/>
        <v>Aplica</v>
      </c>
      <c r="R2033" s="48"/>
      <c r="S2033" s="2"/>
    </row>
    <row r="2034" spans="1:19" x14ac:dyDescent="0.25">
      <c r="A2034" s="3" t="s">
        <v>6</v>
      </c>
      <c r="B2034" s="6" t="s">
        <v>1925</v>
      </c>
      <c r="C2034" s="2">
        <v>221390</v>
      </c>
      <c r="D2034" s="4">
        <v>45930</v>
      </c>
      <c r="E2034" s="4">
        <v>45930</v>
      </c>
      <c r="F2034" s="2" t="s">
        <v>5350</v>
      </c>
      <c r="G2034" s="3" t="s">
        <v>5351</v>
      </c>
      <c r="H2034" s="2" t="s">
        <v>6437</v>
      </c>
      <c r="I2034" s="3" t="s">
        <v>351</v>
      </c>
      <c r="J2034" s="6">
        <v>0</v>
      </c>
      <c r="K2034" s="3" t="s">
        <v>440</v>
      </c>
      <c r="L2034" s="3" t="s">
        <v>4809</v>
      </c>
      <c r="M2034" s="3" t="s">
        <v>143</v>
      </c>
      <c r="N2034" s="3" t="s">
        <v>100</v>
      </c>
      <c r="O2034" s="5" t="s">
        <v>5389</v>
      </c>
      <c r="P2034" s="2">
        <f>VLOOKUP(M2034&amp;N2034,Distancia!$C$2:$D$3438,2,0)</f>
        <v>91.14</v>
      </c>
      <c r="Q2034" s="2" t="str">
        <f t="shared" si="31"/>
        <v>Aplica</v>
      </c>
      <c r="R2034" s="48">
        <v>8160</v>
      </c>
      <c r="S2034" s="2"/>
    </row>
    <row r="2035" spans="1:19" x14ac:dyDescent="0.25">
      <c r="A2035" s="3" t="s">
        <v>6</v>
      </c>
      <c r="B2035" s="6" t="s">
        <v>1925</v>
      </c>
      <c r="C2035" s="2">
        <v>221400</v>
      </c>
      <c r="D2035" s="4">
        <v>45930</v>
      </c>
      <c r="E2035" s="4">
        <v>45930</v>
      </c>
      <c r="F2035" s="2" t="s">
        <v>3002</v>
      </c>
      <c r="G2035" s="3" t="s">
        <v>3001</v>
      </c>
      <c r="H2035" s="2" t="s">
        <v>6438</v>
      </c>
      <c r="I2035" s="3" t="s">
        <v>351</v>
      </c>
      <c r="J2035" s="6">
        <v>25815</v>
      </c>
      <c r="K2035" s="3" t="s">
        <v>1676</v>
      </c>
      <c r="L2035" s="3" t="s">
        <v>5154</v>
      </c>
      <c r="M2035" s="3" t="s">
        <v>291</v>
      </c>
      <c r="N2035" s="3" t="s">
        <v>100</v>
      </c>
      <c r="O2035" s="5" t="s">
        <v>5382</v>
      </c>
      <c r="P2035" s="2">
        <f>VLOOKUP(M2035&amp;N2035,Distancia!$C$2:$D$3438,2,0)</f>
        <v>134.77000000000001</v>
      </c>
      <c r="Q2035" s="2" t="str">
        <f t="shared" si="31"/>
        <v>Aplica</v>
      </c>
      <c r="R2035" s="36"/>
      <c r="S2035" s="2"/>
    </row>
    <row r="2036" spans="1:19" x14ac:dyDescent="0.25">
      <c r="A2036" s="3" t="s">
        <v>6</v>
      </c>
      <c r="B2036" s="6" t="s">
        <v>1925</v>
      </c>
      <c r="C2036" s="2">
        <v>221404</v>
      </c>
      <c r="D2036" s="4">
        <v>45930</v>
      </c>
      <c r="E2036" s="4">
        <v>45930</v>
      </c>
      <c r="F2036" s="2" t="s">
        <v>404</v>
      </c>
      <c r="G2036" s="3" t="s">
        <v>3003</v>
      </c>
      <c r="H2036" s="2" t="s">
        <v>6439</v>
      </c>
      <c r="I2036" s="3" t="s">
        <v>351</v>
      </c>
      <c r="J2036" s="6">
        <v>31809</v>
      </c>
      <c r="K2036" s="3" t="s">
        <v>1485</v>
      </c>
      <c r="L2036" s="3" t="s">
        <v>5154</v>
      </c>
      <c r="M2036" s="3" t="s">
        <v>291</v>
      </c>
      <c r="N2036" s="3" t="s">
        <v>100</v>
      </c>
      <c r="O2036" s="5" t="s">
        <v>5382</v>
      </c>
      <c r="P2036" s="2">
        <f>VLOOKUP(M2036&amp;N2036,Distancia!$C$2:$D$3438,2,0)</f>
        <v>134.77000000000001</v>
      </c>
      <c r="Q2036" s="2" t="str">
        <f t="shared" si="31"/>
        <v>Aplica</v>
      </c>
      <c r="R2036" s="36"/>
      <c r="S2036" s="2"/>
    </row>
    <row r="2037" spans="1:19" x14ac:dyDescent="0.25">
      <c r="A2037" s="3" t="s">
        <v>6</v>
      </c>
      <c r="B2037" s="6" t="s">
        <v>1925</v>
      </c>
      <c r="C2037" s="2">
        <v>221408</v>
      </c>
      <c r="D2037" s="4">
        <v>45930</v>
      </c>
      <c r="E2037" s="4">
        <v>45930</v>
      </c>
      <c r="F2037" s="2" t="s">
        <v>1857</v>
      </c>
      <c r="G2037" s="3" t="s">
        <v>2357</v>
      </c>
      <c r="H2037" s="2" t="s">
        <v>6440</v>
      </c>
      <c r="I2037" s="3" t="s">
        <v>351</v>
      </c>
      <c r="J2037" s="6">
        <v>25815</v>
      </c>
      <c r="K2037" s="3" t="s">
        <v>1567</v>
      </c>
      <c r="L2037" s="3" t="s">
        <v>5154</v>
      </c>
      <c r="M2037" s="3" t="s">
        <v>117</v>
      </c>
      <c r="N2037" s="3" t="s">
        <v>100</v>
      </c>
      <c r="O2037" s="5" t="s">
        <v>5382</v>
      </c>
      <c r="P2037" s="2">
        <f>VLOOKUP(M2037&amp;N2037,Distancia!$C$2:$D$3438,2,0)</f>
        <v>141.77000000000001</v>
      </c>
      <c r="Q2037" s="2" t="str">
        <f t="shared" si="31"/>
        <v>Aplica</v>
      </c>
      <c r="R2037" s="36"/>
      <c r="S2037" s="2"/>
    </row>
    <row r="2038" spans="1:19" x14ac:dyDescent="0.25">
      <c r="A2038" s="3" t="s">
        <v>6</v>
      </c>
      <c r="B2038" s="6" t="s">
        <v>1925</v>
      </c>
      <c r="C2038" s="2">
        <v>221414</v>
      </c>
      <c r="D2038" s="4">
        <v>45916</v>
      </c>
      <c r="E2038" s="4">
        <v>45916</v>
      </c>
      <c r="F2038" s="2" t="s">
        <v>1847</v>
      </c>
      <c r="G2038" s="3" t="s">
        <v>1848</v>
      </c>
      <c r="H2038" s="2" t="s">
        <v>6442</v>
      </c>
      <c r="I2038" s="3" t="s">
        <v>351</v>
      </c>
      <c r="J2038" s="6">
        <v>0</v>
      </c>
      <c r="K2038" s="3">
        <v>0</v>
      </c>
      <c r="L2038" s="3">
        <v>0</v>
      </c>
      <c r="M2038" s="3" t="s">
        <v>143</v>
      </c>
      <c r="N2038" s="3" t="s">
        <v>100</v>
      </c>
      <c r="O2038" s="5" t="s">
        <v>5394</v>
      </c>
      <c r="P2038" s="2">
        <f>VLOOKUP(M2038&amp;N2038,Distancia!$C$2:$D$3438,2,0)</f>
        <v>91.14</v>
      </c>
      <c r="Q2038" s="2" t="str">
        <f t="shared" si="31"/>
        <v>Aplica</v>
      </c>
      <c r="R2038" s="48"/>
      <c r="S2038" s="2"/>
    </row>
    <row r="2039" spans="1:19" x14ac:dyDescent="0.25">
      <c r="A2039" s="3" t="s">
        <v>6</v>
      </c>
      <c r="B2039" s="6" t="s">
        <v>1925</v>
      </c>
      <c r="C2039" s="2">
        <v>221416</v>
      </c>
      <c r="D2039" s="4">
        <v>45930</v>
      </c>
      <c r="E2039" s="4">
        <v>45930</v>
      </c>
      <c r="F2039" s="2" t="s">
        <v>1847</v>
      </c>
      <c r="G2039" s="3" t="s">
        <v>1848</v>
      </c>
      <c r="H2039" s="2" t="s">
        <v>6442</v>
      </c>
      <c r="I2039" s="3" t="s">
        <v>351</v>
      </c>
      <c r="J2039" s="6">
        <v>0</v>
      </c>
      <c r="K2039" s="3">
        <v>0</v>
      </c>
      <c r="L2039" s="3">
        <v>0</v>
      </c>
      <c r="M2039" s="3" t="s">
        <v>143</v>
      </c>
      <c r="N2039" s="3" t="s">
        <v>100</v>
      </c>
      <c r="O2039" s="5" t="s">
        <v>5402</v>
      </c>
      <c r="P2039" s="2">
        <f>VLOOKUP(M2039&amp;N2039,Distancia!$C$2:$D$3438,2,0)</f>
        <v>91.14</v>
      </c>
      <c r="Q2039" s="2" t="str">
        <f t="shared" si="31"/>
        <v>Aplica</v>
      </c>
      <c r="R2039" s="48">
        <v>5730</v>
      </c>
      <c r="S2039" s="2"/>
    </row>
    <row r="2040" spans="1:19" x14ac:dyDescent="0.25">
      <c r="A2040" s="3" t="s">
        <v>6</v>
      </c>
      <c r="B2040" s="6" t="s">
        <v>1925</v>
      </c>
      <c r="C2040" s="2">
        <v>221447</v>
      </c>
      <c r="D2040" s="4">
        <v>45930</v>
      </c>
      <c r="E2040" s="4">
        <v>45930</v>
      </c>
      <c r="F2040" s="2" t="s">
        <v>5363</v>
      </c>
      <c r="G2040" s="3" t="s">
        <v>5364</v>
      </c>
      <c r="H2040" s="2" t="s">
        <v>6445</v>
      </c>
      <c r="I2040" s="3" t="s">
        <v>351</v>
      </c>
      <c r="J2040" s="6">
        <v>0</v>
      </c>
      <c r="K2040" s="3" t="s">
        <v>1668</v>
      </c>
      <c r="L2040" s="3" t="s">
        <v>4809</v>
      </c>
      <c r="M2040" s="3" t="s">
        <v>152</v>
      </c>
      <c r="N2040" s="3" t="s">
        <v>100</v>
      </c>
      <c r="O2040" s="5" t="s">
        <v>5382</v>
      </c>
      <c r="P2040" s="2">
        <f>VLOOKUP(M2040&amp;N2040,Distancia!$C$2:$D$3438,2,0)</f>
        <v>29.12</v>
      </c>
      <c r="Q2040" s="2" t="str">
        <f t="shared" si="31"/>
        <v>No Aplica</v>
      </c>
      <c r="R2040" s="36"/>
      <c r="S2040" s="2"/>
    </row>
    <row r="2041" spans="1:19" x14ac:dyDescent="0.25">
      <c r="A2041" s="3" t="s">
        <v>6</v>
      </c>
      <c r="B2041" s="6" t="s">
        <v>1925</v>
      </c>
      <c r="C2041" s="2">
        <v>221460</v>
      </c>
      <c r="D2041" s="4">
        <v>45930</v>
      </c>
      <c r="E2041" s="4">
        <v>45930</v>
      </c>
      <c r="F2041" s="2" t="s">
        <v>2379</v>
      </c>
      <c r="G2041" s="3" t="s">
        <v>2378</v>
      </c>
      <c r="H2041" s="2" t="s">
        <v>6446</v>
      </c>
      <c r="I2041" s="3" t="s">
        <v>97</v>
      </c>
      <c r="J2041" s="6">
        <v>25815</v>
      </c>
      <c r="K2041" s="3" t="s">
        <v>1502</v>
      </c>
      <c r="L2041" s="3" t="s">
        <v>5053</v>
      </c>
      <c r="M2041" s="3" t="s">
        <v>227</v>
      </c>
      <c r="N2041" s="3" t="s">
        <v>100</v>
      </c>
      <c r="O2041" s="5" t="s">
        <v>5382</v>
      </c>
      <c r="P2041" s="2">
        <f>VLOOKUP(M2041&amp;N2041,Distancia!$C$2:$D$3438,2,0)</f>
        <v>127.72</v>
      </c>
      <c r="Q2041" s="2" t="str">
        <f t="shared" si="31"/>
        <v>Aplica</v>
      </c>
      <c r="R2041" s="36"/>
      <c r="S2041" s="2"/>
    </row>
    <row r="2042" spans="1:19" x14ac:dyDescent="0.25">
      <c r="A2042" s="3" t="s">
        <v>6</v>
      </c>
      <c r="B2042" s="6" t="s">
        <v>1925</v>
      </c>
      <c r="C2042" s="2">
        <v>221461</v>
      </c>
      <c r="D2042" s="4">
        <v>45930</v>
      </c>
      <c r="E2042" s="4">
        <v>45930</v>
      </c>
      <c r="F2042" s="2" t="s">
        <v>2383</v>
      </c>
      <c r="G2042" s="3" t="s">
        <v>2382</v>
      </c>
      <c r="H2042" s="2" t="s">
        <v>6447</v>
      </c>
      <c r="I2042" s="3" t="s">
        <v>351</v>
      </c>
      <c r="J2042" s="6">
        <v>31809</v>
      </c>
      <c r="K2042" s="3" t="s">
        <v>1537</v>
      </c>
      <c r="L2042" s="3" t="s">
        <v>5365</v>
      </c>
      <c r="M2042" s="3" t="s">
        <v>227</v>
      </c>
      <c r="N2042" s="3" t="s">
        <v>100</v>
      </c>
      <c r="O2042" s="5" t="s">
        <v>5382</v>
      </c>
      <c r="P2042" s="2">
        <f>VLOOKUP(M2042&amp;N2042,Distancia!$C$2:$D$3438,2,0)</f>
        <v>127.72</v>
      </c>
      <c r="Q2042" s="2" t="str">
        <f t="shared" si="31"/>
        <v>Aplica</v>
      </c>
      <c r="R2042" s="36"/>
      <c r="S2042" s="2"/>
    </row>
    <row r="2043" spans="1:19" x14ac:dyDescent="0.25">
      <c r="A2043" s="3" t="s">
        <v>6</v>
      </c>
      <c r="B2043" s="6" t="s">
        <v>1925</v>
      </c>
      <c r="C2043" s="2">
        <v>221462</v>
      </c>
      <c r="D2043" s="4">
        <v>45930</v>
      </c>
      <c r="E2043" s="4">
        <v>45930</v>
      </c>
      <c r="F2043" s="2" t="s">
        <v>3788</v>
      </c>
      <c r="G2043" s="3" t="s">
        <v>3789</v>
      </c>
      <c r="H2043" s="2" t="s">
        <v>5681</v>
      </c>
      <c r="I2043" s="3" t="s">
        <v>351</v>
      </c>
      <c r="J2043" s="6">
        <v>25815</v>
      </c>
      <c r="K2043" s="3" t="s">
        <v>1540</v>
      </c>
      <c r="L2043" s="3" t="s">
        <v>4821</v>
      </c>
      <c r="M2043" s="3" t="s">
        <v>227</v>
      </c>
      <c r="N2043" s="3" t="s">
        <v>100</v>
      </c>
      <c r="O2043" s="5" t="s">
        <v>5382</v>
      </c>
      <c r="P2043" s="2">
        <f>VLOOKUP(M2043&amp;N2043,Distancia!$C$2:$D$3438,2,0)</f>
        <v>127.72</v>
      </c>
      <c r="Q2043" s="2" t="str">
        <f t="shared" si="31"/>
        <v>Aplica</v>
      </c>
      <c r="R2043" s="36"/>
      <c r="S2043" s="2"/>
    </row>
    <row r="2044" spans="1:19" x14ac:dyDescent="0.25">
      <c r="A2044" s="3" t="s">
        <v>6</v>
      </c>
      <c r="B2044" s="6" t="s">
        <v>1925</v>
      </c>
      <c r="C2044" s="2">
        <v>221468</v>
      </c>
      <c r="D2044" s="4">
        <v>45930</v>
      </c>
      <c r="E2044" s="4">
        <v>45930</v>
      </c>
      <c r="F2044" s="2" t="s">
        <v>2365</v>
      </c>
      <c r="G2044" s="3" t="s">
        <v>2364</v>
      </c>
      <c r="H2044" s="2" t="s">
        <v>6448</v>
      </c>
      <c r="I2044" s="3" t="s">
        <v>351</v>
      </c>
      <c r="J2044" s="6">
        <v>0</v>
      </c>
      <c r="K2044" s="3" t="s">
        <v>635</v>
      </c>
      <c r="L2044" s="3" t="s">
        <v>4809</v>
      </c>
      <c r="M2044" s="3" t="s">
        <v>152</v>
      </c>
      <c r="N2044" s="3" t="s">
        <v>100</v>
      </c>
      <c r="O2044" s="5" t="s">
        <v>5382</v>
      </c>
      <c r="P2044" s="2">
        <f>VLOOKUP(M2044&amp;N2044,Distancia!$C$2:$D$3438,2,0)</f>
        <v>29.12</v>
      </c>
      <c r="Q2044" s="2" t="str">
        <f t="shared" si="31"/>
        <v>No Aplica</v>
      </c>
      <c r="R2044" s="36"/>
      <c r="S2044" s="2"/>
    </row>
    <row r="2045" spans="1:19" x14ac:dyDescent="0.25">
      <c r="A2045" s="3" t="s">
        <v>6</v>
      </c>
      <c r="B2045" s="6" t="s">
        <v>1925</v>
      </c>
      <c r="C2045" s="2">
        <v>221498</v>
      </c>
      <c r="D2045" s="4">
        <v>45930</v>
      </c>
      <c r="E2045" s="4">
        <v>45930</v>
      </c>
      <c r="F2045" s="2" t="s">
        <v>4753</v>
      </c>
      <c r="G2045" s="3" t="s">
        <v>4754</v>
      </c>
      <c r="H2045" s="2" t="s">
        <v>6251</v>
      </c>
      <c r="I2045" s="3" t="s">
        <v>351</v>
      </c>
      <c r="J2045" s="6">
        <v>25815</v>
      </c>
      <c r="K2045" s="3" t="s">
        <v>1627</v>
      </c>
      <c r="L2045" s="3" t="s">
        <v>4821</v>
      </c>
      <c r="M2045" s="3" t="s">
        <v>227</v>
      </c>
      <c r="N2045" s="3" t="s">
        <v>100</v>
      </c>
      <c r="O2045" s="5" t="s">
        <v>5382</v>
      </c>
      <c r="P2045" s="2">
        <f>VLOOKUP(M2045&amp;N2045,Distancia!$C$2:$D$3438,2,0)</f>
        <v>127.72</v>
      </c>
      <c r="Q2045" s="2" t="str">
        <f t="shared" si="31"/>
        <v>Aplica</v>
      </c>
      <c r="R2045" s="36"/>
      <c r="S2045" s="2"/>
    </row>
    <row r="2046" spans="1:19" x14ac:dyDescent="0.25">
      <c r="A2046" s="3" t="s">
        <v>6</v>
      </c>
      <c r="B2046" s="6" t="s">
        <v>1925</v>
      </c>
      <c r="C2046" s="2">
        <v>221529</v>
      </c>
      <c r="D2046" s="4">
        <v>45894</v>
      </c>
      <c r="E2046" s="4">
        <v>45894</v>
      </c>
      <c r="F2046" s="2" t="s">
        <v>157</v>
      </c>
      <c r="G2046" s="3" t="s">
        <v>3282</v>
      </c>
      <c r="H2046" s="2" t="s">
        <v>5442</v>
      </c>
      <c r="I2046" s="3" t="s">
        <v>97</v>
      </c>
      <c r="J2046" s="6">
        <v>34581</v>
      </c>
      <c r="K2046" s="3" t="s">
        <v>1587</v>
      </c>
      <c r="L2046" s="3" t="s">
        <v>4252</v>
      </c>
      <c r="M2046" s="3" t="s">
        <v>100</v>
      </c>
      <c r="N2046" s="3" t="s">
        <v>117</v>
      </c>
      <c r="O2046" s="5" t="s">
        <v>5394</v>
      </c>
      <c r="P2046" s="2">
        <f>VLOOKUP(M2046&amp;N2046,Distancia!$C$2:$D$3438,2,0)</f>
        <v>141.77000000000001</v>
      </c>
      <c r="Q2046" s="2" t="str">
        <f t="shared" si="31"/>
        <v>Aplica</v>
      </c>
      <c r="R2046" s="48"/>
      <c r="S2046" s="2"/>
    </row>
    <row r="2047" spans="1:19" x14ac:dyDescent="0.25">
      <c r="A2047" s="3" t="s">
        <v>6</v>
      </c>
      <c r="B2047" s="6" t="s">
        <v>1925</v>
      </c>
      <c r="C2047" s="2">
        <v>221531</v>
      </c>
      <c r="D2047" s="4">
        <v>45902</v>
      </c>
      <c r="E2047" s="4">
        <v>45902</v>
      </c>
      <c r="F2047" s="2" t="s">
        <v>157</v>
      </c>
      <c r="G2047" s="3" t="s">
        <v>3282</v>
      </c>
      <c r="H2047" s="2" t="s">
        <v>5442</v>
      </c>
      <c r="I2047" s="3" t="s">
        <v>97</v>
      </c>
      <c r="J2047" s="6">
        <v>34581</v>
      </c>
      <c r="K2047" s="3" t="s">
        <v>1599</v>
      </c>
      <c r="L2047" s="3" t="s">
        <v>5068</v>
      </c>
      <c r="M2047" s="3" t="s">
        <v>100</v>
      </c>
      <c r="N2047" s="3" t="s">
        <v>227</v>
      </c>
      <c r="O2047" s="5" t="s">
        <v>5382</v>
      </c>
      <c r="P2047" s="2">
        <f>VLOOKUP(M2047&amp;N2047,Distancia!$C$2:$D$3438,2,0)</f>
        <v>127.72</v>
      </c>
      <c r="Q2047" s="2" t="str">
        <f t="shared" si="31"/>
        <v>Aplica</v>
      </c>
      <c r="R2047" s="36"/>
      <c r="S2047" s="2"/>
    </row>
    <row r="2048" spans="1:19" x14ac:dyDescent="0.25">
      <c r="A2048" s="3" t="s">
        <v>6</v>
      </c>
      <c r="B2048" s="6" t="s">
        <v>1925</v>
      </c>
      <c r="C2048" s="2">
        <v>221532</v>
      </c>
      <c r="D2048" s="4">
        <v>45909</v>
      </c>
      <c r="E2048" s="4">
        <v>45909</v>
      </c>
      <c r="F2048" s="2" t="s">
        <v>157</v>
      </c>
      <c r="G2048" s="3" t="s">
        <v>3282</v>
      </c>
      <c r="H2048" s="2" t="s">
        <v>5442</v>
      </c>
      <c r="I2048" s="3" t="s">
        <v>97</v>
      </c>
      <c r="J2048" s="6">
        <v>0</v>
      </c>
      <c r="K2048" s="3" t="s">
        <v>1596</v>
      </c>
      <c r="L2048" s="3" t="s">
        <v>4252</v>
      </c>
      <c r="M2048" s="3" t="s">
        <v>100</v>
      </c>
      <c r="N2048" s="3" t="s">
        <v>152</v>
      </c>
      <c r="O2048" s="5" t="s">
        <v>5382</v>
      </c>
      <c r="P2048" s="2">
        <f>VLOOKUP(M2048&amp;N2048,Distancia!$C$2:$D$3438,2,0)</f>
        <v>29.12</v>
      </c>
      <c r="Q2048" s="2" t="str">
        <f t="shared" si="31"/>
        <v>No Aplica</v>
      </c>
      <c r="R2048" s="36"/>
      <c r="S2048" s="2"/>
    </row>
    <row r="2049" spans="1:19" x14ac:dyDescent="0.25">
      <c r="A2049" s="3" t="s">
        <v>6</v>
      </c>
      <c r="B2049" s="6" t="s">
        <v>1925</v>
      </c>
      <c r="C2049" s="2">
        <v>221533</v>
      </c>
      <c r="D2049" s="4">
        <v>45910</v>
      </c>
      <c r="E2049" s="4">
        <v>45910</v>
      </c>
      <c r="F2049" s="2" t="s">
        <v>157</v>
      </c>
      <c r="G2049" s="3" t="s">
        <v>3282</v>
      </c>
      <c r="H2049" s="2" t="s">
        <v>5442</v>
      </c>
      <c r="I2049" s="3" t="s">
        <v>97</v>
      </c>
      <c r="J2049" s="6">
        <v>0</v>
      </c>
      <c r="K2049" s="3" t="s">
        <v>416</v>
      </c>
      <c r="L2049" s="3" t="s">
        <v>4252</v>
      </c>
      <c r="M2049" s="3" t="s">
        <v>100</v>
      </c>
      <c r="N2049" s="3" t="s">
        <v>34</v>
      </c>
      <c r="O2049" s="5" t="s">
        <v>5382</v>
      </c>
      <c r="P2049" s="2">
        <f>VLOOKUP(M2049&amp;N2049,Distancia!$C$2:$D$3438,2,0)</f>
        <v>28.69</v>
      </c>
      <c r="Q2049" s="2" t="str">
        <f t="shared" si="31"/>
        <v>No Aplica</v>
      </c>
      <c r="R2049" s="36"/>
      <c r="S2049" s="2"/>
    </row>
    <row r="2050" spans="1:19" x14ac:dyDescent="0.25">
      <c r="A2050" s="3" t="s">
        <v>6</v>
      </c>
      <c r="B2050" s="6" t="s">
        <v>1925</v>
      </c>
      <c r="C2050" s="2">
        <v>221537</v>
      </c>
      <c r="D2050" s="4">
        <v>45915</v>
      </c>
      <c r="E2050" s="4">
        <v>45915</v>
      </c>
      <c r="F2050" s="2" t="s">
        <v>157</v>
      </c>
      <c r="G2050" s="3" t="s">
        <v>3282</v>
      </c>
      <c r="H2050" s="2" t="s">
        <v>5442</v>
      </c>
      <c r="I2050" s="3" t="s">
        <v>97</v>
      </c>
      <c r="J2050" s="6">
        <v>0</v>
      </c>
      <c r="K2050" s="3" t="s">
        <v>1500</v>
      </c>
      <c r="L2050" s="3" t="s">
        <v>5068</v>
      </c>
      <c r="M2050" s="3" t="s">
        <v>100</v>
      </c>
      <c r="N2050" s="3" t="s">
        <v>143</v>
      </c>
      <c r="O2050" s="5" t="s">
        <v>5382</v>
      </c>
      <c r="P2050" s="2">
        <f>VLOOKUP(M2050&amp;N2050,Distancia!$C$2:$D$3438,2,0)</f>
        <v>91.14</v>
      </c>
      <c r="Q2050" s="2" t="str">
        <f t="shared" si="31"/>
        <v>Aplica</v>
      </c>
      <c r="R2050" s="36"/>
      <c r="S2050" s="2"/>
    </row>
    <row r="2051" spans="1:19" x14ac:dyDescent="0.25">
      <c r="A2051" s="3" t="s">
        <v>6</v>
      </c>
      <c r="B2051" s="6" t="s">
        <v>1925</v>
      </c>
      <c r="C2051" s="2">
        <v>221612</v>
      </c>
      <c r="D2051" s="4">
        <v>45890</v>
      </c>
      <c r="E2051" s="4">
        <v>45890</v>
      </c>
      <c r="F2051" s="2" t="s">
        <v>157</v>
      </c>
      <c r="G2051" s="3" t="s">
        <v>3282</v>
      </c>
      <c r="H2051" s="2" t="s">
        <v>5442</v>
      </c>
      <c r="I2051" s="3" t="s">
        <v>97</v>
      </c>
      <c r="J2051" s="6">
        <v>34581</v>
      </c>
      <c r="K2051" s="3" t="s">
        <v>1409</v>
      </c>
      <c r="L2051" s="3" t="s">
        <v>5069</v>
      </c>
      <c r="M2051" s="3" t="s">
        <v>100</v>
      </c>
      <c r="N2051" s="3" t="s">
        <v>138</v>
      </c>
      <c r="O2051" s="5" t="s">
        <v>5394</v>
      </c>
      <c r="P2051" s="2">
        <f>VLOOKUP(M2051&amp;N2051,Distancia!$C$2:$D$3438,2,0)</f>
        <v>93.98</v>
      </c>
      <c r="Q2051" s="2" t="str">
        <f t="shared" ref="Q2051:Q2114" si="32">IF(P2051&gt;=80,"Aplica","No Aplica")</f>
        <v>Aplica</v>
      </c>
      <c r="R2051" s="36"/>
      <c r="S2051" s="2"/>
    </row>
    <row r="2052" spans="1:19" x14ac:dyDescent="0.25">
      <c r="A2052" s="3" t="s">
        <v>284</v>
      </c>
      <c r="B2052" s="6" t="s">
        <v>1924</v>
      </c>
      <c r="C2052" s="2">
        <v>217968</v>
      </c>
      <c r="D2052" s="4">
        <v>45839</v>
      </c>
      <c r="E2052" s="4">
        <v>45839</v>
      </c>
      <c r="F2052" s="2" t="s">
        <v>452</v>
      </c>
      <c r="G2052" s="3" t="s">
        <v>3306</v>
      </c>
      <c r="H2052" s="2" t="s">
        <v>5381</v>
      </c>
      <c r="I2052" s="3" t="s">
        <v>97</v>
      </c>
      <c r="J2052" s="6">
        <v>34581</v>
      </c>
      <c r="K2052" s="3" t="s">
        <v>158</v>
      </c>
      <c r="L2052" s="3" t="s">
        <v>3438</v>
      </c>
      <c r="M2052" s="3" t="s">
        <v>288</v>
      </c>
      <c r="N2052" s="3" t="s">
        <v>724</v>
      </c>
      <c r="O2052" s="5" t="s">
        <v>5382</v>
      </c>
      <c r="P2052" s="2">
        <f>VLOOKUP(M2052&amp;N2052,Distancia!$C$2:$D$3438,2,0)</f>
        <v>141.91</v>
      </c>
      <c r="Q2052" s="2" t="str">
        <f t="shared" si="32"/>
        <v>Aplica</v>
      </c>
      <c r="R2052" s="36"/>
      <c r="S2052" s="2"/>
    </row>
    <row r="2053" spans="1:19" x14ac:dyDescent="0.25">
      <c r="A2053" s="3" t="s">
        <v>284</v>
      </c>
      <c r="B2053" s="6" t="s">
        <v>1924</v>
      </c>
      <c r="C2053" s="2">
        <v>217971</v>
      </c>
      <c r="D2053" s="4">
        <v>45839</v>
      </c>
      <c r="E2053" s="4">
        <v>45839</v>
      </c>
      <c r="F2053" s="2" t="s">
        <v>3106</v>
      </c>
      <c r="G2053" s="3" t="s">
        <v>3107</v>
      </c>
      <c r="H2053" s="2" t="s">
        <v>5385</v>
      </c>
      <c r="I2053" s="3" t="s">
        <v>3170</v>
      </c>
      <c r="J2053" s="6">
        <v>31809</v>
      </c>
      <c r="K2053" s="3" t="s">
        <v>515</v>
      </c>
      <c r="L2053" s="3" t="s">
        <v>3438</v>
      </c>
      <c r="M2053" s="3" t="s">
        <v>288</v>
      </c>
      <c r="N2053" s="3" t="s">
        <v>704</v>
      </c>
      <c r="O2053" s="5" t="s">
        <v>5382</v>
      </c>
      <c r="P2053" s="2">
        <f>VLOOKUP(M2053&amp;N2053,Distancia!$C$2:$D$3438,2,0)</f>
        <v>102.11</v>
      </c>
      <c r="Q2053" s="2" t="str">
        <f t="shared" si="32"/>
        <v>Aplica</v>
      </c>
      <c r="R2053" s="36"/>
      <c r="S2053" s="2"/>
    </row>
    <row r="2054" spans="1:19" x14ac:dyDescent="0.25">
      <c r="A2054" s="3" t="s">
        <v>284</v>
      </c>
      <c r="B2054" s="6" t="s">
        <v>1924</v>
      </c>
      <c r="C2054" s="2">
        <v>217972</v>
      </c>
      <c r="D2054" s="4">
        <v>45839</v>
      </c>
      <c r="E2054" s="4">
        <v>45839</v>
      </c>
      <c r="F2054" s="2" t="s">
        <v>697</v>
      </c>
      <c r="G2054" s="3" t="s">
        <v>3479</v>
      </c>
      <c r="H2054" s="2" t="s">
        <v>5386</v>
      </c>
      <c r="I2054" s="3" t="s">
        <v>97</v>
      </c>
      <c r="J2054" s="6">
        <v>31809</v>
      </c>
      <c r="K2054" s="3" t="s">
        <v>159</v>
      </c>
      <c r="L2054" s="3" t="s">
        <v>3438</v>
      </c>
      <c r="M2054" s="3" t="s">
        <v>288</v>
      </c>
      <c r="N2054" s="3" t="s">
        <v>724</v>
      </c>
      <c r="O2054" s="5" t="s">
        <v>5382</v>
      </c>
      <c r="P2054" s="2">
        <f>VLOOKUP(M2054&amp;N2054,Distancia!$C$2:$D$3438,2,0)</f>
        <v>141.91</v>
      </c>
      <c r="Q2054" s="2" t="str">
        <f t="shared" si="32"/>
        <v>Aplica</v>
      </c>
      <c r="R2054" s="36"/>
      <c r="S2054" s="2"/>
    </row>
    <row r="2055" spans="1:19" x14ac:dyDescent="0.25">
      <c r="A2055" s="3" t="s">
        <v>284</v>
      </c>
      <c r="B2055" s="6" t="s">
        <v>1924</v>
      </c>
      <c r="C2055" s="2">
        <v>218023</v>
      </c>
      <c r="D2055" s="4">
        <v>45840</v>
      </c>
      <c r="E2055" s="4">
        <v>45840</v>
      </c>
      <c r="F2055" s="2" t="s">
        <v>675</v>
      </c>
      <c r="G2055" s="3" t="s">
        <v>676</v>
      </c>
      <c r="H2055" s="2" t="s">
        <v>5425</v>
      </c>
      <c r="I2055" s="3" t="s">
        <v>3170</v>
      </c>
      <c r="J2055" s="6">
        <v>0</v>
      </c>
      <c r="K2055" s="3" t="s">
        <v>202</v>
      </c>
      <c r="L2055" s="3" t="s">
        <v>3438</v>
      </c>
      <c r="M2055" s="3" t="s">
        <v>288</v>
      </c>
      <c r="N2055" s="3" t="s">
        <v>49</v>
      </c>
      <c r="O2055" s="5" t="s">
        <v>5402</v>
      </c>
      <c r="P2055" s="2">
        <f>VLOOKUP(M2055&amp;N2055,Distancia!$C$2:$D$3438,2,0)</f>
        <v>46.87</v>
      </c>
      <c r="Q2055" s="2" t="str">
        <f t="shared" si="32"/>
        <v>No Aplica</v>
      </c>
      <c r="R2055" s="36"/>
      <c r="S2055" s="2"/>
    </row>
    <row r="2056" spans="1:19" x14ac:dyDescent="0.25">
      <c r="A2056" s="3" t="s">
        <v>284</v>
      </c>
      <c r="B2056" s="6" t="s">
        <v>1924</v>
      </c>
      <c r="C2056" s="2">
        <v>218031</v>
      </c>
      <c r="D2056" s="4">
        <v>45840</v>
      </c>
      <c r="E2056" s="4">
        <v>45840</v>
      </c>
      <c r="F2056" s="2" t="s">
        <v>3016</v>
      </c>
      <c r="G2056" s="3" t="s">
        <v>3017</v>
      </c>
      <c r="H2056" s="2" t="s">
        <v>5429</v>
      </c>
      <c r="I2056" s="3" t="s">
        <v>3170</v>
      </c>
      <c r="J2056" s="6">
        <v>25815</v>
      </c>
      <c r="K2056" s="3" t="s">
        <v>505</v>
      </c>
      <c r="L2056" s="3" t="s">
        <v>3438</v>
      </c>
      <c r="M2056" s="3" t="s">
        <v>288</v>
      </c>
      <c r="N2056" s="3" t="s">
        <v>13</v>
      </c>
      <c r="O2056" s="5" t="s">
        <v>5382</v>
      </c>
      <c r="P2056" s="2">
        <f>VLOOKUP(M2056&amp;N2056,Distancia!$C$2:$D$3438,2,0)</f>
        <v>93.45</v>
      </c>
      <c r="Q2056" s="2" t="str">
        <f t="shared" si="32"/>
        <v>Aplica</v>
      </c>
      <c r="R2056" s="36"/>
      <c r="S2056" s="2"/>
    </row>
    <row r="2057" spans="1:19" x14ac:dyDescent="0.25">
      <c r="A2057" s="3" t="s">
        <v>284</v>
      </c>
      <c r="B2057" s="6" t="s">
        <v>1924</v>
      </c>
      <c r="C2057" s="2">
        <v>218032</v>
      </c>
      <c r="D2057" s="4">
        <v>45840</v>
      </c>
      <c r="E2057" s="4">
        <v>45840</v>
      </c>
      <c r="F2057" s="2" t="s">
        <v>2868</v>
      </c>
      <c r="G2057" s="3" t="s">
        <v>2867</v>
      </c>
      <c r="H2057" s="2" t="s">
        <v>5430</v>
      </c>
      <c r="I2057" s="3" t="s">
        <v>3170</v>
      </c>
      <c r="J2057" s="6">
        <v>31809</v>
      </c>
      <c r="K2057" s="3" t="s">
        <v>1181</v>
      </c>
      <c r="L2057" s="3" t="s">
        <v>3438</v>
      </c>
      <c r="M2057" s="3" t="s">
        <v>288</v>
      </c>
      <c r="N2057" s="3" t="s">
        <v>13</v>
      </c>
      <c r="O2057" s="5" t="s">
        <v>5382</v>
      </c>
      <c r="P2057" s="2">
        <f>VLOOKUP(M2057&amp;N2057,Distancia!$C$2:$D$3438,2,0)</f>
        <v>93.45</v>
      </c>
      <c r="Q2057" s="2" t="str">
        <f t="shared" si="32"/>
        <v>Aplica</v>
      </c>
      <c r="R2057" s="36"/>
      <c r="S2057" s="2"/>
    </row>
    <row r="2058" spans="1:19" x14ac:dyDescent="0.25">
      <c r="A2058" s="3" t="s">
        <v>284</v>
      </c>
      <c r="B2058" s="6" t="s">
        <v>1924</v>
      </c>
      <c r="C2058" s="2">
        <v>218044</v>
      </c>
      <c r="D2058" s="4">
        <v>45839</v>
      </c>
      <c r="E2058" s="4">
        <v>45839</v>
      </c>
      <c r="F2058" s="2" t="s">
        <v>1209</v>
      </c>
      <c r="G2058" s="3" t="s">
        <v>1210</v>
      </c>
      <c r="H2058" s="2" t="s">
        <v>5439</v>
      </c>
      <c r="I2058" s="3" t="s">
        <v>97</v>
      </c>
      <c r="J2058" s="6">
        <v>31809</v>
      </c>
      <c r="K2058" s="3" t="s">
        <v>691</v>
      </c>
      <c r="L2058" s="3" t="s">
        <v>3416</v>
      </c>
      <c r="M2058" s="3" t="s">
        <v>286</v>
      </c>
      <c r="N2058" s="3" t="s">
        <v>288</v>
      </c>
      <c r="O2058" s="5" t="s">
        <v>5382</v>
      </c>
      <c r="P2058" s="2">
        <f>VLOOKUP(M2058&amp;N2058,Distancia!$C$2:$D$3438,2,0)</f>
        <v>109.34</v>
      </c>
      <c r="Q2058" s="2" t="str">
        <f t="shared" si="32"/>
        <v>Aplica</v>
      </c>
      <c r="R2058" s="36"/>
      <c r="S2058" s="2"/>
    </row>
    <row r="2059" spans="1:19" x14ac:dyDescent="0.25">
      <c r="A2059" s="3" t="s">
        <v>284</v>
      </c>
      <c r="B2059" s="6" t="s">
        <v>1924</v>
      </c>
      <c r="C2059" s="2">
        <v>218067</v>
      </c>
      <c r="D2059" s="4">
        <v>45841</v>
      </c>
      <c r="E2059" s="4">
        <v>45841</v>
      </c>
      <c r="F2059" s="2" t="s">
        <v>2854</v>
      </c>
      <c r="G2059" s="3" t="s">
        <v>2853</v>
      </c>
      <c r="H2059" s="2" t="s">
        <v>5458</v>
      </c>
      <c r="I2059" s="3" t="s">
        <v>97</v>
      </c>
      <c r="J2059" s="6">
        <v>0</v>
      </c>
      <c r="K2059" s="3" t="s">
        <v>465</v>
      </c>
      <c r="L2059" s="3" t="s">
        <v>3438</v>
      </c>
      <c r="M2059" s="3" t="s">
        <v>724</v>
      </c>
      <c r="N2059" s="3" t="s">
        <v>493</v>
      </c>
      <c r="O2059" s="5" t="s">
        <v>5382</v>
      </c>
      <c r="P2059" s="2">
        <f>VLOOKUP(M2059&amp;N2059,Distancia!$C$2:$D$3438,2,0)</f>
        <v>30.99</v>
      </c>
      <c r="Q2059" s="2" t="str">
        <f t="shared" si="32"/>
        <v>No Aplica</v>
      </c>
      <c r="R2059" s="36"/>
      <c r="S2059" s="2"/>
    </row>
    <row r="2060" spans="1:19" x14ac:dyDescent="0.25">
      <c r="A2060" s="3" t="s">
        <v>284</v>
      </c>
      <c r="B2060" s="6" t="s">
        <v>1924</v>
      </c>
      <c r="C2060" s="2">
        <v>218068</v>
      </c>
      <c r="D2060" s="4">
        <v>45845</v>
      </c>
      <c r="E2060" s="4">
        <v>45845</v>
      </c>
      <c r="F2060" s="2" t="s">
        <v>2854</v>
      </c>
      <c r="G2060" s="3" t="s">
        <v>2853</v>
      </c>
      <c r="H2060" s="2" t="s">
        <v>5458</v>
      </c>
      <c r="I2060" s="3" t="s">
        <v>97</v>
      </c>
      <c r="J2060" s="6">
        <v>0</v>
      </c>
      <c r="K2060" s="3" t="s">
        <v>338</v>
      </c>
      <c r="L2060" s="3" t="s">
        <v>3438</v>
      </c>
      <c r="M2060" s="3" t="s">
        <v>724</v>
      </c>
      <c r="N2060" s="3" t="s">
        <v>718</v>
      </c>
      <c r="O2060" s="5" t="s">
        <v>5382</v>
      </c>
      <c r="P2060" s="2">
        <f>VLOOKUP(M2060&amp;N2060,Distancia!$C$2:$D$3438,2,0)</f>
        <v>57.6</v>
      </c>
      <c r="Q2060" s="2" t="str">
        <f t="shared" si="32"/>
        <v>No Aplica</v>
      </c>
      <c r="R2060" s="36"/>
      <c r="S2060" s="2"/>
    </row>
    <row r="2061" spans="1:19" x14ac:dyDescent="0.25">
      <c r="A2061" s="3" t="s">
        <v>284</v>
      </c>
      <c r="B2061" s="6" t="s">
        <v>1924</v>
      </c>
      <c r="C2061" s="2">
        <v>218074</v>
      </c>
      <c r="D2061" s="4">
        <v>45839</v>
      </c>
      <c r="E2061" s="4">
        <v>45840</v>
      </c>
      <c r="F2061" s="2" t="s">
        <v>494</v>
      </c>
      <c r="G2061" s="3" t="s">
        <v>495</v>
      </c>
      <c r="H2061" s="2" t="s">
        <v>5463</v>
      </c>
      <c r="I2061" s="3" t="s">
        <v>97</v>
      </c>
      <c r="J2061" s="6">
        <v>111332</v>
      </c>
      <c r="K2061" s="3" t="s">
        <v>445</v>
      </c>
      <c r="L2061" s="3" t="s">
        <v>3438</v>
      </c>
      <c r="M2061" s="3" t="s">
        <v>493</v>
      </c>
      <c r="N2061" s="3" t="s">
        <v>288</v>
      </c>
      <c r="O2061" s="5" t="s">
        <v>5402</v>
      </c>
      <c r="P2061" s="2">
        <f>VLOOKUP(M2061&amp;N2061,Distancia!$C$2:$D$3438,2,0)</f>
        <v>110.92</v>
      </c>
      <c r="Q2061" s="2" t="str">
        <f t="shared" si="32"/>
        <v>Aplica</v>
      </c>
      <c r="R2061" s="36"/>
      <c r="S2061" s="2"/>
    </row>
    <row r="2062" spans="1:19" x14ac:dyDescent="0.25">
      <c r="A2062" s="3" t="s">
        <v>284</v>
      </c>
      <c r="B2062" s="6" t="s">
        <v>1924</v>
      </c>
      <c r="C2062" s="2">
        <v>218101</v>
      </c>
      <c r="D2062" s="4">
        <v>45842</v>
      </c>
      <c r="E2062" s="4">
        <v>45842</v>
      </c>
      <c r="F2062" s="2" t="s">
        <v>1169</v>
      </c>
      <c r="G2062" s="3" t="s">
        <v>1170</v>
      </c>
      <c r="H2062" s="2" t="s">
        <v>5485</v>
      </c>
      <c r="I2062" s="3" t="s">
        <v>3170</v>
      </c>
      <c r="J2062" s="6">
        <v>0</v>
      </c>
      <c r="K2062" s="3" t="s">
        <v>708</v>
      </c>
      <c r="L2062" s="3" t="s">
        <v>3438</v>
      </c>
      <c r="M2062" s="3" t="s">
        <v>724</v>
      </c>
      <c r="N2062" s="3" t="s">
        <v>493</v>
      </c>
      <c r="O2062" s="5" t="s">
        <v>5402</v>
      </c>
      <c r="P2062" s="2">
        <f>VLOOKUP(M2062&amp;N2062,Distancia!$C$2:$D$3438,2,0)</f>
        <v>30.99</v>
      </c>
      <c r="Q2062" s="2" t="str">
        <f t="shared" si="32"/>
        <v>No Aplica</v>
      </c>
      <c r="R2062" s="36"/>
      <c r="S2062" s="2"/>
    </row>
    <row r="2063" spans="1:19" x14ac:dyDescent="0.25">
      <c r="A2063" s="3" t="s">
        <v>284</v>
      </c>
      <c r="B2063" s="6" t="s">
        <v>1924</v>
      </c>
      <c r="C2063" s="2">
        <v>218102</v>
      </c>
      <c r="D2063" s="4">
        <v>45841</v>
      </c>
      <c r="E2063" s="4">
        <v>45841</v>
      </c>
      <c r="F2063" s="2" t="s">
        <v>3106</v>
      </c>
      <c r="G2063" s="3" t="s">
        <v>3107</v>
      </c>
      <c r="H2063" s="2" t="s">
        <v>5385</v>
      </c>
      <c r="I2063" s="3" t="s">
        <v>3170</v>
      </c>
      <c r="J2063" s="6">
        <v>0</v>
      </c>
      <c r="K2063" s="3" t="s">
        <v>725</v>
      </c>
      <c r="L2063" s="3" t="s">
        <v>3415</v>
      </c>
      <c r="M2063" s="3" t="s">
        <v>288</v>
      </c>
      <c r="N2063" s="3" t="s">
        <v>732</v>
      </c>
      <c r="O2063" s="5" t="s">
        <v>5394</v>
      </c>
      <c r="P2063" s="2">
        <f>VLOOKUP(M2063&amp;N2063,Distancia!$C$2:$D$3438,2,0)</f>
        <v>40.729999999999997</v>
      </c>
      <c r="Q2063" s="2" t="str">
        <f t="shared" si="32"/>
        <v>No Aplica</v>
      </c>
      <c r="R2063" s="36"/>
      <c r="S2063" s="2"/>
    </row>
    <row r="2064" spans="1:19" x14ac:dyDescent="0.25">
      <c r="A2064" s="3" t="s">
        <v>284</v>
      </c>
      <c r="B2064" s="6" t="s">
        <v>1924</v>
      </c>
      <c r="C2064" s="2">
        <v>218111</v>
      </c>
      <c r="D2064" s="4">
        <v>45842</v>
      </c>
      <c r="E2064" s="4">
        <v>45842</v>
      </c>
      <c r="F2064" s="2" t="s">
        <v>3106</v>
      </c>
      <c r="G2064" s="3" t="s">
        <v>3107</v>
      </c>
      <c r="H2064" s="2" t="s">
        <v>5385</v>
      </c>
      <c r="I2064" s="3" t="s">
        <v>3170</v>
      </c>
      <c r="J2064" s="6">
        <v>31809</v>
      </c>
      <c r="K2064" s="3" t="s">
        <v>1190</v>
      </c>
      <c r="L2064" s="3" t="s">
        <v>3415</v>
      </c>
      <c r="M2064" s="3" t="s">
        <v>288</v>
      </c>
      <c r="N2064" s="3" t="s">
        <v>466</v>
      </c>
      <c r="O2064" s="5" t="s">
        <v>5394</v>
      </c>
      <c r="P2064" s="2">
        <f>VLOOKUP(M2064&amp;N2064,Distancia!$C$2:$D$3438,2,0)</f>
        <v>82.17</v>
      </c>
      <c r="Q2064" s="2" t="str">
        <f t="shared" si="32"/>
        <v>Aplica</v>
      </c>
      <c r="R2064" s="36"/>
      <c r="S2064" s="2"/>
    </row>
    <row r="2065" spans="1:19" x14ac:dyDescent="0.25">
      <c r="A2065" s="3" t="s">
        <v>284</v>
      </c>
      <c r="B2065" s="6" t="s">
        <v>1924</v>
      </c>
      <c r="C2065" s="2">
        <v>218112</v>
      </c>
      <c r="D2065" s="4">
        <v>45842</v>
      </c>
      <c r="E2065" s="4">
        <v>45842</v>
      </c>
      <c r="F2065" s="2" t="s">
        <v>2856</v>
      </c>
      <c r="G2065" s="3" t="s">
        <v>2855</v>
      </c>
      <c r="H2065" s="2" t="s">
        <v>5489</v>
      </c>
      <c r="I2065" s="3" t="s">
        <v>3170</v>
      </c>
      <c r="J2065" s="6">
        <v>0</v>
      </c>
      <c r="K2065" s="3" t="s">
        <v>161</v>
      </c>
      <c r="L2065" s="3" t="s">
        <v>3438</v>
      </c>
      <c r="M2065" s="3" t="s">
        <v>288</v>
      </c>
      <c r="N2065" s="3" t="s">
        <v>732</v>
      </c>
      <c r="O2065" s="5" t="s">
        <v>5394</v>
      </c>
      <c r="P2065" s="2">
        <f>VLOOKUP(M2065&amp;N2065,Distancia!$C$2:$D$3438,2,0)</f>
        <v>40.729999999999997</v>
      </c>
      <c r="Q2065" s="2" t="str">
        <f t="shared" si="32"/>
        <v>No Aplica</v>
      </c>
      <c r="R2065" s="36"/>
      <c r="S2065" s="2"/>
    </row>
    <row r="2066" spans="1:19" x14ac:dyDescent="0.25">
      <c r="A2066" s="3" t="s">
        <v>284</v>
      </c>
      <c r="B2066" s="6" t="s">
        <v>1924</v>
      </c>
      <c r="C2066" s="2">
        <v>218166</v>
      </c>
      <c r="D2066" s="4">
        <v>45845</v>
      </c>
      <c r="E2066" s="4">
        <v>45845</v>
      </c>
      <c r="F2066" s="2" t="s">
        <v>79</v>
      </c>
      <c r="G2066" s="3" t="s">
        <v>508</v>
      </c>
      <c r="H2066" s="2" t="s">
        <v>5528</v>
      </c>
      <c r="I2066" s="3" t="s">
        <v>97</v>
      </c>
      <c r="J2066" s="6">
        <v>25815</v>
      </c>
      <c r="K2066" s="3" t="s">
        <v>274</v>
      </c>
      <c r="L2066" s="3" t="s">
        <v>3415</v>
      </c>
      <c r="M2066" s="3" t="s">
        <v>466</v>
      </c>
      <c r="N2066" s="3" t="s">
        <v>288</v>
      </c>
      <c r="O2066" s="5" t="s">
        <v>5382</v>
      </c>
      <c r="P2066" s="2">
        <f>VLOOKUP(M2066&amp;N2066,Distancia!$C$2:$D$3438,2,0)</f>
        <v>82.17</v>
      </c>
      <c r="Q2066" s="2" t="str">
        <f t="shared" si="32"/>
        <v>Aplica</v>
      </c>
      <c r="R2066" s="36"/>
      <c r="S2066" s="2"/>
    </row>
    <row r="2067" spans="1:19" x14ac:dyDescent="0.25">
      <c r="A2067" s="3" t="s">
        <v>284</v>
      </c>
      <c r="B2067" s="6" t="s">
        <v>1924</v>
      </c>
      <c r="C2067" s="2">
        <v>218189</v>
      </c>
      <c r="D2067" s="4">
        <v>45847</v>
      </c>
      <c r="E2067" s="4">
        <v>45847</v>
      </c>
      <c r="F2067" s="2" t="s">
        <v>1182</v>
      </c>
      <c r="G2067" s="3" t="s">
        <v>1183</v>
      </c>
      <c r="H2067" s="2" t="s">
        <v>5547</v>
      </c>
      <c r="I2067" s="3" t="s">
        <v>97</v>
      </c>
      <c r="J2067" s="6">
        <v>25815</v>
      </c>
      <c r="K2067" s="3" t="s">
        <v>476</v>
      </c>
      <c r="L2067" s="3" t="s">
        <v>3415</v>
      </c>
      <c r="M2067" s="3" t="s">
        <v>724</v>
      </c>
      <c r="N2067" s="3" t="s">
        <v>288</v>
      </c>
      <c r="O2067" s="5" t="s">
        <v>5382</v>
      </c>
      <c r="P2067" s="2">
        <f>VLOOKUP(M2067&amp;N2067,Distancia!$C$2:$D$3438,2,0)</f>
        <v>141.91</v>
      </c>
      <c r="Q2067" s="2" t="str">
        <f t="shared" si="32"/>
        <v>Aplica</v>
      </c>
      <c r="R2067" s="36"/>
      <c r="S2067" s="2"/>
    </row>
    <row r="2068" spans="1:19" x14ac:dyDescent="0.25">
      <c r="A2068" s="3" t="s">
        <v>284</v>
      </c>
      <c r="B2068" s="6" t="s">
        <v>1924</v>
      </c>
      <c r="C2068" s="2">
        <v>218193</v>
      </c>
      <c r="D2068" s="4">
        <v>45847</v>
      </c>
      <c r="E2068" s="4">
        <v>45847</v>
      </c>
      <c r="F2068" s="2" t="s">
        <v>2854</v>
      </c>
      <c r="G2068" s="3" t="s">
        <v>2853</v>
      </c>
      <c r="H2068" s="2" t="s">
        <v>5458</v>
      </c>
      <c r="I2068" s="3" t="s">
        <v>97</v>
      </c>
      <c r="J2068" s="6">
        <v>25815</v>
      </c>
      <c r="K2068" s="3" t="s">
        <v>726</v>
      </c>
      <c r="L2068" s="3" t="s">
        <v>3415</v>
      </c>
      <c r="M2068" s="3" t="s">
        <v>724</v>
      </c>
      <c r="N2068" s="3" t="s">
        <v>288</v>
      </c>
      <c r="O2068" s="5" t="s">
        <v>5382</v>
      </c>
      <c r="P2068" s="2">
        <f>VLOOKUP(M2068&amp;N2068,Distancia!$C$2:$D$3438,2,0)</f>
        <v>141.91</v>
      </c>
      <c r="Q2068" s="2" t="str">
        <f t="shared" si="32"/>
        <v>Aplica</v>
      </c>
      <c r="R2068" s="36"/>
      <c r="S2068" s="2"/>
    </row>
    <row r="2069" spans="1:19" x14ac:dyDescent="0.25">
      <c r="A2069" s="3" t="s">
        <v>284</v>
      </c>
      <c r="B2069" s="6" t="s">
        <v>1924</v>
      </c>
      <c r="C2069" s="2">
        <v>218195</v>
      </c>
      <c r="D2069" s="4">
        <v>45845</v>
      </c>
      <c r="E2069" s="4">
        <v>45845</v>
      </c>
      <c r="F2069" s="2" t="s">
        <v>3106</v>
      </c>
      <c r="G2069" s="3" t="s">
        <v>3107</v>
      </c>
      <c r="H2069" s="2" t="s">
        <v>5385</v>
      </c>
      <c r="I2069" s="3" t="s">
        <v>3170</v>
      </c>
      <c r="J2069" s="6">
        <v>0</v>
      </c>
      <c r="K2069" s="3" t="s">
        <v>1180</v>
      </c>
      <c r="L2069" s="3" t="s">
        <v>3415</v>
      </c>
      <c r="M2069" s="3" t="s">
        <v>288</v>
      </c>
      <c r="N2069" s="3" t="s">
        <v>512</v>
      </c>
      <c r="O2069" s="5" t="s">
        <v>5382</v>
      </c>
      <c r="P2069" s="2">
        <f>VLOOKUP(M2069&amp;N2069,Distancia!$C$2:$D$3438,2,0)</f>
        <v>63.01</v>
      </c>
      <c r="Q2069" s="2" t="str">
        <f t="shared" si="32"/>
        <v>No Aplica</v>
      </c>
      <c r="R2069" s="36"/>
      <c r="S2069" s="2"/>
    </row>
    <row r="2070" spans="1:19" x14ac:dyDescent="0.25">
      <c r="A2070" s="3" t="s">
        <v>284</v>
      </c>
      <c r="B2070" s="6" t="s">
        <v>1924</v>
      </c>
      <c r="C2070" s="2">
        <v>218244</v>
      </c>
      <c r="D2070" s="4">
        <v>45847</v>
      </c>
      <c r="E2070" s="4">
        <v>45847</v>
      </c>
      <c r="F2070" s="2" t="s">
        <v>2856</v>
      </c>
      <c r="G2070" s="3" t="s">
        <v>2855</v>
      </c>
      <c r="H2070" s="2" t="s">
        <v>5489</v>
      </c>
      <c r="I2070" s="3" t="s">
        <v>3170</v>
      </c>
      <c r="J2070" s="6">
        <v>0</v>
      </c>
      <c r="K2070" s="3" t="s">
        <v>169</v>
      </c>
      <c r="L2070" s="3" t="s">
        <v>3590</v>
      </c>
      <c r="M2070" s="3" t="s">
        <v>288</v>
      </c>
      <c r="N2070" s="3" t="s">
        <v>732</v>
      </c>
      <c r="O2070" s="5" t="s">
        <v>5394</v>
      </c>
      <c r="P2070" s="2">
        <f>VLOOKUP(M2070&amp;N2070,Distancia!$C$2:$D$3438,2,0)</f>
        <v>40.729999999999997</v>
      </c>
      <c r="Q2070" s="2" t="str">
        <f t="shared" si="32"/>
        <v>No Aplica</v>
      </c>
      <c r="R2070" s="36"/>
      <c r="S2070" s="2"/>
    </row>
    <row r="2071" spans="1:19" x14ac:dyDescent="0.25">
      <c r="A2071" s="3" t="s">
        <v>284</v>
      </c>
      <c r="B2071" s="6" t="s">
        <v>1924</v>
      </c>
      <c r="C2071" s="2">
        <v>218268</v>
      </c>
      <c r="D2071" s="4">
        <v>45847</v>
      </c>
      <c r="E2071" s="4">
        <v>45847</v>
      </c>
      <c r="F2071" s="2" t="s">
        <v>3016</v>
      </c>
      <c r="G2071" s="3" t="s">
        <v>3017</v>
      </c>
      <c r="H2071" s="2" t="s">
        <v>5429</v>
      </c>
      <c r="I2071" s="3" t="s">
        <v>3170</v>
      </c>
      <c r="J2071" s="6">
        <v>25815</v>
      </c>
      <c r="K2071" s="3" t="s">
        <v>249</v>
      </c>
      <c r="L2071" s="3" t="s">
        <v>3590</v>
      </c>
      <c r="M2071" s="3" t="s">
        <v>288</v>
      </c>
      <c r="N2071" s="3" t="s">
        <v>13</v>
      </c>
      <c r="O2071" s="5" t="s">
        <v>5382</v>
      </c>
      <c r="P2071" s="2">
        <f>VLOOKUP(M2071&amp;N2071,Distancia!$C$2:$D$3438,2,0)</f>
        <v>93.45</v>
      </c>
      <c r="Q2071" s="2" t="str">
        <f t="shared" si="32"/>
        <v>Aplica</v>
      </c>
      <c r="R2071" s="36"/>
      <c r="S2071" s="2"/>
    </row>
    <row r="2072" spans="1:19" x14ac:dyDescent="0.25">
      <c r="A2072" s="3" t="s">
        <v>284</v>
      </c>
      <c r="B2072" s="6" t="s">
        <v>1924</v>
      </c>
      <c r="C2072" s="2">
        <v>218269</v>
      </c>
      <c r="D2072" s="4">
        <v>45847</v>
      </c>
      <c r="E2072" s="4">
        <v>45847</v>
      </c>
      <c r="F2072" s="2" t="s">
        <v>2868</v>
      </c>
      <c r="G2072" s="3" t="s">
        <v>2867</v>
      </c>
      <c r="H2072" s="2" t="s">
        <v>5430</v>
      </c>
      <c r="I2072" s="3" t="s">
        <v>3170</v>
      </c>
      <c r="J2072" s="6">
        <v>31809</v>
      </c>
      <c r="K2072" s="3" t="s">
        <v>198</v>
      </c>
      <c r="L2072" s="3" t="s">
        <v>3590</v>
      </c>
      <c r="M2072" s="3" t="s">
        <v>288</v>
      </c>
      <c r="N2072" s="3" t="s">
        <v>13</v>
      </c>
      <c r="O2072" s="5" t="s">
        <v>5382</v>
      </c>
      <c r="P2072" s="2">
        <f>VLOOKUP(M2072&amp;N2072,Distancia!$C$2:$D$3438,2,0)</f>
        <v>93.45</v>
      </c>
      <c r="Q2072" s="2" t="str">
        <f t="shared" si="32"/>
        <v>Aplica</v>
      </c>
      <c r="R2072" s="36"/>
      <c r="S2072" s="2"/>
    </row>
    <row r="2073" spans="1:19" x14ac:dyDescent="0.25">
      <c r="A2073" s="3" t="s">
        <v>284</v>
      </c>
      <c r="B2073" s="6" t="s">
        <v>1924</v>
      </c>
      <c r="C2073" s="2">
        <v>218275</v>
      </c>
      <c r="D2073" s="4">
        <v>45847</v>
      </c>
      <c r="E2073" s="4">
        <v>45847</v>
      </c>
      <c r="F2073" s="2" t="s">
        <v>675</v>
      </c>
      <c r="G2073" s="3" t="s">
        <v>676</v>
      </c>
      <c r="H2073" s="2" t="s">
        <v>5425</v>
      </c>
      <c r="I2073" s="3" t="s">
        <v>3170</v>
      </c>
      <c r="J2073" s="6">
        <v>0</v>
      </c>
      <c r="K2073" s="3" t="s">
        <v>131</v>
      </c>
      <c r="L2073" s="3" t="s">
        <v>3617</v>
      </c>
      <c r="M2073" s="3" t="s">
        <v>288</v>
      </c>
      <c r="N2073" s="3" t="s">
        <v>49</v>
      </c>
      <c r="O2073" s="5" t="s">
        <v>5394</v>
      </c>
      <c r="P2073" s="2">
        <f>VLOOKUP(M2073&amp;N2073,Distancia!$C$2:$D$3438,2,0)</f>
        <v>46.87</v>
      </c>
      <c r="Q2073" s="2" t="str">
        <f t="shared" si="32"/>
        <v>No Aplica</v>
      </c>
      <c r="R2073" s="36"/>
      <c r="S2073" s="2"/>
    </row>
    <row r="2074" spans="1:19" x14ac:dyDescent="0.25">
      <c r="A2074" s="3" t="s">
        <v>284</v>
      </c>
      <c r="B2074" s="6" t="s">
        <v>1924</v>
      </c>
      <c r="C2074" s="2">
        <v>218284</v>
      </c>
      <c r="D2074" s="4">
        <v>45848</v>
      </c>
      <c r="E2074" s="4">
        <v>45849</v>
      </c>
      <c r="F2074" s="2" t="s">
        <v>457</v>
      </c>
      <c r="G2074" s="3" t="s">
        <v>653</v>
      </c>
      <c r="H2074" s="2" t="s">
        <v>5598</v>
      </c>
      <c r="I2074" s="3" t="s">
        <v>97</v>
      </c>
      <c r="J2074" s="6">
        <v>121034</v>
      </c>
      <c r="K2074" s="3" t="s">
        <v>1184</v>
      </c>
      <c r="L2074" s="3" t="s">
        <v>3617</v>
      </c>
      <c r="M2074" s="3" t="s">
        <v>288</v>
      </c>
      <c r="N2074" s="3" t="s">
        <v>100</v>
      </c>
      <c r="O2074" s="5" t="s">
        <v>5402</v>
      </c>
      <c r="P2074" s="2">
        <f>VLOOKUP(M2074&amp;N2074,Distancia!$C$2:$D$3438,2,0)</f>
        <v>292</v>
      </c>
      <c r="Q2074" s="2" t="str">
        <f t="shared" si="32"/>
        <v>Aplica</v>
      </c>
      <c r="R2074" s="36"/>
      <c r="S2074" s="2"/>
    </row>
    <row r="2075" spans="1:19" x14ac:dyDescent="0.25">
      <c r="A2075" s="3" t="s">
        <v>284</v>
      </c>
      <c r="B2075" s="6" t="s">
        <v>1924</v>
      </c>
      <c r="C2075" s="2">
        <v>218292</v>
      </c>
      <c r="D2075" s="4">
        <v>45847</v>
      </c>
      <c r="E2075" s="4">
        <v>45847</v>
      </c>
      <c r="F2075" s="2" t="s">
        <v>3657</v>
      </c>
      <c r="G2075" s="3" t="s">
        <v>3658</v>
      </c>
      <c r="H2075" s="2" t="s">
        <v>5603</v>
      </c>
      <c r="I2075" s="3" t="s">
        <v>97</v>
      </c>
      <c r="J2075" s="6">
        <v>31809</v>
      </c>
      <c r="K2075" s="3" t="s">
        <v>739</v>
      </c>
      <c r="L2075" s="3" t="s">
        <v>3538</v>
      </c>
      <c r="M2075" s="3" t="s">
        <v>466</v>
      </c>
      <c r="N2075" s="3" t="s">
        <v>288</v>
      </c>
      <c r="O2075" s="5" t="s">
        <v>5402</v>
      </c>
      <c r="P2075" s="2">
        <f>VLOOKUP(M2075&amp;N2075,Distancia!$C$2:$D$3438,2,0)</f>
        <v>82.17</v>
      </c>
      <c r="Q2075" s="2" t="str">
        <f t="shared" si="32"/>
        <v>Aplica</v>
      </c>
      <c r="R2075" s="36"/>
      <c r="S2075" s="2"/>
    </row>
    <row r="2076" spans="1:19" x14ac:dyDescent="0.25">
      <c r="A2076" s="3" t="s">
        <v>284</v>
      </c>
      <c r="B2076" s="6" t="s">
        <v>1924</v>
      </c>
      <c r="C2076" s="2">
        <v>218309</v>
      </c>
      <c r="D2076" s="4">
        <v>45848</v>
      </c>
      <c r="E2076" s="4">
        <v>45848</v>
      </c>
      <c r="F2076" s="2" t="s">
        <v>2969</v>
      </c>
      <c r="G2076" s="3" t="s">
        <v>2968</v>
      </c>
      <c r="H2076" s="2" t="s">
        <v>5612</v>
      </c>
      <c r="I2076" s="3" t="s">
        <v>3170</v>
      </c>
      <c r="J2076" s="6">
        <v>0</v>
      </c>
      <c r="K2076" s="3" t="s">
        <v>300</v>
      </c>
      <c r="L2076" s="3" t="s">
        <v>3617</v>
      </c>
      <c r="M2076" s="3" t="s">
        <v>474</v>
      </c>
      <c r="N2076" s="3" t="s">
        <v>288</v>
      </c>
      <c r="O2076" s="5" t="s">
        <v>5382</v>
      </c>
      <c r="P2076" s="2">
        <f>VLOOKUP(M2076&amp;N2076,Distancia!$C$2:$D$3438,2,0)</f>
        <v>76.02</v>
      </c>
      <c r="Q2076" s="2" t="str">
        <f t="shared" si="32"/>
        <v>No Aplica</v>
      </c>
      <c r="R2076" s="36"/>
      <c r="S2076" s="2"/>
    </row>
    <row r="2077" spans="1:19" x14ac:dyDescent="0.25">
      <c r="A2077" s="3" t="s">
        <v>284</v>
      </c>
      <c r="B2077" s="6" t="s">
        <v>1924</v>
      </c>
      <c r="C2077" s="2">
        <v>218333</v>
      </c>
      <c r="D2077" s="4">
        <v>45846</v>
      </c>
      <c r="E2077" s="4">
        <v>45847</v>
      </c>
      <c r="F2077" s="2" t="s">
        <v>494</v>
      </c>
      <c r="G2077" s="3" t="s">
        <v>495</v>
      </c>
      <c r="H2077" s="2" t="s">
        <v>5463</v>
      </c>
      <c r="I2077" s="3" t="s">
        <v>97</v>
      </c>
      <c r="J2077" s="6">
        <v>111332</v>
      </c>
      <c r="K2077" s="3" t="s">
        <v>299</v>
      </c>
      <c r="L2077" s="3" t="s">
        <v>3617</v>
      </c>
      <c r="M2077" s="3" t="s">
        <v>493</v>
      </c>
      <c r="N2077" s="3" t="s">
        <v>288</v>
      </c>
      <c r="O2077" s="5" t="s">
        <v>5402</v>
      </c>
      <c r="P2077" s="2">
        <f>VLOOKUP(M2077&amp;N2077,Distancia!$C$2:$D$3438,2,0)</f>
        <v>110.92</v>
      </c>
      <c r="Q2077" s="2" t="str">
        <f t="shared" si="32"/>
        <v>Aplica</v>
      </c>
      <c r="R2077" s="36"/>
      <c r="S2077" s="2"/>
    </row>
    <row r="2078" spans="1:19" x14ac:dyDescent="0.25">
      <c r="A2078" s="3" t="s">
        <v>284</v>
      </c>
      <c r="B2078" s="6" t="s">
        <v>1924</v>
      </c>
      <c r="C2078" s="2">
        <v>218403</v>
      </c>
      <c r="D2078" s="4">
        <v>45853</v>
      </c>
      <c r="E2078" s="4">
        <v>45853</v>
      </c>
      <c r="F2078" s="2" t="s">
        <v>2863</v>
      </c>
      <c r="G2078" s="3" t="s">
        <v>2862</v>
      </c>
      <c r="H2078" s="2" t="s">
        <v>5647</v>
      </c>
      <c r="I2078" s="3" t="s">
        <v>3170</v>
      </c>
      <c r="J2078" s="6">
        <v>25815</v>
      </c>
      <c r="K2078" s="3" t="s">
        <v>282</v>
      </c>
      <c r="L2078" s="3" t="s">
        <v>3732</v>
      </c>
      <c r="M2078" s="3" t="s">
        <v>288</v>
      </c>
      <c r="N2078" s="3" t="s">
        <v>718</v>
      </c>
      <c r="O2078" s="5" t="s">
        <v>5382</v>
      </c>
      <c r="P2078" s="2">
        <f>VLOOKUP(M2078&amp;N2078,Distancia!$C$2:$D$3438,2,0)</f>
        <v>140.16</v>
      </c>
      <c r="Q2078" s="2" t="str">
        <f t="shared" si="32"/>
        <v>Aplica</v>
      </c>
      <c r="R2078" s="36"/>
      <c r="S2078" s="2"/>
    </row>
    <row r="2079" spans="1:19" x14ac:dyDescent="0.25">
      <c r="A2079" s="3" t="s">
        <v>284</v>
      </c>
      <c r="B2079" s="6" t="s">
        <v>1924</v>
      </c>
      <c r="C2079" s="2">
        <v>218423</v>
      </c>
      <c r="D2079" s="4">
        <v>45855</v>
      </c>
      <c r="E2079" s="4">
        <v>45855</v>
      </c>
      <c r="F2079" s="2" t="s">
        <v>64</v>
      </c>
      <c r="G2079" s="3" t="s">
        <v>730</v>
      </c>
      <c r="H2079" s="2" t="s">
        <v>5652</v>
      </c>
      <c r="I2079" s="3" t="s">
        <v>97</v>
      </c>
      <c r="J2079" s="6">
        <v>25815</v>
      </c>
      <c r="K2079" s="3" t="s">
        <v>2276</v>
      </c>
      <c r="L2079" s="3" t="s">
        <v>3538</v>
      </c>
      <c r="M2079" s="3" t="s">
        <v>288</v>
      </c>
      <c r="N2079" s="3" t="s">
        <v>17</v>
      </c>
      <c r="O2079" s="5" t="s">
        <v>5382</v>
      </c>
      <c r="P2079" s="2">
        <f>VLOOKUP(M2079&amp;N2079,Distancia!$C$2:$D$3438,2,0)</f>
        <v>170.95</v>
      </c>
      <c r="Q2079" s="2" t="str">
        <f t="shared" si="32"/>
        <v>Aplica</v>
      </c>
      <c r="R2079" s="36"/>
      <c r="S2079" s="2"/>
    </row>
    <row r="2080" spans="1:19" x14ac:dyDescent="0.25">
      <c r="A2080" s="3" t="s">
        <v>284</v>
      </c>
      <c r="B2080" s="6" t="s">
        <v>1924</v>
      </c>
      <c r="C2080" s="2">
        <v>218430</v>
      </c>
      <c r="D2080" s="4">
        <v>45861</v>
      </c>
      <c r="E2080" s="4">
        <v>45863</v>
      </c>
      <c r="F2080" s="2" t="s">
        <v>457</v>
      </c>
      <c r="G2080" s="3" t="s">
        <v>653</v>
      </c>
      <c r="H2080" s="2" t="s">
        <v>5598</v>
      </c>
      <c r="I2080" s="3" t="s">
        <v>97</v>
      </c>
      <c r="J2080" s="6">
        <v>207487</v>
      </c>
      <c r="K2080" s="3" t="s">
        <v>525</v>
      </c>
      <c r="L2080" s="3" t="s">
        <v>3732</v>
      </c>
      <c r="M2080" s="3" t="s">
        <v>288</v>
      </c>
      <c r="N2080" s="3" t="s">
        <v>270</v>
      </c>
      <c r="O2080" s="5" t="s">
        <v>5392</v>
      </c>
      <c r="P2080" s="2">
        <f>VLOOKUP(M2080&amp;N2080,Distancia!$C$2:$D$3438,2,0)</f>
        <v>690.1</v>
      </c>
      <c r="Q2080" s="2" t="str">
        <f t="shared" si="32"/>
        <v>Aplica</v>
      </c>
      <c r="R2080" s="33">
        <v>357364</v>
      </c>
      <c r="S2080" s="2"/>
    </row>
    <row r="2081" spans="1:19" x14ac:dyDescent="0.25">
      <c r="A2081" s="3" t="s">
        <v>284</v>
      </c>
      <c r="B2081" s="6" t="s">
        <v>1924</v>
      </c>
      <c r="C2081" s="2">
        <v>218434</v>
      </c>
      <c r="D2081" s="4">
        <v>45852</v>
      </c>
      <c r="E2081" s="4">
        <v>45852</v>
      </c>
      <c r="F2081" s="2" t="s">
        <v>698</v>
      </c>
      <c r="G2081" s="3" t="s">
        <v>699</v>
      </c>
      <c r="H2081" s="2" t="s">
        <v>5657</v>
      </c>
      <c r="I2081" s="3" t="s">
        <v>3170</v>
      </c>
      <c r="J2081" s="6">
        <v>25815</v>
      </c>
      <c r="K2081" s="3" t="s">
        <v>771</v>
      </c>
      <c r="L2081" s="3" t="s">
        <v>3732</v>
      </c>
      <c r="M2081" s="3" t="s">
        <v>288</v>
      </c>
      <c r="N2081" s="3" t="s">
        <v>442</v>
      </c>
      <c r="O2081" s="5" t="s">
        <v>5382</v>
      </c>
      <c r="P2081" s="2">
        <f>VLOOKUP(M2081&amp;N2081,Distancia!$C$2:$D$3438,2,0)</f>
        <v>83.34</v>
      </c>
      <c r="Q2081" s="2" t="str">
        <f t="shared" si="32"/>
        <v>Aplica</v>
      </c>
      <c r="R2081" s="36"/>
      <c r="S2081" s="2"/>
    </row>
    <row r="2082" spans="1:19" x14ac:dyDescent="0.25">
      <c r="A2082" s="3" t="s">
        <v>284</v>
      </c>
      <c r="B2082" s="6" t="s">
        <v>1924</v>
      </c>
      <c r="C2082" s="2">
        <v>218460</v>
      </c>
      <c r="D2082" s="4">
        <v>45853</v>
      </c>
      <c r="E2082" s="4">
        <v>45853</v>
      </c>
      <c r="F2082" s="2" t="s">
        <v>698</v>
      </c>
      <c r="G2082" s="3" t="s">
        <v>699</v>
      </c>
      <c r="H2082" s="2" t="s">
        <v>5657</v>
      </c>
      <c r="I2082" s="3" t="s">
        <v>3170</v>
      </c>
      <c r="J2082" s="6">
        <v>25815</v>
      </c>
      <c r="K2082" s="3" t="s">
        <v>737</v>
      </c>
      <c r="L2082" s="3" t="s">
        <v>3538</v>
      </c>
      <c r="M2082" s="3" t="s">
        <v>288</v>
      </c>
      <c r="N2082" s="3" t="s">
        <v>718</v>
      </c>
      <c r="O2082" s="5" t="s">
        <v>5382</v>
      </c>
      <c r="P2082" s="2">
        <f>VLOOKUP(M2082&amp;N2082,Distancia!$C$2:$D$3438,2,0)</f>
        <v>140.16</v>
      </c>
      <c r="Q2082" s="2" t="str">
        <f t="shared" si="32"/>
        <v>Aplica</v>
      </c>
      <c r="R2082" s="36"/>
      <c r="S2082" s="2"/>
    </row>
    <row r="2083" spans="1:19" x14ac:dyDescent="0.25">
      <c r="A2083" s="3" t="s">
        <v>284</v>
      </c>
      <c r="B2083" s="6" t="s">
        <v>1924</v>
      </c>
      <c r="C2083" s="2">
        <v>218467</v>
      </c>
      <c r="D2083" s="4">
        <v>45874</v>
      </c>
      <c r="E2083" s="4">
        <v>45877</v>
      </c>
      <c r="F2083" s="2" t="s">
        <v>1176</v>
      </c>
      <c r="G2083" s="3" t="s">
        <v>1177</v>
      </c>
      <c r="H2083" s="2" t="s">
        <v>5674</v>
      </c>
      <c r="I2083" s="3" t="s">
        <v>351</v>
      </c>
      <c r="J2083" s="6">
        <v>259359</v>
      </c>
      <c r="K2083" s="3" t="s">
        <v>502</v>
      </c>
      <c r="L2083" s="3" t="s">
        <v>3538</v>
      </c>
      <c r="M2083" s="3" t="s">
        <v>724</v>
      </c>
      <c r="N2083" s="3" t="s">
        <v>270</v>
      </c>
      <c r="O2083" s="5" t="s">
        <v>5392</v>
      </c>
      <c r="P2083" s="2">
        <f>VLOOKUP(M2083&amp;N2083,Distancia!$C$2:$D$3438,2,0)</f>
        <v>569.33000000000004</v>
      </c>
      <c r="Q2083" s="2" t="str">
        <f t="shared" si="32"/>
        <v>Aplica</v>
      </c>
      <c r="R2083" s="33">
        <v>241676</v>
      </c>
      <c r="S2083" s="2"/>
    </row>
    <row r="2084" spans="1:19" x14ac:dyDescent="0.25">
      <c r="A2084" s="3" t="s">
        <v>284</v>
      </c>
      <c r="B2084" s="6" t="s">
        <v>1924</v>
      </c>
      <c r="C2084" s="2">
        <v>218493</v>
      </c>
      <c r="D2084" s="4">
        <v>45853</v>
      </c>
      <c r="E2084" s="4">
        <v>45853</v>
      </c>
      <c r="F2084" s="2" t="s">
        <v>2969</v>
      </c>
      <c r="G2084" s="3" t="s">
        <v>2968</v>
      </c>
      <c r="H2084" s="2" t="s">
        <v>5612</v>
      </c>
      <c r="I2084" s="3" t="s">
        <v>3170</v>
      </c>
      <c r="J2084" s="6">
        <v>0</v>
      </c>
      <c r="K2084" s="3" t="s">
        <v>1198</v>
      </c>
      <c r="L2084" s="3" t="s">
        <v>3538</v>
      </c>
      <c r="M2084" s="3" t="s">
        <v>474</v>
      </c>
      <c r="N2084" s="3" t="s">
        <v>288</v>
      </c>
      <c r="O2084" s="5" t="s">
        <v>5382</v>
      </c>
      <c r="P2084" s="2">
        <f>VLOOKUP(M2084&amp;N2084,Distancia!$C$2:$D$3438,2,0)</f>
        <v>76.02</v>
      </c>
      <c r="Q2084" s="2" t="str">
        <f t="shared" si="32"/>
        <v>No Aplica</v>
      </c>
      <c r="R2084" s="36"/>
      <c r="S2084" s="2"/>
    </row>
    <row r="2085" spans="1:19" x14ac:dyDescent="0.25">
      <c r="A2085" s="3" t="s">
        <v>284</v>
      </c>
      <c r="B2085" s="6" t="s">
        <v>1924</v>
      </c>
      <c r="C2085" s="2">
        <v>218504</v>
      </c>
      <c r="D2085" s="4">
        <v>45887</v>
      </c>
      <c r="E2085" s="4">
        <v>45892</v>
      </c>
      <c r="F2085" s="2" t="s">
        <v>656</v>
      </c>
      <c r="G2085" s="3" t="s">
        <v>657</v>
      </c>
      <c r="H2085" s="2" t="s">
        <v>5690</v>
      </c>
      <c r="I2085" s="3" t="s">
        <v>3170</v>
      </c>
      <c r="J2085" s="6">
        <v>322690</v>
      </c>
      <c r="K2085" s="3" t="s">
        <v>723</v>
      </c>
      <c r="L2085" s="3" t="s">
        <v>3538</v>
      </c>
      <c r="M2085" s="3" t="s">
        <v>288</v>
      </c>
      <c r="N2085" s="3" t="s">
        <v>270</v>
      </c>
      <c r="O2085" s="5" t="s">
        <v>5392</v>
      </c>
      <c r="P2085" s="2">
        <f>VLOOKUP(M2085&amp;N2085,Distancia!$C$2:$D$3438,2,0)</f>
        <v>690.1</v>
      </c>
      <c r="Q2085" s="2" t="str">
        <f t="shared" si="32"/>
        <v>Aplica</v>
      </c>
      <c r="R2085" s="33">
        <v>225938</v>
      </c>
      <c r="S2085" s="2"/>
    </row>
    <row r="2086" spans="1:19" x14ac:dyDescent="0.25">
      <c r="A2086" s="3" t="s">
        <v>284</v>
      </c>
      <c r="B2086" s="6" t="s">
        <v>1924</v>
      </c>
      <c r="C2086" s="2">
        <v>218505</v>
      </c>
      <c r="D2086" s="4">
        <v>45859</v>
      </c>
      <c r="E2086" s="4">
        <v>45860</v>
      </c>
      <c r="F2086" s="2" t="s">
        <v>656</v>
      </c>
      <c r="G2086" s="3" t="s">
        <v>657</v>
      </c>
      <c r="H2086" s="2" t="s">
        <v>5690</v>
      </c>
      <c r="I2086" s="3" t="s">
        <v>3170</v>
      </c>
      <c r="J2086" s="6">
        <v>90353</v>
      </c>
      <c r="K2086" s="3" t="s">
        <v>1167</v>
      </c>
      <c r="L2086" s="3" t="s">
        <v>3673</v>
      </c>
      <c r="M2086" s="3" t="s">
        <v>288</v>
      </c>
      <c r="N2086" s="3" t="s">
        <v>270</v>
      </c>
      <c r="O2086" s="5" t="s">
        <v>5382</v>
      </c>
      <c r="P2086" s="2">
        <f>VLOOKUP(M2086&amp;N2086,Distancia!$C$2:$D$3438,2,0)</f>
        <v>690.1</v>
      </c>
      <c r="Q2086" s="2" t="str">
        <f t="shared" si="32"/>
        <v>Aplica</v>
      </c>
      <c r="R2086" s="36"/>
      <c r="S2086" s="2"/>
    </row>
    <row r="2087" spans="1:19" x14ac:dyDescent="0.25">
      <c r="A2087" s="3" t="s">
        <v>284</v>
      </c>
      <c r="B2087" s="6" t="s">
        <v>1924</v>
      </c>
      <c r="C2087" s="2">
        <v>218530</v>
      </c>
      <c r="D2087" s="4">
        <v>45856</v>
      </c>
      <c r="E2087" s="4">
        <v>45856</v>
      </c>
      <c r="F2087" s="2" t="s">
        <v>448</v>
      </c>
      <c r="G2087" s="3" t="s">
        <v>696</v>
      </c>
      <c r="H2087" s="2" t="s">
        <v>5704</v>
      </c>
      <c r="I2087" s="3" t="s">
        <v>3170</v>
      </c>
      <c r="J2087" s="6">
        <v>0</v>
      </c>
      <c r="K2087" s="3" t="s">
        <v>454</v>
      </c>
      <c r="L2087" s="3" t="s">
        <v>3538</v>
      </c>
      <c r="M2087" s="3" t="s">
        <v>288</v>
      </c>
      <c r="N2087" s="3" t="s">
        <v>512</v>
      </c>
      <c r="O2087" s="5" t="s">
        <v>5394</v>
      </c>
      <c r="P2087" s="2">
        <f>VLOOKUP(M2087&amp;N2087,Distancia!$C$2:$D$3438,2,0)</f>
        <v>63.01</v>
      </c>
      <c r="Q2087" s="2" t="str">
        <f t="shared" si="32"/>
        <v>No Aplica</v>
      </c>
      <c r="R2087" s="36"/>
      <c r="S2087" s="2"/>
    </row>
    <row r="2088" spans="1:19" x14ac:dyDescent="0.25">
      <c r="A2088" s="3" t="s">
        <v>284</v>
      </c>
      <c r="B2088" s="6" t="s">
        <v>1924</v>
      </c>
      <c r="C2088" s="2">
        <v>218543</v>
      </c>
      <c r="D2088" s="4">
        <v>45887</v>
      </c>
      <c r="E2088" s="4">
        <v>45891</v>
      </c>
      <c r="F2088" s="2" t="s">
        <v>487</v>
      </c>
      <c r="G2088" s="3" t="s">
        <v>488</v>
      </c>
      <c r="H2088" s="2" t="s">
        <v>5710</v>
      </c>
      <c r="I2088" s="3" t="s">
        <v>351</v>
      </c>
      <c r="J2088" s="6">
        <v>318092</v>
      </c>
      <c r="K2088" s="3" t="s">
        <v>1214</v>
      </c>
      <c r="L2088" s="3" t="s">
        <v>3810</v>
      </c>
      <c r="M2088" s="3" t="s">
        <v>485</v>
      </c>
      <c r="N2088" s="3" t="s">
        <v>270</v>
      </c>
      <c r="O2088" s="5" t="s">
        <v>5392</v>
      </c>
      <c r="P2088" s="2">
        <f>VLOOKUP(M2088&amp;N2088,Distancia!$C$2:$D$3438,2,0)</f>
        <v>709</v>
      </c>
      <c r="Q2088" s="2" t="str">
        <f t="shared" si="32"/>
        <v>Aplica</v>
      </c>
      <c r="R2088" s="33">
        <v>189592</v>
      </c>
      <c r="S2088" s="2"/>
    </row>
    <row r="2089" spans="1:19" x14ac:dyDescent="0.25">
      <c r="A2089" s="3" t="s">
        <v>284</v>
      </c>
      <c r="B2089" s="6" t="s">
        <v>1924</v>
      </c>
      <c r="C2089" s="2">
        <v>218544</v>
      </c>
      <c r="D2089" s="4">
        <v>45856</v>
      </c>
      <c r="E2089" s="4">
        <v>45856</v>
      </c>
      <c r="F2089" s="2" t="s">
        <v>84</v>
      </c>
      <c r="G2089" s="3" t="s">
        <v>666</v>
      </c>
      <c r="H2089" s="2" t="s">
        <v>5711</v>
      </c>
      <c r="I2089" s="3" t="s">
        <v>97</v>
      </c>
      <c r="J2089" s="6">
        <v>31809</v>
      </c>
      <c r="K2089" s="3" t="s">
        <v>1215</v>
      </c>
      <c r="L2089" s="3" t="s">
        <v>3673</v>
      </c>
      <c r="M2089" s="3" t="s">
        <v>288</v>
      </c>
      <c r="N2089" s="3" t="s">
        <v>103</v>
      </c>
      <c r="O2089" s="5" t="s">
        <v>5382</v>
      </c>
      <c r="P2089" s="2">
        <f>VLOOKUP(M2089&amp;N2089,Distancia!$C$2:$D$3438,2,0)</f>
        <v>278</v>
      </c>
      <c r="Q2089" s="2" t="str">
        <f t="shared" si="32"/>
        <v>Aplica</v>
      </c>
      <c r="R2089" s="36"/>
      <c r="S2089" s="2"/>
    </row>
    <row r="2090" spans="1:19" x14ac:dyDescent="0.25">
      <c r="A2090" s="3" t="s">
        <v>284</v>
      </c>
      <c r="B2090" s="6" t="s">
        <v>1924</v>
      </c>
      <c r="C2090" s="2">
        <v>218550</v>
      </c>
      <c r="D2090" s="4">
        <v>45887</v>
      </c>
      <c r="E2090" s="4">
        <v>45891</v>
      </c>
      <c r="F2090" s="2" t="s">
        <v>479</v>
      </c>
      <c r="G2090" s="3" t="s">
        <v>664</v>
      </c>
      <c r="H2090" s="2" t="s">
        <v>5712</v>
      </c>
      <c r="I2090" s="3" t="s">
        <v>351</v>
      </c>
      <c r="J2090" s="6">
        <v>345812</v>
      </c>
      <c r="K2090" s="3" t="s">
        <v>620</v>
      </c>
      <c r="L2090" s="3" t="s">
        <v>3538</v>
      </c>
      <c r="M2090" s="3" t="s">
        <v>288</v>
      </c>
      <c r="N2090" s="3" t="s">
        <v>270</v>
      </c>
      <c r="O2090" s="5" t="s">
        <v>5392</v>
      </c>
      <c r="P2090" s="2">
        <f>VLOOKUP(M2090&amp;N2090,Distancia!$C$2:$D$3438,2,0)</f>
        <v>690.1</v>
      </c>
      <c r="Q2090" s="2" t="str">
        <f t="shared" si="32"/>
        <v>Aplica</v>
      </c>
      <c r="R2090" s="33">
        <v>290592</v>
      </c>
      <c r="S2090" s="2"/>
    </row>
    <row r="2091" spans="1:19" x14ac:dyDescent="0.25">
      <c r="A2091" s="3" t="s">
        <v>284</v>
      </c>
      <c r="B2091" s="6" t="s">
        <v>1924</v>
      </c>
      <c r="C2091" s="2">
        <v>218563</v>
      </c>
      <c r="D2091" s="4">
        <v>45856</v>
      </c>
      <c r="E2091" s="4">
        <v>45856</v>
      </c>
      <c r="F2091" s="2" t="s">
        <v>679</v>
      </c>
      <c r="G2091" s="3" t="s">
        <v>680</v>
      </c>
      <c r="H2091" s="2" t="s">
        <v>5718</v>
      </c>
      <c r="I2091" s="3" t="s">
        <v>3170</v>
      </c>
      <c r="J2091" s="6">
        <v>31809</v>
      </c>
      <c r="K2091" s="3" t="s">
        <v>1216</v>
      </c>
      <c r="L2091" s="3" t="s">
        <v>3673</v>
      </c>
      <c r="M2091" s="3" t="s">
        <v>288</v>
      </c>
      <c r="N2091" s="3" t="s">
        <v>724</v>
      </c>
      <c r="O2091" s="5" t="s">
        <v>5382</v>
      </c>
      <c r="P2091" s="2">
        <f>VLOOKUP(M2091&amp;N2091,Distancia!$C$2:$D$3438,2,0)</f>
        <v>141.91</v>
      </c>
      <c r="Q2091" s="2" t="str">
        <f t="shared" si="32"/>
        <v>Aplica</v>
      </c>
      <c r="R2091" s="36"/>
      <c r="S2091" s="2"/>
    </row>
    <row r="2092" spans="1:19" x14ac:dyDescent="0.25">
      <c r="A2092" s="3" t="s">
        <v>284</v>
      </c>
      <c r="B2092" s="6" t="s">
        <v>1924</v>
      </c>
      <c r="C2092" s="2">
        <v>218568</v>
      </c>
      <c r="D2092" s="4">
        <v>45856</v>
      </c>
      <c r="E2092" s="4">
        <v>45856</v>
      </c>
      <c r="F2092" s="2" t="s">
        <v>1169</v>
      </c>
      <c r="G2092" s="3" t="s">
        <v>1170</v>
      </c>
      <c r="H2092" s="2" t="s">
        <v>5485</v>
      </c>
      <c r="I2092" s="3" t="s">
        <v>3170</v>
      </c>
      <c r="J2092" s="6">
        <v>0</v>
      </c>
      <c r="K2092" s="3" t="s">
        <v>703</v>
      </c>
      <c r="L2092" s="3" t="s">
        <v>3673</v>
      </c>
      <c r="M2092" s="3" t="s">
        <v>724</v>
      </c>
      <c r="N2092" s="3" t="s">
        <v>493</v>
      </c>
      <c r="O2092" s="5" t="s">
        <v>5402</v>
      </c>
      <c r="P2092" s="2">
        <f>VLOOKUP(M2092&amp;N2092,Distancia!$C$2:$D$3438,2,0)</f>
        <v>30.99</v>
      </c>
      <c r="Q2092" s="2" t="str">
        <f t="shared" si="32"/>
        <v>No Aplica</v>
      </c>
      <c r="R2092" s="36"/>
      <c r="S2092" s="2"/>
    </row>
    <row r="2093" spans="1:19" x14ac:dyDescent="0.25">
      <c r="A2093" s="3" t="s">
        <v>284</v>
      </c>
      <c r="B2093" s="6" t="s">
        <v>1924</v>
      </c>
      <c r="C2093" s="2">
        <v>218614</v>
      </c>
      <c r="D2093" s="4">
        <v>45859</v>
      </c>
      <c r="E2093" s="4">
        <v>45859</v>
      </c>
      <c r="F2093" s="2" t="s">
        <v>681</v>
      </c>
      <c r="G2093" s="3" t="s">
        <v>682</v>
      </c>
      <c r="H2093" s="2" t="s">
        <v>5736</v>
      </c>
      <c r="I2093" s="3" t="s">
        <v>3170</v>
      </c>
      <c r="J2093" s="6">
        <v>0</v>
      </c>
      <c r="K2093" s="3" t="s">
        <v>714</v>
      </c>
      <c r="L2093" s="3" t="s">
        <v>3810</v>
      </c>
      <c r="M2093" s="3" t="s">
        <v>474</v>
      </c>
      <c r="N2093" s="3" t="s">
        <v>718</v>
      </c>
      <c r="O2093" s="5" t="s">
        <v>5402</v>
      </c>
      <c r="P2093" s="2">
        <f>VLOOKUP(M2093&amp;N2093,Distancia!$C$2:$D$3438,2,0)</f>
        <v>92</v>
      </c>
      <c r="Q2093" s="2" t="str">
        <f t="shared" si="32"/>
        <v>Aplica</v>
      </c>
      <c r="R2093" s="36"/>
      <c r="S2093" s="2"/>
    </row>
    <row r="2094" spans="1:19" x14ac:dyDescent="0.25">
      <c r="A2094" s="3" t="s">
        <v>284</v>
      </c>
      <c r="B2094" s="6" t="s">
        <v>1924</v>
      </c>
      <c r="C2094" s="2">
        <v>218714</v>
      </c>
      <c r="D2094" s="4">
        <v>45887</v>
      </c>
      <c r="E2094" s="4">
        <v>45891</v>
      </c>
      <c r="F2094" s="2" t="s">
        <v>659</v>
      </c>
      <c r="G2094" s="3" t="s">
        <v>660</v>
      </c>
      <c r="H2094" s="2" t="s">
        <v>5767</v>
      </c>
      <c r="I2094" s="3" t="s">
        <v>351</v>
      </c>
      <c r="J2094" s="6">
        <v>345812</v>
      </c>
      <c r="K2094" s="3" t="s">
        <v>731</v>
      </c>
      <c r="L2094" s="3" t="s">
        <v>3898</v>
      </c>
      <c r="M2094" s="3" t="s">
        <v>288</v>
      </c>
      <c r="N2094" s="3" t="s">
        <v>270</v>
      </c>
      <c r="O2094" s="5" t="s">
        <v>5392</v>
      </c>
      <c r="P2094" s="2">
        <f>VLOOKUP(M2094&amp;N2094,Distancia!$C$2:$D$3438,2,0)</f>
        <v>690.1</v>
      </c>
      <c r="Q2094" s="2" t="str">
        <f t="shared" si="32"/>
        <v>Aplica</v>
      </c>
      <c r="R2094" s="33">
        <v>290592</v>
      </c>
      <c r="S2094" s="2"/>
    </row>
    <row r="2095" spans="1:19" x14ac:dyDescent="0.25">
      <c r="A2095" s="3" t="s">
        <v>284</v>
      </c>
      <c r="B2095" s="6" t="s">
        <v>1924</v>
      </c>
      <c r="C2095" s="2">
        <v>218753</v>
      </c>
      <c r="D2095" s="4">
        <v>45861</v>
      </c>
      <c r="E2095" s="4">
        <v>45861</v>
      </c>
      <c r="F2095" s="2" t="s">
        <v>675</v>
      </c>
      <c r="G2095" s="3" t="s">
        <v>676</v>
      </c>
      <c r="H2095" s="2" t="s">
        <v>5425</v>
      </c>
      <c r="I2095" s="3" t="s">
        <v>3170</v>
      </c>
      <c r="J2095" s="6">
        <v>0</v>
      </c>
      <c r="K2095" s="3" t="s">
        <v>513</v>
      </c>
      <c r="L2095" s="3" t="s">
        <v>3871</v>
      </c>
      <c r="M2095" s="3" t="s">
        <v>288</v>
      </c>
      <c r="N2095" s="3" t="s">
        <v>49</v>
      </c>
      <c r="O2095" s="5" t="s">
        <v>5394</v>
      </c>
      <c r="P2095" s="2">
        <f>VLOOKUP(M2095&amp;N2095,Distancia!$C$2:$D$3438,2,0)</f>
        <v>46.87</v>
      </c>
      <c r="Q2095" s="2" t="str">
        <f t="shared" si="32"/>
        <v>No Aplica</v>
      </c>
      <c r="R2095" s="36"/>
      <c r="S2095" s="2"/>
    </row>
    <row r="2096" spans="1:19" x14ac:dyDescent="0.25">
      <c r="A2096" s="3" t="s">
        <v>284</v>
      </c>
      <c r="B2096" s="6" t="s">
        <v>1924</v>
      </c>
      <c r="C2096" s="2">
        <v>218759</v>
      </c>
      <c r="D2096" s="4">
        <v>45867</v>
      </c>
      <c r="E2096" s="4">
        <v>45867</v>
      </c>
      <c r="F2096" s="2" t="s">
        <v>1203</v>
      </c>
      <c r="G2096" s="3" t="s">
        <v>1204</v>
      </c>
      <c r="H2096" s="2" t="s">
        <v>5787</v>
      </c>
      <c r="I2096" s="3" t="s">
        <v>3170</v>
      </c>
      <c r="J2096" s="6">
        <v>31809</v>
      </c>
      <c r="K2096" s="3" t="s">
        <v>450</v>
      </c>
      <c r="L2096" s="3" t="s">
        <v>3898</v>
      </c>
      <c r="M2096" s="3" t="s">
        <v>704</v>
      </c>
      <c r="N2096" s="3" t="s">
        <v>288</v>
      </c>
      <c r="O2096" s="5" t="s">
        <v>5382</v>
      </c>
      <c r="P2096" s="2">
        <f>VLOOKUP(M2096&amp;N2096,Distancia!$C$2:$D$3438,2,0)</f>
        <v>102.11</v>
      </c>
      <c r="Q2096" s="2" t="str">
        <f t="shared" si="32"/>
        <v>Aplica</v>
      </c>
      <c r="R2096" s="36"/>
      <c r="S2096" s="2"/>
    </row>
    <row r="2097" spans="1:19" x14ac:dyDescent="0.25">
      <c r="A2097" s="3" t="s">
        <v>284</v>
      </c>
      <c r="B2097" s="6" t="s">
        <v>1924</v>
      </c>
      <c r="C2097" s="2">
        <v>218785</v>
      </c>
      <c r="D2097" s="4">
        <v>45875</v>
      </c>
      <c r="E2097" s="4">
        <v>45877</v>
      </c>
      <c r="F2097" s="2" t="s">
        <v>478</v>
      </c>
      <c r="G2097" s="3" t="s">
        <v>655</v>
      </c>
      <c r="H2097" s="2" t="s">
        <v>5795</v>
      </c>
      <c r="I2097" s="3" t="s">
        <v>97</v>
      </c>
      <c r="J2097" s="6">
        <v>207487</v>
      </c>
      <c r="K2097" s="3" t="s">
        <v>741</v>
      </c>
      <c r="L2097" s="3" t="s">
        <v>3963</v>
      </c>
      <c r="M2097" s="3" t="s">
        <v>49</v>
      </c>
      <c r="N2097" s="3" t="s">
        <v>270</v>
      </c>
      <c r="O2097" s="5" t="s">
        <v>5392</v>
      </c>
      <c r="P2097" s="2">
        <f>VLOOKUP(M2097&amp;N2097,Distancia!$C$2:$D$3438,2,0)</f>
        <v>652</v>
      </c>
      <c r="Q2097" s="2" t="str">
        <f t="shared" si="32"/>
        <v>Aplica</v>
      </c>
      <c r="R2097" s="33">
        <v>450904</v>
      </c>
      <c r="S2097" s="2"/>
    </row>
    <row r="2098" spans="1:19" x14ac:dyDescent="0.25">
      <c r="A2098" s="3" t="s">
        <v>284</v>
      </c>
      <c r="B2098" s="6" t="s">
        <v>1924</v>
      </c>
      <c r="C2098" s="2">
        <v>218811</v>
      </c>
      <c r="D2098" s="4">
        <v>45862</v>
      </c>
      <c r="E2098" s="4">
        <v>45862</v>
      </c>
      <c r="F2098" s="2" t="s">
        <v>650</v>
      </c>
      <c r="G2098" s="3" t="s">
        <v>651</v>
      </c>
      <c r="H2098" s="2" t="s">
        <v>5803</v>
      </c>
      <c r="I2098" s="3" t="s">
        <v>97</v>
      </c>
      <c r="J2098" s="6">
        <v>25815</v>
      </c>
      <c r="K2098" s="3" t="s">
        <v>1173</v>
      </c>
      <c r="L2098" s="3" t="s">
        <v>3856</v>
      </c>
      <c r="M2098" s="3" t="s">
        <v>288</v>
      </c>
      <c r="N2098" s="3" t="s">
        <v>724</v>
      </c>
      <c r="O2098" s="5" t="s">
        <v>5382</v>
      </c>
      <c r="P2098" s="2">
        <f>VLOOKUP(M2098&amp;N2098,Distancia!$C$2:$D$3438,2,0)</f>
        <v>141.91</v>
      </c>
      <c r="Q2098" s="2" t="str">
        <f t="shared" si="32"/>
        <v>Aplica</v>
      </c>
      <c r="R2098" s="36"/>
      <c r="S2098" s="2"/>
    </row>
    <row r="2099" spans="1:19" x14ac:dyDescent="0.25">
      <c r="A2099" s="3" t="s">
        <v>284</v>
      </c>
      <c r="B2099" s="6" t="s">
        <v>1924</v>
      </c>
      <c r="C2099" s="2">
        <v>218817</v>
      </c>
      <c r="D2099" s="4">
        <v>45862</v>
      </c>
      <c r="E2099" s="4">
        <v>45862</v>
      </c>
      <c r="F2099" s="2" t="s">
        <v>2969</v>
      </c>
      <c r="G2099" s="3" t="s">
        <v>2968</v>
      </c>
      <c r="H2099" s="2" t="s">
        <v>5612</v>
      </c>
      <c r="I2099" s="3" t="s">
        <v>3170</v>
      </c>
      <c r="J2099" s="6">
        <v>0</v>
      </c>
      <c r="K2099" s="3" t="s">
        <v>523</v>
      </c>
      <c r="L2099" s="3" t="s">
        <v>3898</v>
      </c>
      <c r="M2099" s="3" t="s">
        <v>474</v>
      </c>
      <c r="N2099" s="3" t="s">
        <v>288</v>
      </c>
      <c r="O2099" s="5" t="s">
        <v>5382</v>
      </c>
      <c r="P2099" s="2">
        <f>VLOOKUP(M2099&amp;N2099,Distancia!$C$2:$D$3438,2,0)</f>
        <v>76.02</v>
      </c>
      <c r="Q2099" s="2" t="str">
        <f t="shared" si="32"/>
        <v>No Aplica</v>
      </c>
      <c r="R2099" s="36"/>
      <c r="S2099" s="2"/>
    </row>
    <row r="2100" spans="1:19" x14ac:dyDescent="0.25">
      <c r="A2100" s="3" t="s">
        <v>284</v>
      </c>
      <c r="B2100" s="6" t="s">
        <v>1924</v>
      </c>
      <c r="C2100" s="2">
        <v>218822</v>
      </c>
      <c r="D2100" s="4">
        <v>45863</v>
      </c>
      <c r="E2100" s="4">
        <v>45863</v>
      </c>
      <c r="F2100" s="2" t="s">
        <v>446</v>
      </c>
      <c r="G2100" s="3" t="s">
        <v>447</v>
      </c>
      <c r="H2100" s="2" t="s">
        <v>5808</v>
      </c>
      <c r="I2100" s="3" t="s">
        <v>3170</v>
      </c>
      <c r="J2100" s="6">
        <v>0</v>
      </c>
      <c r="K2100" s="3" t="s">
        <v>654</v>
      </c>
      <c r="L2100" s="3" t="s">
        <v>3871</v>
      </c>
      <c r="M2100" s="3" t="s">
        <v>442</v>
      </c>
      <c r="N2100" s="3" t="s">
        <v>466</v>
      </c>
      <c r="O2100" s="5" t="s">
        <v>5394</v>
      </c>
      <c r="P2100" s="2">
        <f>VLOOKUP(M2100&amp;N2100,Distancia!$C$2:$D$3438,2,0)</f>
        <v>41.01</v>
      </c>
      <c r="Q2100" s="2" t="str">
        <f t="shared" si="32"/>
        <v>No Aplica</v>
      </c>
      <c r="R2100" s="36"/>
      <c r="S2100" s="2"/>
    </row>
    <row r="2101" spans="1:19" x14ac:dyDescent="0.25">
      <c r="A2101" s="3" t="s">
        <v>284</v>
      </c>
      <c r="B2101" s="6" t="s">
        <v>1924</v>
      </c>
      <c r="C2101" s="2">
        <v>218851</v>
      </c>
      <c r="D2101" s="4">
        <v>45874</v>
      </c>
      <c r="E2101" s="4">
        <v>45877</v>
      </c>
      <c r="F2101" s="2" t="s">
        <v>742</v>
      </c>
      <c r="G2101" s="3" t="s">
        <v>743</v>
      </c>
      <c r="H2101" s="2" t="s">
        <v>5822</v>
      </c>
      <c r="I2101" s="3" t="s">
        <v>351</v>
      </c>
      <c r="J2101" s="6">
        <v>259359</v>
      </c>
      <c r="K2101" s="3" t="s">
        <v>1175</v>
      </c>
      <c r="L2101" s="3" t="s">
        <v>3856</v>
      </c>
      <c r="M2101" s="3" t="s">
        <v>288</v>
      </c>
      <c r="N2101" s="3" t="s">
        <v>270</v>
      </c>
      <c r="O2101" s="5" t="s">
        <v>5392</v>
      </c>
      <c r="P2101" s="2">
        <f>VLOOKUP(M2101&amp;N2101,Distancia!$C$2:$D$3438,2,0)</f>
        <v>690.1</v>
      </c>
      <c r="Q2101" s="2" t="str">
        <f t="shared" si="32"/>
        <v>Aplica</v>
      </c>
      <c r="R2101" s="36"/>
      <c r="S2101" s="2"/>
    </row>
    <row r="2102" spans="1:19" x14ac:dyDescent="0.25">
      <c r="A2102" s="3" t="s">
        <v>284</v>
      </c>
      <c r="B2102" s="6" t="s">
        <v>1924</v>
      </c>
      <c r="C2102" s="2">
        <v>218884</v>
      </c>
      <c r="D2102" s="4">
        <v>45863</v>
      </c>
      <c r="E2102" s="4">
        <v>45863</v>
      </c>
      <c r="F2102" s="2" t="s">
        <v>3016</v>
      </c>
      <c r="G2102" s="3" t="s">
        <v>3017</v>
      </c>
      <c r="H2102" s="2" t="s">
        <v>5429</v>
      </c>
      <c r="I2102" s="3" t="s">
        <v>3170</v>
      </c>
      <c r="J2102" s="6">
        <v>0</v>
      </c>
      <c r="K2102" s="3" t="s">
        <v>443</v>
      </c>
      <c r="L2102" s="3" t="s">
        <v>3871</v>
      </c>
      <c r="M2102" s="3" t="s">
        <v>288</v>
      </c>
      <c r="N2102" s="3" t="s">
        <v>4006</v>
      </c>
      <c r="O2102" s="5" t="s">
        <v>5382</v>
      </c>
      <c r="P2102" s="2">
        <f>VLOOKUP(M2102&amp;N2102,Distancia!$C$2:$D$3438,2,0)</f>
        <v>46.18</v>
      </c>
      <c r="Q2102" s="2" t="str">
        <f t="shared" si="32"/>
        <v>No Aplica</v>
      </c>
      <c r="R2102" s="36"/>
      <c r="S2102" s="2"/>
    </row>
    <row r="2103" spans="1:19" x14ac:dyDescent="0.25">
      <c r="A2103" s="3" t="s">
        <v>284</v>
      </c>
      <c r="B2103" s="6" t="s">
        <v>1924</v>
      </c>
      <c r="C2103" s="2">
        <v>218885</v>
      </c>
      <c r="D2103" s="4">
        <v>45863</v>
      </c>
      <c r="E2103" s="4">
        <v>45863</v>
      </c>
      <c r="F2103" s="2" t="s">
        <v>1169</v>
      </c>
      <c r="G2103" s="3" t="s">
        <v>1170</v>
      </c>
      <c r="H2103" s="2" t="s">
        <v>5485</v>
      </c>
      <c r="I2103" s="3" t="s">
        <v>3170</v>
      </c>
      <c r="J2103" s="6">
        <v>0</v>
      </c>
      <c r="K2103" s="3" t="s">
        <v>670</v>
      </c>
      <c r="L2103" s="3" t="s">
        <v>3871</v>
      </c>
      <c r="M2103" s="3" t="s">
        <v>724</v>
      </c>
      <c r="N2103" s="3" t="s">
        <v>493</v>
      </c>
      <c r="O2103" s="5" t="s">
        <v>5394</v>
      </c>
      <c r="P2103" s="2">
        <f>VLOOKUP(M2103&amp;N2103,Distancia!$C$2:$D$3438,2,0)</f>
        <v>30.99</v>
      </c>
      <c r="Q2103" s="2" t="str">
        <f t="shared" si="32"/>
        <v>No Aplica</v>
      </c>
      <c r="R2103" s="36"/>
      <c r="S2103" s="2"/>
    </row>
    <row r="2104" spans="1:19" x14ac:dyDescent="0.25">
      <c r="A2104" s="3" t="s">
        <v>284</v>
      </c>
      <c r="B2104" s="6" t="s">
        <v>1924</v>
      </c>
      <c r="C2104" s="2">
        <v>218886</v>
      </c>
      <c r="D2104" s="4">
        <v>45863</v>
      </c>
      <c r="E2104" s="4">
        <v>45863</v>
      </c>
      <c r="F2104" s="2" t="s">
        <v>2868</v>
      </c>
      <c r="G2104" s="3" t="s">
        <v>2867</v>
      </c>
      <c r="H2104" s="2" t="s">
        <v>5430</v>
      </c>
      <c r="I2104" s="3" t="s">
        <v>3170</v>
      </c>
      <c r="J2104" s="6">
        <v>0</v>
      </c>
      <c r="K2104" s="3" t="s">
        <v>464</v>
      </c>
      <c r="L2104" s="3" t="s">
        <v>3871</v>
      </c>
      <c r="M2104" s="3" t="s">
        <v>288</v>
      </c>
      <c r="N2104" s="3" t="s">
        <v>4006</v>
      </c>
      <c r="O2104" s="5" t="s">
        <v>5382</v>
      </c>
      <c r="P2104" s="2">
        <f>VLOOKUP(M2104&amp;N2104,Distancia!$C$2:$D$3438,2,0)</f>
        <v>46.18</v>
      </c>
      <c r="Q2104" s="2" t="str">
        <f t="shared" si="32"/>
        <v>No Aplica</v>
      </c>
      <c r="R2104" s="36"/>
      <c r="S2104" s="2"/>
    </row>
    <row r="2105" spans="1:19" x14ac:dyDescent="0.25">
      <c r="A2105" s="3" t="s">
        <v>284</v>
      </c>
      <c r="B2105" s="6" t="s">
        <v>1924</v>
      </c>
      <c r="C2105" s="2">
        <v>218890</v>
      </c>
      <c r="D2105" s="4">
        <v>45876</v>
      </c>
      <c r="E2105" s="4">
        <v>45877</v>
      </c>
      <c r="F2105" s="2" t="s">
        <v>64</v>
      </c>
      <c r="G2105" s="3" t="s">
        <v>730</v>
      </c>
      <c r="H2105" s="2" t="s">
        <v>5652</v>
      </c>
      <c r="I2105" s="3" t="s">
        <v>97</v>
      </c>
      <c r="J2105" s="6">
        <v>90353</v>
      </c>
      <c r="K2105" s="3" t="s">
        <v>629</v>
      </c>
      <c r="L2105" s="3" t="s">
        <v>3856</v>
      </c>
      <c r="M2105" s="3" t="s">
        <v>288</v>
      </c>
      <c r="N2105" s="3" t="s">
        <v>4008</v>
      </c>
      <c r="O2105" s="5" t="s">
        <v>5450</v>
      </c>
      <c r="P2105" s="2">
        <f>VLOOKUP(M2105&amp;N2105,Distancia!$C$2:$D$3438,2,0)</f>
        <v>313</v>
      </c>
      <c r="Q2105" s="2" t="str">
        <f t="shared" si="32"/>
        <v>Aplica</v>
      </c>
      <c r="R2105" s="36"/>
      <c r="S2105" s="2"/>
    </row>
    <row r="2106" spans="1:19" x14ac:dyDescent="0.25">
      <c r="A2106" s="3" t="s">
        <v>284</v>
      </c>
      <c r="B2106" s="6" t="s">
        <v>1924</v>
      </c>
      <c r="C2106" s="2">
        <v>218894</v>
      </c>
      <c r="D2106" s="4">
        <v>45876</v>
      </c>
      <c r="E2106" s="4">
        <v>45877</v>
      </c>
      <c r="F2106" s="2" t="s">
        <v>749</v>
      </c>
      <c r="G2106" s="3" t="s">
        <v>750</v>
      </c>
      <c r="H2106" s="2" t="s">
        <v>5838</v>
      </c>
      <c r="I2106" s="3" t="s">
        <v>3170</v>
      </c>
      <c r="J2106" s="6">
        <v>111332</v>
      </c>
      <c r="K2106" s="3" t="s">
        <v>751</v>
      </c>
      <c r="L2106" s="3" t="s">
        <v>3869</v>
      </c>
      <c r="M2106" s="3" t="s">
        <v>512</v>
      </c>
      <c r="N2106" s="3" t="s">
        <v>4008</v>
      </c>
      <c r="O2106" s="5" t="s">
        <v>5450</v>
      </c>
      <c r="P2106" s="2">
        <f>VLOOKUP(M2106&amp;N2106,Distancia!$C$2:$D$3438,2,0)</f>
        <v>363</v>
      </c>
      <c r="Q2106" s="2" t="str">
        <f t="shared" si="32"/>
        <v>Aplica</v>
      </c>
      <c r="R2106" s="36"/>
      <c r="S2106" s="2"/>
    </row>
    <row r="2107" spans="1:19" x14ac:dyDescent="0.25">
      <c r="A2107" s="3" t="s">
        <v>284</v>
      </c>
      <c r="B2107" s="6" t="s">
        <v>1924</v>
      </c>
      <c r="C2107" s="2">
        <v>218896</v>
      </c>
      <c r="D2107" s="4">
        <v>45876</v>
      </c>
      <c r="E2107" s="4">
        <v>45877</v>
      </c>
      <c r="F2107" s="2" t="s">
        <v>481</v>
      </c>
      <c r="G2107" s="3" t="s">
        <v>4012</v>
      </c>
      <c r="H2107" s="2" t="s">
        <v>5839</v>
      </c>
      <c r="I2107" s="3" t="s">
        <v>97</v>
      </c>
      <c r="J2107" s="6">
        <v>111332</v>
      </c>
      <c r="K2107" s="3" t="s">
        <v>756</v>
      </c>
      <c r="L2107" s="3" t="s">
        <v>3869</v>
      </c>
      <c r="M2107" s="3" t="s">
        <v>288</v>
      </c>
      <c r="N2107" s="3" t="s">
        <v>4008</v>
      </c>
      <c r="O2107" s="5" t="s">
        <v>5394</v>
      </c>
      <c r="P2107" s="2">
        <f>VLOOKUP(M2107&amp;N2107,Distancia!$C$2:$D$3438,2,0)</f>
        <v>313</v>
      </c>
      <c r="Q2107" s="2" t="str">
        <f t="shared" si="32"/>
        <v>Aplica</v>
      </c>
      <c r="R2107" s="36"/>
      <c r="S2107" s="2"/>
    </row>
    <row r="2108" spans="1:19" x14ac:dyDescent="0.25">
      <c r="A2108" s="3" t="s">
        <v>284</v>
      </c>
      <c r="B2108" s="6" t="s">
        <v>1924</v>
      </c>
      <c r="C2108" s="2">
        <v>218897</v>
      </c>
      <c r="D2108" s="4">
        <v>45876</v>
      </c>
      <c r="E2108" s="4">
        <v>45877</v>
      </c>
      <c r="F2108" s="2" t="s">
        <v>745</v>
      </c>
      <c r="G2108" s="3" t="s">
        <v>746</v>
      </c>
      <c r="H2108" s="2" t="s">
        <v>5840</v>
      </c>
      <c r="I2108" s="3" t="s">
        <v>97</v>
      </c>
      <c r="J2108" s="6">
        <v>111332</v>
      </c>
      <c r="K2108" s="3" t="s">
        <v>1205</v>
      </c>
      <c r="L2108" s="3" t="s">
        <v>3869</v>
      </c>
      <c r="M2108" s="3" t="s">
        <v>288</v>
      </c>
      <c r="N2108" s="3" t="s">
        <v>4008</v>
      </c>
      <c r="O2108" s="5" t="s">
        <v>5382</v>
      </c>
      <c r="P2108" s="2">
        <f>VLOOKUP(M2108&amp;N2108,Distancia!$C$2:$D$3438,2,0)</f>
        <v>313</v>
      </c>
      <c r="Q2108" s="2" t="str">
        <f t="shared" si="32"/>
        <v>Aplica</v>
      </c>
      <c r="R2108" s="36"/>
      <c r="S2108" s="2"/>
    </row>
    <row r="2109" spans="1:19" x14ac:dyDescent="0.25">
      <c r="A2109" s="3" t="s">
        <v>284</v>
      </c>
      <c r="B2109" s="6" t="s">
        <v>1924</v>
      </c>
      <c r="C2109" s="2">
        <v>218898</v>
      </c>
      <c r="D2109" s="4">
        <v>45876</v>
      </c>
      <c r="E2109" s="4">
        <v>45877</v>
      </c>
      <c r="F2109" s="2" t="s">
        <v>681</v>
      </c>
      <c r="G2109" s="3" t="s">
        <v>682</v>
      </c>
      <c r="H2109" s="2" t="s">
        <v>5736</v>
      </c>
      <c r="I2109" s="3" t="s">
        <v>97</v>
      </c>
      <c r="J2109" s="6">
        <v>111332</v>
      </c>
      <c r="K2109" s="3" t="s">
        <v>431</v>
      </c>
      <c r="L2109" s="3" t="s">
        <v>3939</v>
      </c>
      <c r="M2109" s="3" t="s">
        <v>288</v>
      </c>
      <c r="N2109" s="3" t="s">
        <v>4008</v>
      </c>
      <c r="O2109" s="5" t="s">
        <v>5450</v>
      </c>
      <c r="P2109" s="2">
        <f>VLOOKUP(M2109&amp;N2109,Distancia!$C$2:$D$3438,2,0)</f>
        <v>313</v>
      </c>
      <c r="Q2109" s="2" t="str">
        <f t="shared" si="32"/>
        <v>Aplica</v>
      </c>
      <c r="R2109" s="36"/>
      <c r="S2109" s="2"/>
    </row>
    <row r="2110" spans="1:19" x14ac:dyDescent="0.25">
      <c r="A2110" s="3" t="s">
        <v>284</v>
      </c>
      <c r="B2110" s="6" t="s">
        <v>1924</v>
      </c>
      <c r="C2110" s="2">
        <v>218899</v>
      </c>
      <c r="D2110" s="4">
        <v>45876</v>
      </c>
      <c r="E2110" s="4">
        <v>45877</v>
      </c>
      <c r="F2110" s="2" t="s">
        <v>487</v>
      </c>
      <c r="G2110" s="3" t="s">
        <v>488</v>
      </c>
      <c r="H2110" s="2" t="s">
        <v>5710</v>
      </c>
      <c r="I2110" s="3" t="s">
        <v>97</v>
      </c>
      <c r="J2110" s="6">
        <v>111332</v>
      </c>
      <c r="K2110" s="3" t="s">
        <v>427</v>
      </c>
      <c r="L2110" s="3" t="s">
        <v>3856</v>
      </c>
      <c r="M2110" s="3" t="s">
        <v>485</v>
      </c>
      <c r="N2110" s="3" t="s">
        <v>4008</v>
      </c>
      <c r="O2110" s="5" t="s">
        <v>5382</v>
      </c>
      <c r="P2110" s="2">
        <f>VLOOKUP(M2110&amp;N2110,Distancia!$C$2:$D$3438,2,0)</f>
        <v>280</v>
      </c>
      <c r="Q2110" s="2" t="str">
        <f t="shared" si="32"/>
        <v>Aplica</v>
      </c>
      <c r="R2110" s="36"/>
      <c r="S2110" s="2"/>
    </row>
    <row r="2111" spans="1:19" x14ac:dyDescent="0.25">
      <c r="A2111" s="3" t="s">
        <v>284</v>
      </c>
      <c r="B2111" s="6" t="s">
        <v>1924</v>
      </c>
      <c r="C2111" s="2">
        <v>218904</v>
      </c>
      <c r="D2111" s="4">
        <v>45876</v>
      </c>
      <c r="E2111" s="4">
        <v>45877</v>
      </c>
      <c r="F2111" s="2" t="s">
        <v>1168</v>
      </c>
      <c r="G2111" s="3" t="s">
        <v>1178</v>
      </c>
      <c r="H2111" s="2" t="s">
        <v>5844</v>
      </c>
      <c r="I2111" s="3" t="s">
        <v>97</v>
      </c>
      <c r="J2111" s="6">
        <v>111332</v>
      </c>
      <c r="K2111" s="3" t="s">
        <v>711</v>
      </c>
      <c r="L2111" s="3" t="s">
        <v>3856</v>
      </c>
      <c r="M2111" s="3" t="s">
        <v>724</v>
      </c>
      <c r="N2111" s="3" t="s">
        <v>4008</v>
      </c>
      <c r="O2111" s="5" t="s">
        <v>5382</v>
      </c>
      <c r="P2111" s="2">
        <f>VLOOKUP(M2111&amp;N2111,Distancia!$C$2:$D$3438,2,0)</f>
        <v>442</v>
      </c>
      <c r="Q2111" s="2" t="str">
        <f t="shared" si="32"/>
        <v>Aplica</v>
      </c>
      <c r="R2111" s="36"/>
      <c r="S2111" s="2"/>
    </row>
    <row r="2112" spans="1:19" x14ac:dyDescent="0.25">
      <c r="A2112" s="3" t="s">
        <v>284</v>
      </c>
      <c r="B2112" s="6" t="s">
        <v>1924</v>
      </c>
      <c r="C2112" s="2">
        <v>218908</v>
      </c>
      <c r="D2112" s="4">
        <v>45876</v>
      </c>
      <c r="E2112" s="4">
        <v>45877</v>
      </c>
      <c r="F2112" s="2" t="s">
        <v>747</v>
      </c>
      <c r="G2112" s="3" t="s">
        <v>748</v>
      </c>
      <c r="H2112" s="2" t="s">
        <v>5848</v>
      </c>
      <c r="I2112" s="3" t="s">
        <v>97</v>
      </c>
      <c r="J2112" s="6">
        <v>111332</v>
      </c>
      <c r="K2112" s="3" t="s">
        <v>449</v>
      </c>
      <c r="L2112" s="3" t="s">
        <v>4022</v>
      </c>
      <c r="M2112" s="3" t="s">
        <v>288</v>
      </c>
      <c r="N2112" s="3" t="s">
        <v>4008</v>
      </c>
      <c r="O2112" s="5" t="s">
        <v>5382</v>
      </c>
      <c r="P2112" s="2">
        <f>VLOOKUP(M2112&amp;N2112,Distancia!$C$2:$D$3438,2,0)</f>
        <v>313</v>
      </c>
      <c r="Q2112" s="2" t="str">
        <f t="shared" si="32"/>
        <v>Aplica</v>
      </c>
      <c r="R2112" s="36"/>
      <c r="S2112" s="2"/>
    </row>
    <row r="2113" spans="1:19" x14ac:dyDescent="0.25">
      <c r="A2113" s="3" t="s">
        <v>284</v>
      </c>
      <c r="B2113" s="6" t="s">
        <v>1924</v>
      </c>
      <c r="C2113" s="2">
        <v>218928</v>
      </c>
      <c r="D2113" s="4">
        <v>45876</v>
      </c>
      <c r="E2113" s="4">
        <v>45877</v>
      </c>
      <c r="F2113" s="2" t="s">
        <v>458</v>
      </c>
      <c r="G2113" s="3" t="s">
        <v>459</v>
      </c>
      <c r="H2113" s="2" t="s">
        <v>5852</v>
      </c>
      <c r="I2113" s="3" t="s">
        <v>97</v>
      </c>
      <c r="J2113" s="6">
        <v>111332</v>
      </c>
      <c r="K2113" s="3" t="s">
        <v>754</v>
      </c>
      <c r="L2113" s="3" t="s">
        <v>3869</v>
      </c>
      <c r="M2113" s="3" t="s">
        <v>442</v>
      </c>
      <c r="N2113" s="3" t="s">
        <v>4008</v>
      </c>
      <c r="O2113" s="5" t="s">
        <v>5382</v>
      </c>
      <c r="P2113" s="2">
        <f>VLOOKUP(M2113&amp;N2113,Distancia!$C$2:$D$3438,2,0)</f>
        <v>272</v>
      </c>
      <c r="Q2113" s="2" t="str">
        <f t="shared" si="32"/>
        <v>Aplica</v>
      </c>
      <c r="R2113" s="36"/>
      <c r="S2113" s="2"/>
    </row>
    <row r="2114" spans="1:19" x14ac:dyDescent="0.25">
      <c r="A2114" s="3" t="s">
        <v>284</v>
      </c>
      <c r="B2114" s="6" t="s">
        <v>1924</v>
      </c>
      <c r="C2114" s="2">
        <v>218951</v>
      </c>
      <c r="D2114" s="4">
        <v>45876</v>
      </c>
      <c r="E2114" s="4">
        <v>45877</v>
      </c>
      <c r="F2114" s="2" t="s">
        <v>662</v>
      </c>
      <c r="G2114" s="3" t="s">
        <v>686</v>
      </c>
      <c r="H2114" s="2" t="s">
        <v>5861</v>
      </c>
      <c r="I2114" s="3" t="s">
        <v>97</v>
      </c>
      <c r="J2114" s="6">
        <v>121034</v>
      </c>
      <c r="K2114" s="3" t="s">
        <v>2275</v>
      </c>
      <c r="L2114" s="3" t="s">
        <v>3939</v>
      </c>
      <c r="M2114" s="3" t="s">
        <v>288</v>
      </c>
      <c r="N2114" s="3" t="s">
        <v>4008</v>
      </c>
      <c r="O2114" s="5" t="s">
        <v>5382</v>
      </c>
      <c r="P2114" s="2">
        <f>VLOOKUP(M2114&amp;N2114,Distancia!$C$2:$D$3438,2,0)</f>
        <v>313</v>
      </c>
      <c r="Q2114" s="2" t="str">
        <f t="shared" si="32"/>
        <v>Aplica</v>
      </c>
      <c r="R2114" s="36"/>
      <c r="S2114" s="2"/>
    </row>
    <row r="2115" spans="1:19" x14ac:dyDescent="0.25">
      <c r="A2115" s="3" t="s">
        <v>284</v>
      </c>
      <c r="B2115" s="6" t="s">
        <v>1924</v>
      </c>
      <c r="C2115" s="2">
        <v>218956</v>
      </c>
      <c r="D2115" s="4">
        <v>45876</v>
      </c>
      <c r="E2115" s="4">
        <v>45877</v>
      </c>
      <c r="F2115" s="2" t="s">
        <v>494</v>
      </c>
      <c r="G2115" s="3" t="s">
        <v>495</v>
      </c>
      <c r="H2115" s="2" t="s">
        <v>5463</v>
      </c>
      <c r="I2115" s="3" t="s">
        <v>97</v>
      </c>
      <c r="J2115" s="6">
        <v>111332</v>
      </c>
      <c r="K2115" s="3" t="s">
        <v>727</v>
      </c>
      <c r="L2115" s="3" t="s">
        <v>3869</v>
      </c>
      <c r="M2115" s="3" t="s">
        <v>493</v>
      </c>
      <c r="N2115" s="3" t="s">
        <v>4008</v>
      </c>
      <c r="O2115" s="5" t="s">
        <v>5382</v>
      </c>
      <c r="P2115" s="2">
        <f>VLOOKUP(M2115&amp;N2115,Distancia!$C$2:$D$3438,2,0)</f>
        <v>411</v>
      </c>
      <c r="Q2115" s="2" t="str">
        <f t="shared" ref="Q2115:Q2178" si="33">IF(P2115&gt;=80,"Aplica","No Aplica")</f>
        <v>Aplica</v>
      </c>
      <c r="R2115" s="36"/>
      <c r="S2115" s="2"/>
    </row>
    <row r="2116" spans="1:19" x14ac:dyDescent="0.25">
      <c r="A2116" s="3" t="s">
        <v>284</v>
      </c>
      <c r="B2116" s="6" t="s">
        <v>1924</v>
      </c>
      <c r="C2116" s="2">
        <v>218984</v>
      </c>
      <c r="D2116" s="4">
        <v>45876</v>
      </c>
      <c r="E2116" s="4">
        <v>45877</v>
      </c>
      <c r="F2116" s="2" t="s">
        <v>509</v>
      </c>
      <c r="G2116" s="3" t="s">
        <v>514</v>
      </c>
      <c r="H2116" s="2" t="s">
        <v>5870</v>
      </c>
      <c r="I2116" s="3" t="s">
        <v>97</v>
      </c>
      <c r="J2116" s="6">
        <v>111332</v>
      </c>
      <c r="K2116" s="3" t="s">
        <v>1189</v>
      </c>
      <c r="L2116" s="3" t="s">
        <v>3871</v>
      </c>
      <c r="M2116" s="3" t="s">
        <v>466</v>
      </c>
      <c r="N2116" s="3" t="s">
        <v>4008</v>
      </c>
      <c r="O2116" s="5" t="s">
        <v>5450</v>
      </c>
      <c r="P2116" s="2">
        <f>VLOOKUP(M2116&amp;N2116,Distancia!$C$2:$D$3438,2,0)</f>
        <v>231</v>
      </c>
      <c r="Q2116" s="2" t="str">
        <f t="shared" si="33"/>
        <v>Aplica</v>
      </c>
      <c r="R2116" s="36"/>
      <c r="S2116" s="2"/>
    </row>
    <row r="2117" spans="1:19" x14ac:dyDescent="0.25">
      <c r="A2117" s="3" t="s">
        <v>284</v>
      </c>
      <c r="B2117" s="6" t="s">
        <v>1924</v>
      </c>
      <c r="C2117" s="2">
        <v>219047</v>
      </c>
      <c r="D2117" s="4">
        <v>45867</v>
      </c>
      <c r="E2117" s="4">
        <v>45868</v>
      </c>
      <c r="F2117" s="2" t="s">
        <v>457</v>
      </c>
      <c r="G2117" s="3" t="s">
        <v>653</v>
      </c>
      <c r="H2117" s="2" t="s">
        <v>5598</v>
      </c>
      <c r="I2117" s="3" t="s">
        <v>351</v>
      </c>
      <c r="J2117" s="6">
        <v>121034</v>
      </c>
      <c r="K2117" s="3" t="s">
        <v>735</v>
      </c>
      <c r="L2117" s="3" t="s">
        <v>3939</v>
      </c>
      <c r="M2117" s="3" t="s">
        <v>288</v>
      </c>
      <c r="N2117" s="3" t="s">
        <v>270</v>
      </c>
      <c r="O2117" s="5" t="s">
        <v>5392</v>
      </c>
      <c r="P2117" s="2">
        <f>VLOOKUP(M2117&amp;N2117,Distancia!$C$2:$D$3438,2,0)</f>
        <v>690.1</v>
      </c>
      <c r="Q2117" s="2" t="str">
        <f t="shared" si="33"/>
        <v>Aplica</v>
      </c>
      <c r="R2117" s="33">
        <v>357364</v>
      </c>
      <c r="S2117" s="2"/>
    </row>
    <row r="2118" spans="1:19" x14ac:dyDescent="0.25">
      <c r="A2118" s="3" t="s">
        <v>284</v>
      </c>
      <c r="B2118" s="6" t="s">
        <v>1924</v>
      </c>
      <c r="C2118" s="2">
        <v>219077</v>
      </c>
      <c r="D2118" s="4">
        <v>45887</v>
      </c>
      <c r="E2118" s="4">
        <v>45891</v>
      </c>
      <c r="F2118" s="2" t="s">
        <v>1199</v>
      </c>
      <c r="G2118" s="3" t="s">
        <v>1200</v>
      </c>
      <c r="H2118" s="2" t="s">
        <v>5903</v>
      </c>
      <c r="I2118" s="3" t="s">
        <v>351</v>
      </c>
      <c r="J2118" s="6">
        <v>318092</v>
      </c>
      <c r="K2118" s="3" t="s">
        <v>763</v>
      </c>
      <c r="L2118" s="3" t="s">
        <v>4022</v>
      </c>
      <c r="M2118" s="3" t="s">
        <v>704</v>
      </c>
      <c r="N2118" s="3" t="s">
        <v>270</v>
      </c>
      <c r="O2118" s="5" t="s">
        <v>5392</v>
      </c>
      <c r="P2118" s="2">
        <f>VLOOKUP(M2118&amp;N2118,Distancia!$C$2:$D$3438,2,0)</f>
        <v>672.41</v>
      </c>
      <c r="Q2118" s="2" t="str">
        <f t="shared" si="33"/>
        <v>Aplica</v>
      </c>
      <c r="R2118" s="33">
        <v>290592</v>
      </c>
      <c r="S2118" s="2"/>
    </row>
    <row r="2119" spans="1:19" x14ac:dyDescent="0.25">
      <c r="A2119" s="3" t="s">
        <v>284</v>
      </c>
      <c r="B2119" s="6" t="s">
        <v>1924</v>
      </c>
      <c r="C2119" s="2">
        <v>219079</v>
      </c>
      <c r="D2119" s="4">
        <v>45868</v>
      </c>
      <c r="E2119" s="4">
        <v>45868</v>
      </c>
      <c r="F2119" s="2" t="s">
        <v>3016</v>
      </c>
      <c r="G2119" s="3" t="s">
        <v>3017</v>
      </c>
      <c r="H2119" s="2" t="s">
        <v>5429</v>
      </c>
      <c r="I2119" s="3" t="s">
        <v>3170</v>
      </c>
      <c r="J2119" s="6">
        <v>0</v>
      </c>
      <c r="K2119" s="3" t="s">
        <v>700</v>
      </c>
      <c r="L2119" s="3" t="s">
        <v>3939</v>
      </c>
      <c r="M2119" s="3" t="s">
        <v>288</v>
      </c>
      <c r="N2119" s="3" t="s">
        <v>49</v>
      </c>
      <c r="O2119" s="5" t="s">
        <v>5382</v>
      </c>
      <c r="P2119" s="2">
        <f>VLOOKUP(M2119&amp;N2119,Distancia!$C$2:$D$3438,2,0)</f>
        <v>46.87</v>
      </c>
      <c r="Q2119" s="2" t="str">
        <f t="shared" si="33"/>
        <v>No Aplica</v>
      </c>
      <c r="R2119" s="36"/>
      <c r="S2119" s="2"/>
    </row>
    <row r="2120" spans="1:19" x14ac:dyDescent="0.25">
      <c r="A2120" s="3" t="s">
        <v>284</v>
      </c>
      <c r="B2120" s="6" t="s">
        <v>1924</v>
      </c>
      <c r="C2120" s="2">
        <v>219082</v>
      </c>
      <c r="D2120" s="4">
        <v>45868</v>
      </c>
      <c r="E2120" s="4">
        <v>45868</v>
      </c>
      <c r="F2120" s="2" t="s">
        <v>733</v>
      </c>
      <c r="G2120" s="3" t="s">
        <v>734</v>
      </c>
      <c r="H2120" s="2" t="s">
        <v>5906</v>
      </c>
      <c r="I2120" s="3" t="s">
        <v>3170</v>
      </c>
      <c r="J2120" s="6">
        <v>0</v>
      </c>
      <c r="K2120" s="3" t="s">
        <v>1196</v>
      </c>
      <c r="L2120" s="3" t="s">
        <v>3939</v>
      </c>
      <c r="M2120" s="3" t="s">
        <v>288</v>
      </c>
      <c r="N2120" s="3" t="s">
        <v>49</v>
      </c>
      <c r="O2120" s="5" t="s">
        <v>5382</v>
      </c>
      <c r="P2120" s="2">
        <f>VLOOKUP(M2120&amp;N2120,Distancia!$C$2:$D$3438,2,0)</f>
        <v>46.87</v>
      </c>
      <c r="Q2120" s="2" t="str">
        <f t="shared" si="33"/>
        <v>No Aplica</v>
      </c>
      <c r="R2120" s="36"/>
      <c r="S2120" s="2"/>
    </row>
    <row r="2121" spans="1:19" x14ac:dyDescent="0.25">
      <c r="A2121" s="3" t="s">
        <v>284</v>
      </c>
      <c r="B2121" s="6" t="s">
        <v>1924</v>
      </c>
      <c r="C2121" s="2">
        <v>219098</v>
      </c>
      <c r="D2121" s="4">
        <v>45876</v>
      </c>
      <c r="E2121" s="4">
        <v>45877</v>
      </c>
      <c r="F2121" s="2" t="s">
        <v>1203</v>
      </c>
      <c r="G2121" s="3" t="s">
        <v>1204</v>
      </c>
      <c r="H2121" s="2" t="s">
        <v>5787</v>
      </c>
      <c r="I2121" s="3" t="s">
        <v>3170</v>
      </c>
      <c r="J2121" s="6">
        <v>111332</v>
      </c>
      <c r="K2121" s="3" t="s">
        <v>1194</v>
      </c>
      <c r="L2121" s="3" t="s">
        <v>3939</v>
      </c>
      <c r="M2121" s="3" t="s">
        <v>704</v>
      </c>
      <c r="N2121" s="3" t="s">
        <v>4008</v>
      </c>
      <c r="O2121" s="5" t="s">
        <v>5382</v>
      </c>
      <c r="P2121" s="2">
        <f>VLOOKUP(M2121&amp;N2121,Distancia!$C$2:$D$3438,2,0)</f>
        <v>401</v>
      </c>
      <c r="Q2121" s="2" t="str">
        <f t="shared" si="33"/>
        <v>Aplica</v>
      </c>
      <c r="R2121" s="36"/>
      <c r="S2121" s="2"/>
    </row>
    <row r="2122" spans="1:19" x14ac:dyDescent="0.25">
      <c r="A2122" s="3" t="s">
        <v>284</v>
      </c>
      <c r="B2122" s="6" t="s">
        <v>1924</v>
      </c>
      <c r="C2122" s="2">
        <v>219115</v>
      </c>
      <c r="D2122" s="4">
        <v>45870</v>
      </c>
      <c r="E2122" s="4">
        <v>45870</v>
      </c>
      <c r="F2122" s="2" t="s">
        <v>448</v>
      </c>
      <c r="G2122" s="3" t="s">
        <v>696</v>
      </c>
      <c r="H2122" s="2" t="s">
        <v>5704</v>
      </c>
      <c r="I2122" s="3" t="s">
        <v>3170</v>
      </c>
      <c r="J2122" s="6">
        <v>0</v>
      </c>
      <c r="K2122" s="3" t="s">
        <v>500</v>
      </c>
      <c r="L2122" s="3" t="s">
        <v>4022</v>
      </c>
      <c r="M2122" s="3" t="s">
        <v>288</v>
      </c>
      <c r="N2122" s="3" t="s">
        <v>512</v>
      </c>
      <c r="O2122" s="5" t="s">
        <v>5394</v>
      </c>
      <c r="P2122" s="2">
        <f>VLOOKUP(M2122&amp;N2122,Distancia!$C$2:$D$3438,2,0)</f>
        <v>63.01</v>
      </c>
      <c r="Q2122" s="2" t="str">
        <f t="shared" si="33"/>
        <v>No Aplica</v>
      </c>
      <c r="R2122" s="36"/>
      <c r="S2122" s="2"/>
    </row>
    <row r="2123" spans="1:19" x14ac:dyDescent="0.25">
      <c r="A2123" s="3" t="s">
        <v>284</v>
      </c>
      <c r="B2123" s="6" t="s">
        <v>1924</v>
      </c>
      <c r="C2123" s="2">
        <v>219134</v>
      </c>
      <c r="D2123" s="4">
        <v>45873</v>
      </c>
      <c r="E2123" s="4">
        <v>45873</v>
      </c>
      <c r="F2123" s="2" t="s">
        <v>1201</v>
      </c>
      <c r="G2123" s="3" t="s">
        <v>1202</v>
      </c>
      <c r="H2123" s="2" t="s">
        <v>5923</v>
      </c>
      <c r="I2123" s="3" t="s">
        <v>351</v>
      </c>
      <c r="J2123" s="6">
        <v>25815</v>
      </c>
      <c r="K2123" s="3" t="s">
        <v>2277</v>
      </c>
      <c r="L2123" s="3" t="s">
        <v>4022</v>
      </c>
      <c r="M2123" s="3" t="s">
        <v>704</v>
      </c>
      <c r="N2123" s="3" t="s">
        <v>288</v>
      </c>
      <c r="O2123" s="5" t="s">
        <v>5382</v>
      </c>
      <c r="P2123" s="2">
        <f>VLOOKUP(M2123&amp;N2123,Distancia!$C$2:$D$3438,2,0)</f>
        <v>102.11</v>
      </c>
      <c r="Q2123" s="2" t="str">
        <f t="shared" si="33"/>
        <v>Aplica</v>
      </c>
      <c r="R2123" s="36"/>
      <c r="S2123" s="2"/>
    </row>
    <row r="2124" spans="1:19" x14ac:dyDescent="0.25">
      <c r="A2124" s="3" t="s">
        <v>284</v>
      </c>
      <c r="B2124" s="6" t="s">
        <v>1924</v>
      </c>
      <c r="C2124" s="2">
        <v>219136</v>
      </c>
      <c r="D2124" s="4">
        <v>45873</v>
      </c>
      <c r="E2124" s="4">
        <v>45873</v>
      </c>
      <c r="F2124" s="2" t="s">
        <v>2967</v>
      </c>
      <c r="G2124" s="3" t="s">
        <v>2966</v>
      </c>
      <c r="H2124" s="2" t="s">
        <v>5925</v>
      </c>
      <c r="I2124" s="3" t="s">
        <v>351</v>
      </c>
      <c r="J2124" s="6">
        <v>25815</v>
      </c>
      <c r="K2124" s="3" t="s">
        <v>3232</v>
      </c>
      <c r="L2124" s="3" t="s">
        <v>4094</v>
      </c>
      <c r="M2124" s="3" t="s">
        <v>466</v>
      </c>
      <c r="N2124" s="3" t="s">
        <v>288</v>
      </c>
      <c r="O2124" s="5" t="s">
        <v>5389</v>
      </c>
      <c r="P2124" s="2">
        <f>VLOOKUP(M2124&amp;N2124,Distancia!$C$2:$D$3438,2,0)</f>
        <v>82.17</v>
      </c>
      <c r="Q2124" s="2" t="str">
        <f t="shared" si="33"/>
        <v>Aplica</v>
      </c>
      <c r="R2124" s="33">
        <v>7000</v>
      </c>
      <c r="S2124" s="2"/>
    </row>
    <row r="2125" spans="1:19" x14ac:dyDescent="0.25">
      <c r="A2125" s="3" t="s">
        <v>284</v>
      </c>
      <c r="B2125" s="6" t="s">
        <v>1924</v>
      </c>
      <c r="C2125" s="2">
        <v>219140</v>
      </c>
      <c r="D2125" s="4">
        <v>45873</v>
      </c>
      <c r="E2125" s="4">
        <v>45873</v>
      </c>
      <c r="F2125" s="2" t="s">
        <v>4136</v>
      </c>
      <c r="G2125" s="3" t="s">
        <v>4137</v>
      </c>
      <c r="H2125" s="2" t="s">
        <v>5926</v>
      </c>
      <c r="I2125" s="3" t="s">
        <v>97</v>
      </c>
      <c r="J2125" s="6">
        <v>25815</v>
      </c>
      <c r="K2125" s="3" t="s">
        <v>721</v>
      </c>
      <c r="L2125" s="3" t="s">
        <v>4022</v>
      </c>
      <c r="M2125" s="3" t="s">
        <v>286</v>
      </c>
      <c r="N2125" s="3" t="s">
        <v>288</v>
      </c>
      <c r="O2125" s="5" t="s">
        <v>5389</v>
      </c>
      <c r="P2125" s="2">
        <f>VLOOKUP(M2125&amp;N2125,Distancia!$C$2:$D$3438,2,0)</f>
        <v>109.34</v>
      </c>
      <c r="Q2125" s="2" t="str">
        <f t="shared" si="33"/>
        <v>Aplica</v>
      </c>
      <c r="R2125" s="33">
        <v>11000</v>
      </c>
      <c r="S2125" s="2"/>
    </row>
    <row r="2126" spans="1:19" x14ac:dyDescent="0.25">
      <c r="A2126" s="3" t="s">
        <v>284</v>
      </c>
      <c r="B2126" s="6" t="s">
        <v>1924</v>
      </c>
      <c r="C2126" s="2">
        <v>219149</v>
      </c>
      <c r="D2126" s="4">
        <v>45873</v>
      </c>
      <c r="E2126" s="4">
        <v>45873</v>
      </c>
      <c r="F2126" s="2" t="s">
        <v>4141</v>
      </c>
      <c r="G2126" s="3" t="s">
        <v>4142</v>
      </c>
      <c r="H2126" s="2" t="s">
        <v>5929</v>
      </c>
      <c r="I2126" s="3" t="s">
        <v>97</v>
      </c>
      <c r="J2126" s="6">
        <v>0</v>
      </c>
      <c r="K2126" s="3" t="s">
        <v>764</v>
      </c>
      <c r="L2126" s="3" t="s">
        <v>4022</v>
      </c>
      <c r="M2126" s="3" t="s">
        <v>49</v>
      </c>
      <c r="N2126" s="3" t="s">
        <v>288</v>
      </c>
      <c r="O2126" s="5" t="s">
        <v>5402</v>
      </c>
      <c r="P2126" s="2">
        <f>VLOOKUP(M2126&amp;N2126,Distancia!$C$2:$D$3438,2,0)</f>
        <v>46.87</v>
      </c>
      <c r="Q2126" s="2" t="str">
        <f t="shared" si="33"/>
        <v>No Aplica</v>
      </c>
      <c r="R2126" s="36"/>
      <c r="S2126" s="2"/>
    </row>
    <row r="2127" spans="1:19" x14ac:dyDescent="0.25">
      <c r="A2127" s="3" t="s">
        <v>284</v>
      </c>
      <c r="B2127" s="6" t="s">
        <v>1924</v>
      </c>
      <c r="C2127" s="2">
        <v>219150</v>
      </c>
      <c r="D2127" s="4">
        <v>45876</v>
      </c>
      <c r="E2127" s="4">
        <v>45877</v>
      </c>
      <c r="F2127" s="2" t="s">
        <v>1209</v>
      </c>
      <c r="G2127" s="3" t="s">
        <v>1210</v>
      </c>
      <c r="H2127" s="2" t="s">
        <v>5439</v>
      </c>
      <c r="I2127" s="3" t="s">
        <v>97</v>
      </c>
      <c r="J2127" s="6">
        <v>111332</v>
      </c>
      <c r="K2127" s="3" t="s">
        <v>752</v>
      </c>
      <c r="L2127" s="3" t="s">
        <v>4022</v>
      </c>
      <c r="M2127" s="3" t="s">
        <v>286</v>
      </c>
      <c r="N2127" s="3" t="s">
        <v>4008</v>
      </c>
      <c r="O2127" s="5" t="s">
        <v>5382</v>
      </c>
      <c r="P2127" s="2">
        <f>VLOOKUP(M2127&amp;N2127,Distancia!$C$2:$D$3438,2,0)</f>
        <v>298</v>
      </c>
      <c r="Q2127" s="2" t="str">
        <f t="shared" si="33"/>
        <v>Aplica</v>
      </c>
      <c r="R2127" s="36"/>
      <c r="S2127" s="2"/>
    </row>
    <row r="2128" spans="1:19" x14ac:dyDescent="0.25">
      <c r="A2128" s="3" t="s">
        <v>284</v>
      </c>
      <c r="B2128" s="6" t="s">
        <v>1924</v>
      </c>
      <c r="C2128" s="2">
        <v>219151</v>
      </c>
      <c r="D2128" s="4">
        <v>45869</v>
      </c>
      <c r="E2128" s="4">
        <v>45869</v>
      </c>
      <c r="F2128" s="2" t="s">
        <v>3273</v>
      </c>
      <c r="G2128" s="3" t="s">
        <v>3274</v>
      </c>
      <c r="H2128" s="2" t="s">
        <v>5930</v>
      </c>
      <c r="I2128" s="3" t="s">
        <v>97</v>
      </c>
      <c r="J2128" s="6">
        <v>0</v>
      </c>
      <c r="K2128" s="3" t="s">
        <v>710</v>
      </c>
      <c r="L2128" s="3" t="s">
        <v>4094</v>
      </c>
      <c r="M2128" s="3" t="s">
        <v>493</v>
      </c>
      <c r="N2128" s="3" t="s">
        <v>474</v>
      </c>
      <c r="O2128" s="5" t="s">
        <v>5382</v>
      </c>
      <c r="P2128" s="2">
        <f>VLOOKUP(M2128&amp;N2128,Distancia!$C$2:$D$3438,2,0)</f>
        <v>36.65</v>
      </c>
      <c r="Q2128" s="2" t="str">
        <f t="shared" si="33"/>
        <v>No Aplica</v>
      </c>
      <c r="R2128" s="36"/>
      <c r="S2128" s="2"/>
    </row>
    <row r="2129" spans="1:19" x14ac:dyDescent="0.25">
      <c r="A2129" s="3" t="s">
        <v>284</v>
      </c>
      <c r="B2129" s="6" t="s">
        <v>1924</v>
      </c>
      <c r="C2129" s="2">
        <v>219162</v>
      </c>
      <c r="D2129" s="4">
        <v>45873</v>
      </c>
      <c r="E2129" s="4">
        <v>45873</v>
      </c>
      <c r="F2129" s="2" t="s">
        <v>4150</v>
      </c>
      <c r="G2129" s="3" t="s">
        <v>4151</v>
      </c>
      <c r="H2129" s="2" t="s">
        <v>5937</v>
      </c>
      <c r="I2129" s="3" t="s">
        <v>351</v>
      </c>
      <c r="J2129" s="6">
        <v>25815</v>
      </c>
      <c r="K2129" s="3" t="s">
        <v>599</v>
      </c>
      <c r="L2129" s="3" t="s">
        <v>4022</v>
      </c>
      <c r="M2129" s="3" t="s">
        <v>724</v>
      </c>
      <c r="N2129" s="3" t="s">
        <v>288</v>
      </c>
      <c r="O2129" s="5" t="s">
        <v>5389</v>
      </c>
      <c r="P2129" s="2">
        <f>VLOOKUP(M2129&amp;N2129,Distancia!$C$2:$D$3438,2,0)</f>
        <v>141.91</v>
      </c>
      <c r="Q2129" s="2" t="str">
        <f t="shared" si="33"/>
        <v>Aplica</v>
      </c>
      <c r="R2129" s="33">
        <v>13000</v>
      </c>
      <c r="S2129" s="2"/>
    </row>
    <row r="2130" spans="1:19" x14ac:dyDescent="0.25">
      <c r="A2130" s="3" t="s">
        <v>284</v>
      </c>
      <c r="B2130" s="6" t="s">
        <v>1924</v>
      </c>
      <c r="C2130" s="2">
        <v>219165</v>
      </c>
      <c r="D2130" s="4">
        <v>45873</v>
      </c>
      <c r="E2130" s="4">
        <v>45874</v>
      </c>
      <c r="F2130" s="2" t="s">
        <v>1176</v>
      </c>
      <c r="G2130" s="3" t="s">
        <v>1177</v>
      </c>
      <c r="H2130" s="2" t="s">
        <v>5674</v>
      </c>
      <c r="I2130" s="3" t="s">
        <v>97</v>
      </c>
      <c r="J2130" s="6">
        <v>86453</v>
      </c>
      <c r="K2130" s="3" t="s">
        <v>618</v>
      </c>
      <c r="L2130" s="3" t="s">
        <v>4022</v>
      </c>
      <c r="M2130" s="3" t="s">
        <v>724</v>
      </c>
      <c r="N2130" s="3" t="s">
        <v>288</v>
      </c>
      <c r="O2130" s="5" t="s">
        <v>5394</v>
      </c>
      <c r="P2130" s="2">
        <f>VLOOKUP(M2130&amp;N2130,Distancia!$C$2:$D$3438,2,0)</f>
        <v>141.91</v>
      </c>
      <c r="Q2130" s="2" t="str">
        <f t="shared" si="33"/>
        <v>Aplica</v>
      </c>
      <c r="R2130" s="36"/>
      <c r="S2130" s="2"/>
    </row>
    <row r="2131" spans="1:19" x14ac:dyDescent="0.25">
      <c r="A2131" s="3" t="s">
        <v>284</v>
      </c>
      <c r="B2131" s="6" t="s">
        <v>1924</v>
      </c>
      <c r="C2131" s="2">
        <v>219179</v>
      </c>
      <c r="D2131" s="4">
        <v>45873</v>
      </c>
      <c r="E2131" s="4">
        <v>45873</v>
      </c>
      <c r="F2131" s="2" t="s">
        <v>2969</v>
      </c>
      <c r="G2131" s="3" t="s">
        <v>2968</v>
      </c>
      <c r="H2131" s="2" t="s">
        <v>5612</v>
      </c>
      <c r="I2131" s="3" t="s">
        <v>351</v>
      </c>
      <c r="J2131" s="6">
        <v>0</v>
      </c>
      <c r="K2131" s="3" t="s">
        <v>3229</v>
      </c>
      <c r="L2131" s="3" t="s">
        <v>4022</v>
      </c>
      <c r="M2131" s="3" t="s">
        <v>288</v>
      </c>
      <c r="N2131" s="3" t="s">
        <v>288</v>
      </c>
      <c r="O2131" s="5" t="s">
        <v>5394</v>
      </c>
      <c r="P2131" s="2">
        <f>VLOOKUP(M2131&amp;N2131,Distancia!$C$2:$D$3438,2,0)</f>
        <v>0</v>
      </c>
      <c r="Q2131" s="2" t="str">
        <f t="shared" si="33"/>
        <v>No Aplica</v>
      </c>
      <c r="R2131" s="36"/>
      <c r="S2131" s="2"/>
    </row>
    <row r="2132" spans="1:19" x14ac:dyDescent="0.25">
      <c r="A2132" s="3" t="s">
        <v>284</v>
      </c>
      <c r="B2132" s="6" t="s">
        <v>1924</v>
      </c>
      <c r="C2132" s="2">
        <v>219182</v>
      </c>
      <c r="D2132" s="4">
        <v>45873</v>
      </c>
      <c r="E2132" s="4">
        <v>45873</v>
      </c>
      <c r="F2132" s="2" t="s">
        <v>2850</v>
      </c>
      <c r="G2132" s="3" t="s">
        <v>2849</v>
      </c>
      <c r="H2132" s="2" t="s">
        <v>5944</v>
      </c>
      <c r="I2132" s="3" t="s">
        <v>97</v>
      </c>
      <c r="J2132" s="6">
        <v>0</v>
      </c>
      <c r="K2132" s="3" t="s">
        <v>1206</v>
      </c>
      <c r="L2132" s="3" t="s">
        <v>4022</v>
      </c>
      <c r="M2132" s="3" t="s">
        <v>288</v>
      </c>
      <c r="N2132" s="3" t="s">
        <v>288</v>
      </c>
      <c r="O2132" s="5" t="s">
        <v>5394</v>
      </c>
      <c r="P2132" s="2">
        <f>VLOOKUP(M2132&amp;N2132,Distancia!$C$2:$D$3438,2,0)</f>
        <v>0</v>
      </c>
      <c r="Q2132" s="2" t="str">
        <f t="shared" si="33"/>
        <v>No Aplica</v>
      </c>
      <c r="R2132" s="36"/>
      <c r="S2132" s="2"/>
    </row>
    <row r="2133" spans="1:19" x14ac:dyDescent="0.25">
      <c r="A2133" s="3" t="s">
        <v>284</v>
      </c>
      <c r="B2133" s="6" t="s">
        <v>1924</v>
      </c>
      <c r="C2133" s="2">
        <v>219188</v>
      </c>
      <c r="D2133" s="4">
        <v>45873</v>
      </c>
      <c r="E2133" s="4">
        <v>45873</v>
      </c>
      <c r="F2133" s="2" t="s">
        <v>4161</v>
      </c>
      <c r="G2133" s="3" t="s">
        <v>4162</v>
      </c>
      <c r="H2133" s="2" t="s">
        <v>5946</v>
      </c>
      <c r="I2133" s="3" t="s">
        <v>97</v>
      </c>
      <c r="J2133" s="6">
        <v>0</v>
      </c>
      <c r="K2133" s="3" t="s">
        <v>522</v>
      </c>
      <c r="L2133" s="3" t="s">
        <v>4022</v>
      </c>
      <c r="M2133" s="3" t="s">
        <v>485</v>
      </c>
      <c r="N2133" s="3" t="s">
        <v>288</v>
      </c>
      <c r="O2133" s="5" t="s">
        <v>5394</v>
      </c>
      <c r="P2133" s="2">
        <f>VLOOKUP(M2133&amp;N2133,Distancia!$C$2:$D$3438,2,0)</f>
        <v>32.619999999999997</v>
      </c>
      <c r="Q2133" s="2" t="str">
        <f t="shared" si="33"/>
        <v>No Aplica</v>
      </c>
      <c r="R2133" s="36"/>
      <c r="S2133" s="2"/>
    </row>
    <row r="2134" spans="1:19" x14ac:dyDescent="0.25">
      <c r="A2134" s="3" t="s">
        <v>284</v>
      </c>
      <c r="B2134" s="6" t="s">
        <v>1924</v>
      </c>
      <c r="C2134" s="2">
        <v>219189</v>
      </c>
      <c r="D2134" s="4">
        <v>45870</v>
      </c>
      <c r="E2134" s="4">
        <v>45870</v>
      </c>
      <c r="F2134" s="2" t="s">
        <v>3016</v>
      </c>
      <c r="G2134" s="3" t="s">
        <v>3017</v>
      </c>
      <c r="H2134" s="2" t="s">
        <v>5429</v>
      </c>
      <c r="I2134" s="3" t="s">
        <v>3170</v>
      </c>
      <c r="J2134" s="6">
        <v>0</v>
      </c>
      <c r="K2134" s="3" t="s">
        <v>451</v>
      </c>
      <c r="L2134" s="3" t="s">
        <v>4022</v>
      </c>
      <c r="M2134" s="3" t="s">
        <v>288</v>
      </c>
      <c r="N2134" s="3" t="s">
        <v>512</v>
      </c>
      <c r="O2134" s="5" t="s">
        <v>5382</v>
      </c>
      <c r="P2134" s="2">
        <f>VLOOKUP(M2134&amp;N2134,Distancia!$C$2:$D$3438,2,0)</f>
        <v>63.01</v>
      </c>
      <c r="Q2134" s="2" t="str">
        <f t="shared" si="33"/>
        <v>No Aplica</v>
      </c>
      <c r="R2134" s="36"/>
      <c r="S2134" s="2"/>
    </row>
    <row r="2135" spans="1:19" x14ac:dyDescent="0.25">
      <c r="A2135" s="3" t="s">
        <v>284</v>
      </c>
      <c r="B2135" s="6" t="s">
        <v>1924</v>
      </c>
      <c r="C2135" s="2">
        <v>219191</v>
      </c>
      <c r="D2135" s="4">
        <v>45870</v>
      </c>
      <c r="E2135" s="4">
        <v>45870</v>
      </c>
      <c r="F2135" s="2" t="s">
        <v>2868</v>
      </c>
      <c r="G2135" s="3" t="s">
        <v>2867</v>
      </c>
      <c r="H2135" s="2" t="s">
        <v>5430</v>
      </c>
      <c r="I2135" s="3" t="s">
        <v>3170</v>
      </c>
      <c r="J2135" s="6">
        <v>0</v>
      </c>
      <c r="K2135" s="3" t="s">
        <v>521</v>
      </c>
      <c r="L2135" s="3" t="s">
        <v>4022</v>
      </c>
      <c r="M2135" s="3" t="s">
        <v>288</v>
      </c>
      <c r="N2135" s="3" t="s">
        <v>512</v>
      </c>
      <c r="O2135" s="5" t="s">
        <v>5382</v>
      </c>
      <c r="P2135" s="2">
        <f>VLOOKUP(M2135&amp;N2135,Distancia!$C$2:$D$3438,2,0)</f>
        <v>63.01</v>
      </c>
      <c r="Q2135" s="2" t="str">
        <f t="shared" si="33"/>
        <v>No Aplica</v>
      </c>
      <c r="R2135" s="36"/>
      <c r="S2135" s="2"/>
    </row>
    <row r="2136" spans="1:19" x14ac:dyDescent="0.25">
      <c r="A2136" s="3" t="s">
        <v>284</v>
      </c>
      <c r="B2136" s="6" t="s">
        <v>1924</v>
      </c>
      <c r="C2136" s="2">
        <v>219194</v>
      </c>
      <c r="D2136" s="4">
        <v>45873</v>
      </c>
      <c r="E2136" s="4">
        <v>45873</v>
      </c>
      <c r="F2136" s="2" t="s">
        <v>3171</v>
      </c>
      <c r="G2136" s="3" t="s">
        <v>3172</v>
      </c>
      <c r="H2136" s="2" t="s">
        <v>5948</v>
      </c>
      <c r="I2136" s="3" t="s">
        <v>351</v>
      </c>
      <c r="J2136" s="6">
        <v>25815</v>
      </c>
      <c r="K2136" s="3" t="s">
        <v>528</v>
      </c>
      <c r="L2136" s="3" t="s">
        <v>4022</v>
      </c>
      <c r="M2136" s="3" t="s">
        <v>724</v>
      </c>
      <c r="N2136" s="3" t="s">
        <v>288</v>
      </c>
      <c r="O2136" s="5" t="s">
        <v>5389</v>
      </c>
      <c r="P2136" s="2">
        <f>VLOOKUP(M2136&amp;N2136,Distancia!$C$2:$D$3438,2,0)</f>
        <v>141.91</v>
      </c>
      <c r="Q2136" s="2" t="str">
        <f t="shared" si="33"/>
        <v>Aplica</v>
      </c>
      <c r="R2136" s="33">
        <v>13000</v>
      </c>
      <c r="S2136" s="2"/>
    </row>
    <row r="2137" spans="1:19" x14ac:dyDescent="0.25">
      <c r="A2137" s="3" t="s">
        <v>284</v>
      </c>
      <c r="B2137" s="6" t="s">
        <v>1924</v>
      </c>
      <c r="C2137" s="2">
        <v>219197</v>
      </c>
      <c r="D2137" s="4">
        <v>45880</v>
      </c>
      <c r="E2137" s="4">
        <v>45882</v>
      </c>
      <c r="F2137" s="2" t="s">
        <v>4168</v>
      </c>
      <c r="G2137" s="3" t="s">
        <v>4169</v>
      </c>
      <c r="H2137" s="2" t="s">
        <v>5950</v>
      </c>
      <c r="I2137" s="3" t="s">
        <v>351</v>
      </c>
      <c r="J2137" s="6">
        <v>159046</v>
      </c>
      <c r="K2137" s="3" t="s">
        <v>619</v>
      </c>
      <c r="L2137" s="3" t="s">
        <v>4022</v>
      </c>
      <c r="M2137" s="3" t="s">
        <v>288</v>
      </c>
      <c r="N2137" s="3" t="s">
        <v>270</v>
      </c>
      <c r="O2137" s="5" t="s">
        <v>5392</v>
      </c>
      <c r="P2137" s="2">
        <f>VLOOKUP(M2137&amp;N2137,Distancia!$C$2:$D$3438,2,0)</f>
        <v>690.1</v>
      </c>
      <c r="Q2137" s="2" t="str">
        <f t="shared" si="33"/>
        <v>Aplica</v>
      </c>
      <c r="R2137" s="33">
        <v>129478</v>
      </c>
      <c r="S2137" s="2"/>
    </row>
    <row r="2138" spans="1:19" x14ac:dyDescent="0.25">
      <c r="A2138" s="3" t="s">
        <v>284</v>
      </c>
      <c r="B2138" s="6" t="s">
        <v>1924</v>
      </c>
      <c r="C2138" s="2">
        <v>219205</v>
      </c>
      <c r="D2138" s="4">
        <v>45873</v>
      </c>
      <c r="E2138" s="4">
        <v>45873</v>
      </c>
      <c r="F2138" s="2" t="s">
        <v>4171</v>
      </c>
      <c r="G2138" s="3" t="s">
        <v>4172</v>
      </c>
      <c r="H2138" s="2" t="s">
        <v>5953</v>
      </c>
      <c r="I2138" s="3" t="s">
        <v>351</v>
      </c>
      <c r="J2138" s="6">
        <v>25815</v>
      </c>
      <c r="K2138" s="3" t="s">
        <v>1208</v>
      </c>
      <c r="L2138" s="3" t="s">
        <v>4022</v>
      </c>
      <c r="M2138" s="3" t="s">
        <v>442</v>
      </c>
      <c r="N2138" s="3" t="s">
        <v>288</v>
      </c>
      <c r="O2138" s="5" t="s">
        <v>5389</v>
      </c>
      <c r="P2138" s="2">
        <f>VLOOKUP(M2138&amp;N2138,Distancia!$C$2:$D$3438,2,0)</f>
        <v>83.34</v>
      </c>
      <c r="Q2138" s="2" t="str">
        <f t="shared" si="33"/>
        <v>Aplica</v>
      </c>
      <c r="R2138" s="36"/>
      <c r="S2138" s="2"/>
    </row>
    <row r="2139" spans="1:19" x14ac:dyDescent="0.25">
      <c r="A2139" s="3" t="s">
        <v>284</v>
      </c>
      <c r="B2139" s="6" t="s">
        <v>1924</v>
      </c>
      <c r="C2139" s="2">
        <v>219208</v>
      </c>
      <c r="D2139" s="4">
        <v>45894</v>
      </c>
      <c r="E2139" s="4">
        <v>45898</v>
      </c>
      <c r="F2139" s="2" t="s">
        <v>481</v>
      </c>
      <c r="G2139" s="3" t="s">
        <v>4012</v>
      </c>
      <c r="H2139" s="2" t="s">
        <v>5839</v>
      </c>
      <c r="I2139" s="3" t="s">
        <v>351</v>
      </c>
      <c r="J2139" s="6">
        <v>318092</v>
      </c>
      <c r="K2139" s="3" t="s">
        <v>658</v>
      </c>
      <c r="L2139" s="3" t="s">
        <v>4094</v>
      </c>
      <c r="M2139" s="3" t="s">
        <v>288</v>
      </c>
      <c r="N2139" s="3" t="s">
        <v>270</v>
      </c>
      <c r="O2139" s="5" t="s">
        <v>5392</v>
      </c>
      <c r="P2139" s="2">
        <f>VLOOKUP(M2139&amp;N2139,Distancia!$C$2:$D$3438,2,0)</f>
        <v>690.1</v>
      </c>
      <c r="Q2139" s="2" t="str">
        <f t="shared" si="33"/>
        <v>Aplica</v>
      </c>
      <c r="R2139" s="33">
        <v>326018</v>
      </c>
      <c r="S2139" s="2"/>
    </row>
    <row r="2140" spans="1:19" x14ac:dyDescent="0.25">
      <c r="A2140" s="3" t="s">
        <v>284</v>
      </c>
      <c r="B2140" s="6" t="s">
        <v>1924</v>
      </c>
      <c r="C2140" s="2">
        <v>219211</v>
      </c>
      <c r="D2140" s="4">
        <v>45876</v>
      </c>
      <c r="E2140" s="4">
        <v>45877</v>
      </c>
      <c r="F2140" s="2" t="s">
        <v>1187</v>
      </c>
      <c r="G2140" s="3" t="s">
        <v>1188</v>
      </c>
      <c r="H2140" s="2" t="s">
        <v>5955</v>
      </c>
      <c r="I2140" s="3" t="s">
        <v>97</v>
      </c>
      <c r="J2140" s="6">
        <v>111332</v>
      </c>
      <c r="K2140" s="3" t="s">
        <v>661</v>
      </c>
      <c r="L2140" s="3" t="s">
        <v>4094</v>
      </c>
      <c r="M2140" s="3" t="s">
        <v>720</v>
      </c>
      <c r="N2140" s="3" t="s">
        <v>4008</v>
      </c>
      <c r="O2140" s="5" t="s">
        <v>5382</v>
      </c>
      <c r="P2140" s="2">
        <f>VLOOKUP(M2140&amp;N2140,Distancia!$C$2:$D$3438,2,0)</f>
        <v>407</v>
      </c>
      <c r="Q2140" s="2" t="str">
        <f t="shared" si="33"/>
        <v>Aplica</v>
      </c>
      <c r="R2140" s="36"/>
      <c r="S2140" s="2"/>
    </row>
    <row r="2141" spans="1:19" x14ac:dyDescent="0.25">
      <c r="A2141" s="3" t="s">
        <v>284</v>
      </c>
      <c r="B2141" s="6" t="s">
        <v>1924</v>
      </c>
      <c r="C2141" s="2">
        <v>219212</v>
      </c>
      <c r="D2141" s="4">
        <v>45894</v>
      </c>
      <c r="E2141" s="4">
        <v>45898</v>
      </c>
      <c r="F2141" s="2" t="s">
        <v>749</v>
      </c>
      <c r="G2141" s="3" t="s">
        <v>750</v>
      </c>
      <c r="H2141" s="2" t="s">
        <v>5838</v>
      </c>
      <c r="I2141" s="3" t="s">
        <v>351</v>
      </c>
      <c r="J2141" s="6">
        <v>318092</v>
      </c>
      <c r="K2141" s="3" t="s">
        <v>736</v>
      </c>
      <c r="L2141" s="3" t="s">
        <v>4022</v>
      </c>
      <c r="M2141" s="3" t="s">
        <v>512</v>
      </c>
      <c r="N2141" s="3" t="s">
        <v>270</v>
      </c>
      <c r="O2141" s="5" t="s">
        <v>5392</v>
      </c>
      <c r="P2141" s="2">
        <f>VLOOKUP(M2141&amp;N2141,Distancia!$C$2:$D$3438,2,0)</f>
        <v>733.83</v>
      </c>
      <c r="Q2141" s="2" t="str">
        <f t="shared" si="33"/>
        <v>Aplica</v>
      </c>
      <c r="R2141" s="33">
        <v>326018</v>
      </c>
      <c r="S2141" s="2"/>
    </row>
    <row r="2142" spans="1:19" x14ac:dyDescent="0.25">
      <c r="A2142" s="3" t="s">
        <v>284</v>
      </c>
      <c r="B2142" s="6" t="s">
        <v>1924</v>
      </c>
      <c r="C2142" s="2">
        <v>219214</v>
      </c>
      <c r="D2142" s="4">
        <v>45894</v>
      </c>
      <c r="E2142" s="4">
        <v>45898</v>
      </c>
      <c r="F2142" s="2" t="s">
        <v>509</v>
      </c>
      <c r="G2142" s="3" t="s">
        <v>514</v>
      </c>
      <c r="H2142" s="2" t="s">
        <v>5870</v>
      </c>
      <c r="I2142" s="3" t="s">
        <v>351</v>
      </c>
      <c r="J2142" s="6">
        <v>318092</v>
      </c>
      <c r="K2142" s="3" t="s">
        <v>469</v>
      </c>
      <c r="L2142" s="3" t="s">
        <v>4094</v>
      </c>
      <c r="M2142" s="3" t="s">
        <v>466</v>
      </c>
      <c r="N2142" s="3" t="s">
        <v>270</v>
      </c>
      <c r="O2142" s="5" t="s">
        <v>5392</v>
      </c>
      <c r="P2142" s="2">
        <f>VLOOKUP(M2142&amp;N2142,Distancia!$C$2:$D$3438,2,0)</f>
        <v>758.97</v>
      </c>
      <c r="Q2142" s="2" t="str">
        <f t="shared" si="33"/>
        <v>Aplica</v>
      </c>
      <c r="R2142" s="33">
        <v>326018</v>
      </c>
      <c r="S2142" s="2"/>
    </row>
    <row r="2143" spans="1:19" x14ac:dyDescent="0.25">
      <c r="A2143" s="3" t="s">
        <v>284</v>
      </c>
      <c r="B2143" s="6" t="s">
        <v>1924</v>
      </c>
      <c r="C2143" s="2">
        <v>219220</v>
      </c>
      <c r="D2143" s="4">
        <v>45894</v>
      </c>
      <c r="E2143" s="4">
        <v>45898</v>
      </c>
      <c r="F2143" s="2" t="s">
        <v>1203</v>
      </c>
      <c r="G2143" s="3" t="s">
        <v>1204</v>
      </c>
      <c r="H2143" s="2" t="s">
        <v>5787</v>
      </c>
      <c r="I2143" s="3" t="s">
        <v>351</v>
      </c>
      <c r="J2143" s="6">
        <v>318092</v>
      </c>
      <c r="K2143" s="3" t="s">
        <v>524</v>
      </c>
      <c r="L2143" s="3" t="s">
        <v>3993</v>
      </c>
      <c r="M2143" s="3" t="s">
        <v>704</v>
      </c>
      <c r="N2143" s="3" t="s">
        <v>270</v>
      </c>
      <c r="O2143" s="5" t="s">
        <v>5392</v>
      </c>
      <c r="P2143" s="2">
        <f>VLOOKUP(M2143&amp;N2143,Distancia!$C$2:$D$3438,2,0)</f>
        <v>672.41</v>
      </c>
      <c r="Q2143" s="2" t="str">
        <f t="shared" si="33"/>
        <v>Aplica</v>
      </c>
      <c r="R2143" s="33">
        <v>326018</v>
      </c>
      <c r="S2143" s="2"/>
    </row>
    <row r="2144" spans="1:19" x14ac:dyDescent="0.25">
      <c r="A2144" s="3" t="s">
        <v>284</v>
      </c>
      <c r="B2144" s="6" t="s">
        <v>1924</v>
      </c>
      <c r="C2144" s="2">
        <v>219237</v>
      </c>
      <c r="D2144" s="4">
        <v>45873</v>
      </c>
      <c r="E2144" s="4">
        <v>45873</v>
      </c>
      <c r="F2144" s="2" t="s">
        <v>2852</v>
      </c>
      <c r="G2144" s="3" t="s">
        <v>2851</v>
      </c>
      <c r="H2144" s="2" t="s">
        <v>5958</v>
      </c>
      <c r="I2144" s="3" t="s">
        <v>351</v>
      </c>
      <c r="J2144" s="6">
        <v>25815</v>
      </c>
      <c r="K2144" s="3" t="s">
        <v>606</v>
      </c>
      <c r="L2144" s="3" t="s">
        <v>4022</v>
      </c>
      <c r="M2144" s="3" t="s">
        <v>720</v>
      </c>
      <c r="N2144" s="3" t="s">
        <v>288</v>
      </c>
      <c r="O2144" s="5" t="s">
        <v>5382</v>
      </c>
      <c r="P2144" s="2">
        <f>VLOOKUP(M2144&amp;N2144,Distancia!$C$2:$D$3438,2,0)</f>
        <v>81.87</v>
      </c>
      <c r="Q2144" s="2" t="str">
        <f t="shared" si="33"/>
        <v>Aplica</v>
      </c>
      <c r="R2144" s="36"/>
      <c r="S2144" s="2"/>
    </row>
    <row r="2145" spans="1:19" x14ac:dyDescent="0.25">
      <c r="A2145" s="3" t="s">
        <v>284</v>
      </c>
      <c r="B2145" s="6" t="s">
        <v>1924</v>
      </c>
      <c r="C2145" s="2">
        <v>219238</v>
      </c>
      <c r="D2145" s="4">
        <v>45873</v>
      </c>
      <c r="E2145" s="4">
        <v>45873</v>
      </c>
      <c r="F2145" s="2" t="s">
        <v>3353</v>
      </c>
      <c r="G2145" s="3" t="s">
        <v>3354</v>
      </c>
      <c r="H2145" s="2" t="s">
        <v>5959</v>
      </c>
      <c r="I2145" s="3" t="s">
        <v>351</v>
      </c>
      <c r="J2145" s="6">
        <v>0</v>
      </c>
      <c r="K2145" s="3" t="s">
        <v>506</v>
      </c>
      <c r="L2145" s="3" t="s">
        <v>4022</v>
      </c>
      <c r="M2145" s="3" t="s">
        <v>288</v>
      </c>
      <c r="N2145" s="3" t="s">
        <v>288</v>
      </c>
      <c r="O2145" s="5" t="s">
        <v>5394</v>
      </c>
      <c r="P2145" s="2">
        <f>VLOOKUP(M2145&amp;N2145,Distancia!$C$2:$D$3438,2,0)</f>
        <v>0</v>
      </c>
      <c r="Q2145" s="2" t="str">
        <f t="shared" si="33"/>
        <v>No Aplica</v>
      </c>
      <c r="R2145" s="36"/>
      <c r="S2145" s="2"/>
    </row>
    <row r="2146" spans="1:19" x14ac:dyDescent="0.25">
      <c r="A2146" s="3" t="s">
        <v>284</v>
      </c>
      <c r="B2146" s="6" t="s">
        <v>1924</v>
      </c>
      <c r="C2146" s="2">
        <v>219259</v>
      </c>
      <c r="D2146" s="4">
        <v>45875</v>
      </c>
      <c r="E2146" s="4">
        <v>45875</v>
      </c>
      <c r="F2146" s="2" t="s">
        <v>3062</v>
      </c>
      <c r="G2146" s="3" t="s">
        <v>3063</v>
      </c>
      <c r="H2146" s="2" t="s">
        <v>5966</v>
      </c>
      <c r="I2146" s="3" t="s">
        <v>3170</v>
      </c>
      <c r="J2146" s="6">
        <v>0</v>
      </c>
      <c r="K2146" s="3" t="s">
        <v>529</v>
      </c>
      <c r="L2146" s="3" t="s">
        <v>4022</v>
      </c>
      <c r="M2146" s="3" t="s">
        <v>720</v>
      </c>
      <c r="N2146" s="3" t="s">
        <v>474</v>
      </c>
      <c r="O2146" s="5" t="s">
        <v>5382</v>
      </c>
      <c r="P2146" s="2">
        <f>VLOOKUP(M2146&amp;N2146,Distancia!$C$2:$D$3438,2,0)</f>
        <v>33.32</v>
      </c>
      <c r="Q2146" s="2" t="str">
        <f t="shared" si="33"/>
        <v>No Aplica</v>
      </c>
      <c r="R2146" s="36"/>
      <c r="S2146" s="2"/>
    </row>
    <row r="2147" spans="1:19" x14ac:dyDescent="0.25">
      <c r="A2147" s="3" t="s">
        <v>284</v>
      </c>
      <c r="B2147" s="6" t="s">
        <v>1924</v>
      </c>
      <c r="C2147" s="2">
        <v>219261</v>
      </c>
      <c r="D2147" s="4">
        <v>45894</v>
      </c>
      <c r="E2147" s="4">
        <v>45898</v>
      </c>
      <c r="F2147" s="2" t="s">
        <v>66</v>
      </c>
      <c r="G2147" s="3" t="s">
        <v>2848</v>
      </c>
      <c r="H2147" s="2" t="s">
        <v>5968</v>
      </c>
      <c r="I2147" s="3" t="s">
        <v>351</v>
      </c>
      <c r="J2147" s="6">
        <v>345812</v>
      </c>
      <c r="K2147" s="3" t="s">
        <v>715</v>
      </c>
      <c r="L2147" s="3" t="s">
        <v>4053</v>
      </c>
      <c r="M2147" s="3" t="s">
        <v>442</v>
      </c>
      <c r="N2147" s="3" t="s">
        <v>270</v>
      </c>
      <c r="O2147" s="5" t="s">
        <v>5494</v>
      </c>
      <c r="P2147" s="2">
        <f>VLOOKUP(M2147&amp;N2147,Distancia!$C$2:$D$3438,2,0)</f>
        <v>760.14</v>
      </c>
      <c r="Q2147" s="2" t="str">
        <f t="shared" si="33"/>
        <v>Aplica</v>
      </c>
      <c r="R2147" s="33">
        <v>363018</v>
      </c>
      <c r="S2147" s="2"/>
    </row>
    <row r="2148" spans="1:19" x14ac:dyDescent="0.25">
      <c r="A2148" s="3" t="s">
        <v>284</v>
      </c>
      <c r="B2148" s="6" t="s">
        <v>1924</v>
      </c>
      <c r="C2148" s="2">
        <v>219270</v>
      </c>
      <c r="D2148" s="4">
        <v>45894</v>
      </c>
      <c r="E2148" s="4">
        <v>45898</v>
      </c>
      <c r="F2148" s="2" t="s">
        <v>681</v>
      </c>
      <c r="G2148" s="3" t="s">
        <v>682</v>
      </c>
      <c r="H2148" s="2" t="s">
        <v>5736</v>
      </c>
      <c r="I2148" s="3" t="s">
        <v>351</v>
      </c>
      <c r="J2148" s="6">
        <v>318092</v>
      </c>
      <c r="K2148" s="3" t="s">
        <v>3233</v>
      </c>
      <c r="L2148" s="3" t="s">
        <v>4094</v>
      </c>
      <c r="M2148" s="3" t="s">
        <v>288</v>
      </c>
      <c r="N2148" s="3" t="s">
        <v>270</v>
      </c>
      <c r="O2148" s="5" t="s">
        <v>5392</v>
      </c>
      <c r="P2148" s="2">
        <f>VLOOKUP(M2148&amp;N2148,Distancia!$C$2:$D$3438,2,0)</f>
        <v>690.1</v>
      </c>
      <c r="Q2148" s="2" t="str">
        <f t="shared" si="33"/>
        <v>Aplica</v>
      </c>
      <c r="R2148" s="33">
        <v>326018</v>
      </c>
      <c r="S2148" s="2"/>
    </row>
    <row r="2149" spans="1:19" x14ac:dyDescent="0.25">
      <c r="A2149" s="3" t="s">
        <v>284</v>
      </c>
      <c r="B2149" s="6" t="s">
        <v>1924</v>
      </c>
      <c r="C2149" s="2">
        <v>219319</v>
      </c>
      <c r="D2149" s="4">
        <v>45867</v>
      </c>
      <c r="E2149" s="4">
        <v>45867</v>
      </c>
      <c r="F2149" s="2" t="s">
        <v>679</v>
      </c>
      <c r="G2149" s="3" t="s">
        <v>680</v>
      </c>
      <c r="H2149" s="2" t="s">
        <v>5718</v>
      </c>
      <c r="I2149" s="3" t="s">
        <v>3170</v>
      </c>
      <c r="J2149" s="6">
        <v>31809</v>
      </c>
      <c r="K2149" s="3" t="s">
        <v>3230</v>
      </c>
      <c r="L2149" s="3" t="s">
        <v>4053</v>
      </c>
      <c r="M2149" s="3" t="s">
        <v>288</v>
      </c>
      <c r="N2149" s="3" t="s">
        <v>720</v>
      </c>
      <c r="O2149" s="5" t="s">
        <v>5382</v>
      </c>
      <c r="P2149" s="2">
        <f>VLOOKUP(M2149&amp;N2149,Distancia!$C$2:$D$3438,2,0)</f>
        <v>81.87</v>
      </c>
      <c r="Q2149" s="2" t="str">
        <f t="shared" si="33"/>
        <v>Aplica</v>
      </c>
      <c r="R2149" s="36"/>
      <c r="S2149" s="2"/>
    </row>
    <row r="2150" spans="1:19" x14ac:dyDescent="0.25">
      <c r="A2150" s="3" t="s">
        <v>284</v>
      </c>
      <c r="B2150" s="6" t="s">
        <v>1924</v>
      </c>
      <c r="C2150" s="2">
        <v>219323</v>
      </c>
      <c r="D2150" s="4">
        <v>45874</v>
      </c>
      <c r="E2150" s="4">
        <v>45874</v>
      </c>
      <c r="F2150" s="2" t="s">
        <v>679</v>
      </c>
      <c r="G2150" s="3" t="s">
        <v>680</v>
      </c>
      <c r="H2150" s="2" t="s">
        <v>5718</v>
      </c>
      <c r="I2150" s="3" t="s">
        <v>3170</v>
      </c>
      <c r="J2150" s="6">
        <v>31809</v>
      </c>
      <c r="K2150" s="3" t="s">
        <v>498</v>
      </c>
      <c r="L2150" s="3" t="s">
        <v>4053</v>
      </c>
      <c r="M2150" s="3" t="s">
        <v>288</v>
      </c>
      <c r="N2150" s="3" t="s">
        <v>286</v>
      </c>
      <c r="O2150" s="5" t="s">
        <v>5382</v>
      </c>
      <c r="P2150" s="2">
        <f>VLOOKUP(M2150&amp;N2150,Distancia!$C$2:$D$3438,2,0)</f>
        <v>109.34</v>
      </c>
      <c r="Q2150" s="2" t="str">
        <f t="shared" si="33"/>
        <v>Aplica</v>
      </c>
      <c r="R2150" s="36"/>
      <c r="S2150" s="2"/>
    </row>
    <row r="2151" spans="1:19" x14ac:dyDescent="0.25">
      <c r="A2151" s="3" t="s">
        <v>284</v>
      </c>
      <c r="B2151" s="6" t="s">
        <v>1924</v>
      </c>
      <c r="C2151" s="2">
        <v>219333</v>
      </c>
      <c r="D2151" s="4">
        <v>45881</v>
      </c>
      <c r="E2151" s="4">
        <v>45881</v>
      </c>
      <c r="F2151" s="2" t="s">
        <v>1168</v>
      </c>
      <c r="G2151" s="3" t="s">
        <v>1178</v>
      </c>
      <c r="H2151" s="2" t="s">
        <v>5844</v>
      </c>
      <c r="I2151" s="3" t="s">
        <v>351</v>
      </c>
      <c r="J2151" s="6">
        <v>31809</v>
      </c>
      <c r="K2151" s="3" t="s">
        <v>444</v>
      </c>
      <c r="L2151" s="3" t="s">
        <v>4094</v>
      </c>
      <c r="M2151" s="3" t="s">
        <v>724</v>
      </c>
      <c r="N2151" s="3" t="s">
        <v>288</v>
      </c>
      <c r="O2151" s="5" t="s">
        <v>5389</v>
      </c>
      <c r="P2151" s="2">
        <f>VLOOKUP(M2151&amp;N2151,Distancia!$C$2:$D$3438,2,0)</f>
        <v>141.91</v>
      </c>
      <c r="Q2151" s="2" t="str">
        <f t="shared" si="33"/>
        <v>Aplica</v>
      </c>
      <c r="R2151" s="33">
        <v>13200</v>
      </c>
      <c r="S2151" s="2"/>
    </row>
    <row r="2152" spans="1:19" x14ac:dyDescent="0.25">
      <c r="A2152" s="3" t="s">
        <v>284</v>
      </c>
      <c r="B2152" s="6" t="s">
        <v>1924</v>
      </c>
      <c r="C2152" s="2">
        <v>219335</v>
      </c>
      <c r="D2152" s="4">
        <v>45877</v>
      </c>
      <c r="E2152" s="4">
        <v>45877</v>
      </c>
      <c r="F2152" s="2" t="s">
        <v>448</v>
      </c>
      <c r="G2152" s="3" t="s">
        <v>696</v>
      </c>
      <c r="H2152" s="2" t="s">
        <v>5704</v>
      </c>
      <c r="I2152" s="3" t="s">
        <v>3170</v>
      </c>
      <c r="J2152" s="6">
        <v>0</v>
      </c>
      <c r="K2152" s="3" t="s">
        <v>1207</v>
      </c>
      <c r="L2152" s="3" t="s">
        <v>4053</v>
      </c>
      <c r="M2152" s="3" t="s">
        <v>288</v>
      </c>
      <c r="N2152" s="3" t="s">
        <v>512</v>
      </c>
      <c r="O2152" s="5" t="s">
        <v>5394</v>
      </c>
      <c r="P2152" s="2">
        <f>VLOOKUP(M2152&amp;N2152,Distancia!$C$2:$D$3438,2,0)</f>
        <v>63.01</v>
      </c>
      <c r="Q2152" s="2" t="str">
        <f t="shared" si="33"/>
        <v>No Aplica</v>
      </c>
      <c r="R2152" s="36"/>
      <c r="S2152" s="2"/>
    </row>
    <row r="2153" spans="1:19" x14ac:dyDescent="0.25">
      <c r="A2153" s="3" t="s">
        <v>284</v>
      </c>
      <c r="B2153" s="6" t="s">
        <v>1924</v>
      </c>
      <c r="C2153" s="2">
        <v>219337</v>
      </c>
      <c r="D2153" s="4">
        <v>45876</v>
      </c>
      <c r="E2153" s="4">
        <v>45877</v>
      </c>
      <c r="F2153" s="2" t="s">
        <v>690</v>
      </c>
      <c r="G2153" s="3" t="s">
        <v>2861</v>
      </c>
      <c r="H2153" s="2" t="s">
        <v>5994</v>
      </c>
      <c r="I2153" s="3" t="s">
        <v>97</v>
      </c>
      <c r="J2153" s="6">
        <v>121034</v>
      </c>
      <c r="K2153" s="3" t="s">
        <v>480</v>
      </c>
      <c r="L2153" s="3" t="s">
        <v>4053</v>
      </c>
      <c r="M2153" s="3" t="s">
        <v>288</v>
      </c>
      <c r="N2153" s="3" t="s">
        <v>4008</v>
      </c>
      <c r="O2153" s="5" t="s">
        <v>5394</v>
      </c>
      <c r="P2153" s="2">
        <f>VLOOKUP(M2153&amp;N2153,Distancia!$C$2:$D$3438,2,0)</f>
        <v>313</v>
      </c>
      <c r="Q2153" s="2" t="str">
        <f t="shared" si="33"/>
        <v>Aplica</v>
      </c>
      <c r="R2153" s="36"/>
      <c r="S2153" s="2"/>
    </row>
    <row r="2154" spans="1:19" x14ac:dyDescent="0.25">
      <c r="A2154" s="3" t="s">
        <v>284</v>
      </c>
      <c r="B2154" s="6" t="s">
        <v>1924</v>
      </c>
      <c r="C2154" s="2">
        <v>219339</v>
      </c>
      <c r="D2154" s="4">
        <v>45881</v>
      </c>
      <c r="E2154" s="4">
        <v>45881</v>
      </c>
      <c r="F2154" s="2" t="s">
        <v>458</v>
      </c>
      <c r="G2154" s="3" t="s">
        <v>459</v>
      </c>
      <c r="H2154" s="2" t="s">
        <v>5852</v>
      </c>
      <c r="I2154" s="3" t="s">
        <v>351</v>
      </c>
      <c r="J2154" s="6">
        <v>31809</v>
      </c>
      <c r="K2154" s="3" t="s">
        <v>1513</v>
      </c>
      <c r="L2154" s="3" t="s">
        <v>4092</v>
      </c>
      <c r="M2154" s="3" t="s">
        <v>442</v>
      </c>
      <c r="N2154" s="3" t="s">
        <v>288</v>
      </c>
      <c r="O2154" s="5" t="s">
        <v>5382</v>
      </c>
      <c r="P2154" s="2">
        <f>VLOOKUP(M2154&amp;N2154,Distancia!$C$2:$D$3438,2,0)</f>
        <v>83.34</v>
      </c>
      <c r="Q2154" s="2" t="str">
        <f t="shared" si="33"/>
        <v>Aplica</v>
      </c>
      <c r="R2154" s="36"/>
      <c r="S2154" s="2"/>
    </row>
    <row r="2155" spans="1:19" x14ac:dyDescent="0.25">
      <c r="A2155" s="3" t="s">
        <v>284</v>
      </c>
      <c r="B2155" s="6" t="s">
        <v>1924</v>
      </c>
      <c r="C2155" s="2">
        <v>219349</v>
      </c>
      <c r="D2155" s="4">
        <v>45887</v>
      </c>
      <c r="E2155" s="4">
        <v>45891</v>
      </c>
      <c r="F2155" s="2" t="s">
        <v>458</v>
      </c>
      <c r="G2155" s="3" t="s">
        <v>459</v>
      </c>
      <c r="H2155" s="2" t="s">
        <v>5852</v>
      </c>
      <c r="I2155" s="3" t="s">
        <v>351</v>
      </c>
      <c r="J2155" s="6">
        <v>318092</v>
      </c>
      <c r="K2155" s="3" t="s">
        <v>1421</v>
      </c>
      <c r="L2155" s="3" t="s">
        <v>4092</v>
      </c>
      <c r="M2155" s="3" t="s">
        <v>442</v>
      </c>
      <c r="N2155" s="3" t="s">
        <v>270</v>
      </c>
      <c r="O2155" s="5" t="s">
        <v>5389</v>
      </c>
      <c r="P2155" s="2">
        <f>VLOOKUP(M2155&amp;N2155,Distancia!$C$2:$D$3438,2,0)</f>
        <v>760.14</v>
      </c>
      <c r="Q2155" s="2" t="str">
        <f t="shared" si="33"/>
        <v>Aplica</v>
      </c>
      <c r="R2155" s="33">
        <v>290592</v>
      </c>
      <c r="S2155" s="2"/>
    </row>
    <row r="2156" spans="1:19" x14ac:dyDescent="0.25">
      <c r="A2156" s="3" t="s">
        <v>284</v>
      </c>
      <c r="B2156" s="6" t="s">
        <v>1924</v>
      </c>
      <c r="C2156" s="2">
        <v>219365</v>
      </c>
      <c r="D2156" s="4">
        <v>45876</v>
      </c>
      <c r="E2156" s="4">
        <v>45877</v>
      </c>
      <c r="F2156" s="2" t="s">
        <v>455</v>
      </c>
      <c r="G2156" s="3" t="s">
        <v>669</v>
      </c>
      <c r="H2156" s="2" t="s">
        <v>6003</v>
      </c>
      <c r="I2156" s="3" t="s">
        <v>97</v>
      </c>
      <c r="J2156" s="6">
        <v>121034</v>
      </c>
      <c r="K2156" s="3" t="s">
        <v>689</v>
      </c>
      <c r="L2156" s="3" t="s">
        <v>4053</v>
      </c>
      <c r="M2156" s="3" t="s">
        <v>288</v>
      </c>
      <c r="N2156" s="3" t="s">
        <v>4008</v>
      </c>
      <c r="O2156" s="5" t="s">
        <v>5450</v>
      </c>
      <c r="P2156" s="2">
        <f>VLOOKUP(M2156&amp;N2156,Distancia!$C$2:$D$3438,2,0)</f>
        <v>313</v>
      </c>
      <c r="Q2156" s="2" t="str">
        <f t="shared" si="33"/>
        <v>Aplica</v>
      </c>
      <c r="R2156" s="36"/>
      <c r="S2156" s="2"/>
    </row>
    <row r="2157" spans="1:19" x14ac:dyDescent="0.25">
      <c r="A2157" s="3" t="s">
        <v>284</v>
      </c>
      <c r="B2157" s="6" t="s">
        <v>1924</v>
      </c>
      <c r="C2157" s="2">
        <v>219371</v>
      </c>
      <c r="D2157" s="4">
        <v>45875</v>
      </c>
      <c r="E2157" s="4">
        <v>45875</v>
      </c>
      <c r="F2157" s="2" t="s">
        <v>675</v>
      </c>
      <c r="G2157" s="3" t="s">
        <v>676</v>
      </c>
      <c r="H2157" s="2" t="s">
        <v>5425</v>
      </c>
      <c r="I2157" s="3" t="s">
        <v>3170</v>
      </c>
      <c r="J2157" s="6">
        <v>0</v>
      </c>
      <c r="K2157" s="3" t="s">
        <v>590</v>
      </c>
      <c r="L2157" s="3" t="s">
        <v>4053</v>
      </c>
      <c r="M2157" s="3" t="s">
        <v>288</v>
      </c>
      <c r="N2157" s="3" t="s">
        <v>49</v>
      </c>
      <c r="O2157" s="5" t="s">
        <v>5402</v>
      </c>
      <c r="P2157" s="2">
        <f>VLOOKUP(M2157&amp;N2157,Distancia!$C$2:$D$3438,2,0)</f>
        <v>46.87</v>
      </c>
      <c r="Q2157" s="2" t="str">
        <f t="shared" si="33"/>
        <v>No Aplica</v>
      </c>
      <c r="R2157" s="36"/>
      <c r="S2157" s="2"/>
    </row>
    <row r="2158" spans="1:19" x14ac:dyDescent="0.25">
      <c r="A2158" s="3" t="s">
        <v>284</v>
      </c>
      <c r="B2158" s="6" t="s">
        <v>1924</v>
      </c>
      <c r="C2158" s="2">
        <v>219385</v>
      </c>
      <c r="D2158" s="4">
        <v>45875</v>
      </c>
      <c r="E2158" s="4">
        <v>45875</v>
      </c>
      <c r="F2158" s="2" t="s">
        <v>2856</v>
      </c>
      <c r="G2158" s="3" t="s">
        <v>2855</v>
      </c>
      <c r="H2158" s="2" t="s">
        <v>5489</v>
      </c>
      <c r="I2158" s="3" t="s">
        <v>3170</v>
      </c>
      <c r="J2158" s="6">
        <v>0</v>
      </c>
      <c r="K2158" s="3" t="s">
        <v>671</v>
      </c>
      <c r="L2158" s="3" t="s">
        <v>4053</v>
      </c>
      <c r="M2158" s="3" t="s">
        <v>288</v>
      </c>
      <c r="N2158" s="3" t="s">
        <v>732</v>
      </c>
      <c r="O2158" s="5" t="s">
        <v>5394</v>
      </c>
      <c r="P2158" s="2">
        <f>VLOOKUP(M2158&amp;N2158,Distancia!$C$2:$D$3438,2,0)</f>
        <v>40.729999999999997</v>
      </c>
      <c r="Q2158" s="2" t="str">
        <f t="shared" si="33"/>
        <v>No Aplica</v>
      </c>
      <c r="R2158" s="36"/>
      <c r="S2158" s="2"/>
    </row>
    <row r="2159" spans="1:19" x14ac:dyDescent="0.25">
      <c r="A2159" s="3" t="s">
        <v>284</v>
      </c>
      <c r="B2159" s="6" t="s">
        <v>1924</v>
      </c>
      <c r="C2159" s="2">
        <v>219393</v>
      </c>
      <c r="D2159" s="4">
        <v>45894</v>
      </c>
      <c r="E2159" s="4">
        <v>45898</v>
      </c>
      <c r="F2159" s="2" t="s">
        <v>4270</v>
      </c>
      <c r="G2159" s="3" t="s">
        <v>4271</v>
      </c>
      <c r="H2159" s="2" t="s">
        <v>6016</v>
      </c>
      <c r="I2159" s="3" t="s">
        <v>351</v>
      </c>
      <c r="J2159" s="6">
        <v>345812</v>
      </c>
      <c r="K2159" s="3" t="s">
        <v>2367</v>
      </c>
      <c r="L2159" s="3" t="s">
        <v>3993</v>
      </c>
      <c r="M2159" s="3" t="s">
        <v>288</v>
      </c>
      <c r="N2159" s="3" t="s">
        <v>270</v>
      </c>
      <c r="O2159" s="5" t="s">
        <v>5392</v>
      </c>
      <c r="P2159" s="2">
        <f>VLOOKUP(M2159&amp;N2159,Distancia!$C$2:$D$3438,2,0)</f>
        <v>690.1</v>
      </c>
      <c r="Q2159" s="2" t="str">
        <f t="shared" si="33"/>
        <v>Aplica</v>
      </c>
      <c r="R2159" s="33">
        <v>326018</v>
      </c>
      <c r="S2159" s="2"/>
    </row>
    <row r="2160" spans="1:19" x14ac:dyDescent="0.25">
      <c r="A2160" s="3" t="s">
        <v>284</v>
      </c>
      <c r="B2160" s="6" t="s">
        <v>1924</v>
      </c>
      <c r="C2160" s="2">
        <v>219412</v>
      </c>
      <c r="D2160" s="4">
        <v>45876</v>
      </c>
      <c r="E2160" s="4">
        <v>45876</v>
      </c>
      <c r="F2160" s="2" t="s">
        <v>1171</v>
      </c>
      <c r="G2160" s="3" t="s">
        <v>1172</v>
      </c>
      <c r="H2160" s="2" t="s">
        <v>6024</v>
      </c>
      <c r="I2160" s="3" t="s">
        <v>97</v>
      </c>
      <c r="J2160" s="6">
        <v>25815</v>
      </c>
      <c r="K2160" s="3" t="s">
        <v>2393</v>
      </c>
      <c r="L2160" s="3" t="s">
        <v>2866</v>
      </c>
      <c r="M2160" s="3" t="s">
        <v>724</v>
      </c>
      <c r="N2160" s="3" t="s">
        <v>288</v>
      </c>
      <c r="O2160" s="5" t="s">
        <v>5389</v>
      </c>
      <c r="P2160" s="2">
        <f>VLOOKUP(M2160&amp;N2160,Distancia!$C$2:$D$3438,2,0)</f>
        <v>141.91</v>
      </c>
      <c r="Q2160" s="2" t="str">
        <f t="shared" si="33"/>
        <v>Aplica</v>
      </c>
      <c r="R2160" s="33">
        <v>12000</v>
      </c>
      <c r="S2160" s="2"/>
    </row>
    <row r="2161" spans="1:19" x14ac:dyDescent="0.25">
      <c r="A2161" s="3" t="s">
        <v>284</v>
      </c>
      <c r="B2161" s="6" t="s">
        <v>1924</v>
      </c>
      <c r="C2161" s="2">
        <v>219426</v>
      </c>
      <c r="D2161" s="4">
        <v>45881</v>
      </c>
      <c r="E2161" s="4">
        <v>45881</v>
      </c>
      <c r="F2161" s="2" t="s">
        <v>471</v>
      </c>
      <c r="G2161" s="3" t="s">
        <v>472</v>
      </c>
      <c r="H2161" s="2" t="s">
        <v>6032</v>
      </c>
      <c r="I2161" s="3" t="s">
        <v>351</v>
      </c>
      <c r="J2161" s="6">
        <v>0</v>
      </c>
      <c r="K2161" s="3" t="s">
        <v>470</v>
      </c>
      <c r="L2161" s="3" t="s">
        <v>3993</v>
      </c>
      <c r="M2161" s="3" t="s">
        <v>474</v>
      </c>
      <c r="N2161" s="3" t="s">
        <v>288</v>
      </c>
      <c r="O2161" s="5" t="s">
        <v>5382</v>
      </c>
      <c r="P2161" s="2">
        <f>VLOOKUP(M2161&amp;N2161,Distancia!$C$2:$D$3438,2,0)</f>
        <v>76.02</v>
      </c>
      <c r="Q2161" s="2" t="str">
        <f t="shared" si="33"/>
        <v>No Aplica</v>
      </c>
      <c r="R2161" s="36"/>
      <c r="S2161" s="2"/>
    </row>
    <row r="2162" spans="1:19" x14ac:dyDescent="0.25">
      <c r="A2162" s="3" t="s">
        <v>284</v>
      </c>
      <c r="B2162" s="6" t="s">
        <v>1924</v>
      </c>
      <c r="C2162" s="2">
        <v>219427</v>
      </c>
      <c r="D2162" s="4">
        <v>45881</v>
      </c>
      <c r="E2162" s="4">
        <v>45881</v>
      </c>
      <c r="F2162" s="2" t="s">
        <v>681</v>
      </c>
      <c r="G2162" s="3" t="s">
        <v>682</v>
      </c>
      <c r="H2162" s="2" t="s">
        <v>5736</v>
      </c>
      <c r="I2162" s="3" t="s">
        <v>351</v>
      </c>
      <c r="J2162" s="6">
        <v>0</v>
      </c>
      <c r="K2162" s="3" t="s">
        <v>757</v>
      </c>
      <c r="L2162" s="3" t="s">
        <v>2866</v>
      </c>
      <c r="M2162" s="3" t="s">
        <v>288</v>
      </c>
      <c r="N2162" s="3" t="s">
        <v>288</v>
      </c>
      <c r="O2162" s="5" t="s">
        <v>5402</v>
      </c>
      <c r="P2162" s="2">
        <f>VLOOKUP(M2162&amp;N2162,Distancia!$C$2:$D$3438,2,0)</f>
        <v>0</v>
      </c>
      <c r="Q2162" s="2" t="str">
        <f t="shared" si="33"/>
        <v>No Aplica</v>
      </c>
      <c r="R2162" s="36"/>
      <c r="S2162" s="2"/>
    </row>
    <row r="2163" spans="1:19" x14ac:dyDescent="0.25">
      <c r="A2163" s="3" t="s">
        <v>284</v>
      </c>
      <c r="B2163" s="6" t="s">
        <v>1924</v>
      </c>
      <c r="C2163" s="2">
        <v>219428</v>
      </c>
      <c r="D2163" s="4">
        <v>45881</v>
      </c>
      <c r="E2163" s="4">
        <v>45881</v>
      </c>
      <c r="F2163" s="2" t="s">
        <v>1203</v>
      </c>
      <c r="G2163" s="3" t="s">
        <v>1204</v>
      </c>
      <c r="H2163" s="2" t="s">
        <v>5787</v>
      </c>
      <c r="I2163" s="3" t="s">
        <v>351</v>
      </c>
      <c r="J2163" s="6">
        <v>31809</v>
      </c>
      <c r="K2163" s="3" t="s">
        <v>1186</v>
      </c>
      <c r="L2163" s="3" t="s">
        <v>3993</v>
      </c>
      <c r="M2163" s="3" t="s">
        <v>704</v>
      </c>
      <c r="N2163" s="3" t="s">
        <v>288</v>
      </c>
      <c r="O2163" s="5" t="s">
        <v>5382</v>
      </c>
      <c r="P2163" s="2">
        <f>VLOOKUP(M2163&amp;N2163,Distancia!$C$2:$D$3438,2,0)</f>
        <v>102.11</v>
      </c>
      <c r="Q2163" s="2" t="str">
        <f t="shared" si="33"/>
        <v>Aplica</v>
      </c>
      <c r="R2163" s="36"/>
      <c r="S2163" s="2"/>
    </row>
    <row r="2164" spans="1:19" x14ac:dyDescent="0.25">
      <c r="A2164" s="3" t="s">
        <v>284</v>
      </c>
      <c r="B2164" s="6" t="s">
        <v>1924</v>
      </c>
      <c r="C2164" s="2">
        <v>219429</v>
      </c>
      <c r="D2164" s="4">
        <v>45876</v>
      </c>
      <c r="E2164" s="4">
        <v>45876</v>
      </c>
      <c r="F2164" s="2" t="s">
        <v>3304</v>
      </c>
      <c r="G2164" s="3" t="s">
        <v>3305</v>
      </c>
      <c r="H2164" s="2" t="s">
        <v>6033</v>
      </c>
      <c r="I2164" s="3" t="s">
        <v>3170</v>
      </c>
      <c r="J2164" s="6">
        <v>0</v>
      </c>
      <c r="K2164" s="3" t="s">
        <v>2388</v>
      </c>
      <c r="L2164" s="3" t="s">
        <v>4117</v>
      </c>
      <c r="M2164" s="3" t="s">
        <v>704</v>
      </c>
      <c r="N2164" s="3" t="s">
        <v>288</v>
      </c>
      <c r="O2164" s="5" t="s">
        <v>5382</v>
      </c>
      <c r="P2164" s="2">
        <f>VLOOKUP(M2164&amp;N2164,Distancia!$C$2:$D$3438,2,0)</f>
        <v>102.11</v>
      </c>
      <c r="Q2164" s="2" t="str">
        <f t="shared" si="33"/>
        <v>Aplica</v>
      </c>
      <c r="R2164" s="36"/>
      <c r="S2164" s="2"/>
    </row>
    <row r="2165" spans="1:19" x14ac:dyDescent="0.25">
      <c r="A2165" s="3" t="s">
        <v>284</v>
      </c>
      <c r="B2165" s="6" t="s">
        <v>1924</v>
      </c>
      <c r="C2165" s="2">
        <v>219430</v>
      </c>
      <c r="D2165" s="4">
        <v>45881</v>
      </c>
      <c r="E2165" s="4">
        <v>45881</v>
      </c>
      <c r="F2165" s="2" t="s">
        <v>2860</v>
      </c>
      <c r="G2165" s="3" t="s">
        <v>2859</v>
      </c>
      <c r="H2165" s="2" t="s">
        <v>6034</v>
      </c>
      <c r="I2165" s="3" t="s">
        <v>351</v>
      </c>
      <c r="J2165" s="6">
        <v>0</v>
      </c>
      <c r="K2165" s="3" t="s">
        <v>646</v>
      </c>
      <c r="L2165" s="3" t="s">
        <v>3993</v>
      </c>
      <c r="M2165" s="3" t="s">
        <v>288</v>
      </c>
      <c r="N2165" s="3" t="s">
        <v>288</v>
      </c>
      <c r="O2165" s="5" t="s">
        <v>5402</v>
      </c>
      <c r="P2165" s="2">
        <f>VLOOKUP(M2165&amp;N2165,Distancia!$C$2:$D$3438,2,0)</f>
        <v>0</v>
      </c>
      <c r="Q2165" s="2" t="str">
        <f t="shared" si="33"/>
        <v>No Aplica</v>
      </c>
      <c r="R2165" s="36"/>
      <c r="S2165" s="2"/>
    </row>
    <row r="2166" spans="1:19" x14ac:dyDescent="0.25">
      <c r="A2166" s="3" t="s">
        <v>284</v>
      </c>
      <c r="B2166" s="6" t="s">
        <v>1924</v>
      </c>
      <c r="C2166" s="2">
        <v>219432</v>
      </c>
      <c r="D2166" s="4">
        <v>45881</v>
      </c>
      <c r="E2166" s="4">
        <v>45881</v>
      </c>
      <c r="F2166" s="2" t="s">
        <v>749</v>
      </c>
      <c r="G2166" s="3" t="s">
        <v>750</v>
      </c>
      <c r="H2166" s="2" t="s">
        <v>5838</v>
      </c>
      <c r="I2166" s="3" t="s">
        <v>3170</v>
      </c>
      <c r="J2166" s="6">
        <v>0</v>
      </c>
      <c r="K2166" s="3" t="s">
        <v>767</v>
      </c>
      <c r="L2166" s="3" t="s">
        <v>3993</v>
      </c>
      <c r="M2166" s="3" t="s">
        <v>512</v>
      </c>
      <c r="N2166" s="3" t="s">
        <v>288</v>
      </c>
      <c r="O2166" s="5" t="s">
        <v>5382</v>
      </c>
      <c r="P2166" s="2">
        <f>VLOOKUP(M2166&amp;N2166,Distancia!$C$2:$D$3438,2,0)</f>
        <v>63.01</v>
      </c>
      <c r="Q2166" s="2" t="str">
        <f t="shared" si="33"/>
        <v>No Aplica</v>
      </c>
      <c r="R2166" s="36"/>
      <c r="S2166" s="2"/>
    </row>
    <row r="2167" spans="1:19" x14ac:dyDescent="0.25">
      <c r="A2167" s="3" t="s">
        <v>284</v>
      </c>
      <c r="B2167" s="6" t="s">
        <v>1924</v>
      </c>
      <c r="C2167" s="2">
        <v>219433</v>
      </c>
      <c r="D2167" s="4">
        <v>45881</v>
      </c>
      <c r="E2167" s="4">
        <v>45881</v>
      </c>
      <c r="F2167" s="2" t="s">
        <v>487</v>
      </c>
      <c r="G2167" s="3" t="s">
        <v>488</v>
      </c>
      <c r="H2167" s="2" t="s">
        <v>5710</v>
      </c>
      <c r="I2167" s="3" t="s">
        <v>351</v>
      </c>
      <c r="J2167" s="6">
        <v>0</v>
      </c>
      <c r="K2167" s="3" t="s">
        <v>3235</v>
      </c>
      <c r="L2167" s="3" t="s">
        <v>2866</v>
      </c>
      <c r="M2167" s="3" t="s">
        <v>485</v>
      </c>
      <c r="N2167" s="3" t="s">
        <v>288</v>
      </c>
      <c r="O2167" s="5" t="s">
        <v>5382</v>
      </c>
      <c r="P2167" s="2">
        <f>VLOOKUP(M2167&amp;N2167,Distancia!$C$2:$D$3438,2,0)</f>
        <v>32.619999999999997</v>
      </c>
      <c r="Q2167" s="2" t="str">
        <f t="shared" si="33"/>
        <v>No Aplica</v>
      </c>
      <c r="R2167" s="36"/>
      <c r="S2167" s="2"/>
    </row>
    <row r="2168" spans="1:19" x14ac:dyDescent="0.25">
      <c r="A2168" s="3" t="s">
        <v>284</v>
      </c>
      <c r="B2168" s="6" t="s">
        <v>1924</v>
      </c>
      <c r="C2168" s="2">
        <v>219434</v>
      </c>
      <c r="D2168" s="4">
        <v>45876</v>
      </c>
      <c r="E2168" s="4">
        <v>45876</v>
      </c>
      <c r="F2168" s="2" t="s">
        <v>446</v>
      </c>
      <c r="G2168" s="3" t="s">
        <v>447</v>
      </c>
      <c r="H2168" s="2" t="s">
        <v>5808</v>
      </c>
      <c r="I2168" s="3" t="s">
        <v>3170</v>
      </c>
      <c r="J2168" s="6">
        <v>31809</v>
      </c>
      <c r="K2168" s="3" t="s">
        <v>3234</v>
      </c>
      <c r="L2168" s="3" t="s">
        <v>2866</v>
      </c>
      <c r="M2168" s="3" t="s">
        <v>442</v>
      </c>
      <c r="N2168" s="3" t="s">
        <v>288</v>
      </c>
      <c r="O2168" s="5" t="s">
        <v>5394</v>
      </c>
      <c r="P2168" s="2">
        <f>VLOOKUP(M2168&amp;N2168,Distancia!$C$2:$D$3438,2,0)</f>
        <v>83.34</v>
      </c>
      <c r="Q2168" s="2" t="str">
        <f t="shared" si="33"/>
        <v>Aplica</v>
      </c>
      <c r="R2168" s="36"/>
      <c r="S2168" s="2"/>
    </row>
    <row r="2169" spans="1:19" x14ac:dyDescent="0.25">
      <c r="A2169" s="3" t="s">
        <v>284</v>
      </c>
      <c r="B2169" s="6" t="s">
        <v>1924</v>
      </c>
      <c r="C2169" s="2">
        <v>219445</v>
      </c>
      <c r="D2169" s="4">
        <v>45881</v>
      </c>
      <c r="E2169" s="4">
        <v>45881</v>
      </c>
      <c r="F2169" s="2" t="s">
        <v>66</v>
      </c>
      <c r="G2169" s="3" t="s">
        <v>2848</v>
      </c>
      <c r="H2169" s="2" t="s">
        <v>5968</v>
      </c>
      <c r="I2169" s="3" t="s">
        <v>351</v>
      </c>
      <c r="J2169" s="6">
        <v>34581</v>
      </c>
      <c r="K2169" s="3" t="s">
        <v>709</v>
      </c>
      <c r="L2169" s="3" t="s">
        <v>3993</v>
      </c>
      <c r="M2169" s="3" t="s">
        <v>442</v>
      </c>
      <c r="N2169" s="3" t="s">
        <v>288</v>
      </c>
      <c r="O2169" s="5" t="s">
        <v>5394</v>
      </c>
      <c r="P2169" s="2">
        <f>VLOOKUP(M2169&amp;N2169,Distancia!$C$2:$D$3438,2,0)</f>
        <v>83.34</v>
      </c>
      <c r="Q2169" s="2" t="str">
        <f t="shared" si="33"/>
        <v>Aplica</v>
      </c>
      <c r="R2169" s="36"/>
      <c r="S2169" s="2"/>
    </row>
    <row r="2170" spans="1:19" x14ac:dyDescent="0.25">
      <c r="A2170" s="3" t="s">
        <v>284</v>
      </c>
      <c r="B2170" s="6" t="s">
        <v>1924</v>
      </c>
      <c r="C2170" s="2">
        <v>219514</v>
      </c>
      <c r="D2170" s="4">
        <v>45881</v>
      </c>
      <c r="E2170" s="4">
        <v>45881</v>
      </c>
      <c r="F2170" s="2" t="s">
        <v>1199</v>
      </c>
      <c r="G2170" s="3" t="s">
        <v>1200</v>
      </c>
      <c r="H2170" s="2" t="s">
        <v>5903</v>
      </c>
      <c r="I2170" s="3" t="s">
        <v>351</v>
      </c>
      <c r="J2170" s="6">
        <v>31809</v>
      </c>
      <c r="K2170" s="3" t="s">
        <v>717</v>
      </c>
      <c r="L2170" s="3" t="s">
        <v>4072</v>
      </c>
      <c r="M2170" s="3" t="s">
        <v>704</v>
      </c>
      <c r="N2170" s="3" t="s">
        <v>288</v>
      </c>
      <c r="O2170" s="5" t="s">
        <v>5382</v>
      </c>
      <c r="P2170" s="2">
        <f>VLOOKUP(M2170&amp;N2170,Distancia!$C$2:$D$3438,2,0)</f>
        <v>102.11</v>
      </c>
      <c r="Q2170" s="2" t="str">
        <f t="shared" si="33"/>
        <v>Aplica</v>
      </c>
      <c r="R2170" s="36"/>
      <c r="S2170" s="2"/>
    </row>
    <row r="2171" spans="1:19" x14ac:dyDescent="0.25">
      <c r="A2171" s="3" t="s">
        <v>284</v>
      </c>
      <c r="B2171" s="6" t="s">
        <v>1924</v>
      </c>
      <c r="C2171" s="2">
        <v>219545</v>
      </c>
      <c r="D2171" s="4">
        <v>45875</v>
      </c>
      <c r="E2171" s="4">
        <v>45877</v>
      </c>
      <c r="F2171" s="2" t="s">
        <v>46</v>
      </c>
      <c r="G2171" s="3" t="s">
        <v>4344</v>
      </c>
      <c r="H2171" s="2" t="s">
        <v>6070</v>
      </c>
      <c r="I2171" s="3" t="s">
        <v>351</v>
      </c>
      <c r="J2171" s="6">
        <v>159046</v>
      </c>
      <c r="K2171" s="3" t="s">
        <v>701</v>
      </c>
      <c r="L2171" s="3" t="s">
        <v>4072</v>
      </c>
      <c r="M2171" s="3" t="s">
        <v>288</v>
      </c>
      <c r="N2171" s="3" t="s">
        <v>270</v>
      </c>
      <c r="O2171" s="5" t="s">
        <v>5392</v>
      </c>
      <c r="P2171" s="2">
        <f>VLOOKUP(M2171&amp;N2171,Distancia!$C$2:$D$3438,2,0)</f>
        <v>690.1</v>
      </c>
      <c r="Q2171" s="2" t="str">
        <f t="shared" si="33"/>
        <v>Aplica</v>
      </c>
      <c r="R2171" s="33">
        <v>232676</v>
      </c>
      <c r="S2171" s="2"/>
    </row>
    <row r="2172" spans="1:19" x14ac:dyDescent="0.25">
      <c r="A2172" s="3" t="s">
        <v>284</v>
      </c>
      <c r="B2172" s="6" t="s">
        <v>1924</v>
      </c>
      <c r="C2172" s="2">
        <v>219565</v>
      </c>
      <c r="D2172" s="4">
        <v>45881</v>
      </c>
      <c r="E2172" s="4">
        <v>45881</v>
      </c>
      <c r="F2172" s="2" t="s">
        <v>64</v>
      </c>
      <c r="G2172" s="3" t="s">
        <v>730</v>
      </c>
      <c r="H2172" s="2" t="s">
        <v>5652</v>
      </c>
      <c r="I2172" s="3" t="s">
        <v>97</v>
      </c>
      <c r="J2172" s="6">
        <v>0</v>
      </c>
      <c r="K2172" s="3" t="s">
        <v>432</v>
      </c>
      <c r="L2172" s="3" t="s">
        <v>4072</v>
      </c>
      <c r="M2172" s="3" t="s">
        <v>288</v>
      </c>
      <c r="N2172" s="3" t="s">
        <v>288</v>
      </c>
      <c r="O2172" s="5" t="s">
        <v>5402</v>
      </c>
      <c r="P2172" s="2">
        <f>VLOOKUP(M2172&amp;N2172,Distancia!$C$2:$D$3438,2,0)</f>
        <v>0</v>
      </c>
      <c r="Q2172" s="2" t="str">
        <f t="shared" si="33"/>
        <v>No Aplica</v>
      </c>
      <c r="R2172" s="36"/>
      <c r="S2172" s="2"/>
    </row>
    <row r="2173" spans="1:19" x14ac:dyDescent="0.25">
      <c r="A2173" s="3" t="s">
        <v>284</v>
      </c>
      <c r="B2173" s="6" t="s">
        <v>1924</v>
      </c>
      <c r="C2173" s="2">
        <v>219570</v>
      </c>
      <c r="D2173" s="4">
        <v>45881</v>
      </c>
      <c r="E2173" s="4">
        <v>45881</v>
      </c>
      <c r="F2173" s="2" t="s">
        <v>1209</v>
      </c>
      <c r="G2173" s="3" t="s">
        <v>1210</v>
      </c>
      <c r="H2173" s="2" t="s">
        <v>5439</v>
      </c>
      <c r="I2173" s="3" t="s">
        <v>351</v>
      </c>
      <c r="J2173" s="6">
        <v>31809</v>
      </c>
      <c r="K2173" s="3" t="s">
        <v>3237</v>
      </c>
      <c r="L2173" s="3" t="s">
        <v>4117</v>
      </c>
      <c r="M2173" s="3" t="s">
        <v>286</v>
      </c>
      <c r="N2173" s="3" t="s">
        <v>288</v>
      </c>
      <c r="O2173" s="5" t="s">
        <v>5382</v>
      </c>
      <c r="P2173" s="2">
        <f>VLOOKUP(M2173&amp;N2173,Distancia!$C$2:$D$3438,2,0)</f>
        <v>109.34</v>
      </c>
      <c r="Q2173" s="2" t="str">
        <f t="shared" si="33"/>
        <v>Aplica</v>
      </c>
      <c r="R2173" s="36"/>
      <c r="S2173" s="2"/>
    </row>
    <row r="2174" spans="1:19" x14ac:dyDescent="0.25">
      <c r="A2174" s="3" t="s">
        <v>284</v>
      </c>
      <c r="B2174" s="6" t="s">
        <v>1924</v>
      </c>
      <c r="C2174" s="2">
        <v>219571</v>
      </c>
      <c r="D2174" s="4">
        <v>45881</v>
      </c>
      <c r="E2174" s="4">
        <v>45881</v>
      </c>
      <c r="F2174" s="2" t="s">
        <v>1211</v>
      </c>
      <c r="G2174" s="3" t="s">
        <v>1213</v>
      </c>
      <c r="H2174" s="2" t="s">
        <v>6074</v>
      </c>
      <c r="I2174" s="3" t="s">
        <v>351</v>
      </c>
      <c r="J2174" s="6">
        <v>34581</v>
      </c>
      <c r="K2174" s="3" t="s">
        <v>740</v>
      </c>
      <c r="L2174" s="3" t="s">
        <v>4072</v>
      </c>
      <c r="M2174" s="3" t="s">
        <v>286</v>
      </c>
      <c r="N2174" s="3" t="s">
        <v>288</v>
      </c>
      <c r="O2174" s="5" t="s">
        <v>5382</v>
      </c>
      <c r="P2174" s="2">
        <f>VLOOKUP(M2174&amp;N2174,Distancia!$C$2:$D$3438,2,0)</f>
        <v>109.34</v>
      </c>
      <c r="Q2174" s="2" t="str">
        <f t="shared" si="33"/>
        <v>Aplica</v>
      </c>
      <c r="R2174" s="36"/>
      <c r="S2174" s="2"/>
    </row>
    <row r="2175" spans="1:19" x14ac:dyDescent="0.25">
      <c r="A2175" s="3" t="s">
        <v>284</v>
      </c>
      <c r="B2175" s="6" t="s">
        <v>1924</v>
      </c>
      <c r="C2175" s="2">
        <v>219575</v>
      </c>
      <c r="D2175" s="4">
        <v>45881</v>
      </c>
      <c r="E2175" s="4">
        <v>45881</v>
      </c>
      <c r="F2175" s="2" t="s">
        <v>745</v>
      </c>
      <c r="G2175" s="3" t="s">
        <v>746</v>
      </c>
      <c r="H2175" s="2" t="s">
        <v>5840</v>
      </c>
      <c r="I2175" s="3" t="s">
        <v>97</v>
      </c>
      <c r="J2175" s="6">
        <v>0</v>
      </c>
      <c r="K2175" s="3" t="s">
        <v>693</v>
      </c>
      <c r="L2175" s="3" t="s">
        <v>4072</v>
      </c>
      <c r="M2175" s="3" t="s">
        <v>288</v>
      </c>
      <c r="N2175" s="3" t="s">
        <v>288</v>
      </c>
      <c r="O2175" s="5" t="s">
        <v>5394</v>
      </c>
      <c r="P2175" s="2">
        <f>VLOOKUP(M2175&amp;N2175,Distancia!$C$2:$D$3438,2,0)</f>
        <v>0</v>
      </c>
      <c r="Q2175" s="2" t="str">
        <f t="shared" si="33"/>
        <v>No Aplica</v>
      </c>
      <c r="R2175" s="36"/>
      <c r="S2175" s="2"/>
    </row>
    <row r="2176" spans="1:19" x14ac:dyDescent="0.25">
      <c r="A2176" s="3" t="s">
        <v>284</v>
      </c>
      <c r="B2176" s="6" t="s">
        <v>1924</v>
      </c>
      <c r="C2176" s="2">
        <v>219586</v>
      </c>
      <c r="D2176" s="4">
        <v>45882</v>
      </c>
      <c r="E2176" s="4">
        <v>45882</v>
      </c>
      <c r="F2176" s="2" t="s">
        <v>446</v>
      </c>
      <c r="G2176" s="3" t="s">
        <v>447</v>
      </c>
      <c r="H2176" s="2" t="s">
        <v>5808</v>
      </c>
      <c r="I2176" s="3" t="s">
        <v>3170</v>
      </c>
      <c r="J2176" s="6">
        <v>31809</v>
      </c>
      <c r="K2176" s="3" t="s">
        <v>3241</v>
      </c>
      <c r="L2176" s="3" t="s">
        <v>4092</v>
      </c>
      <c r="M2176" s="3" t="s">
        <v>442</v>
      </c>
      <c r="N2176" s="3" t="s">
        <v>288</v>
      </c>
      <c r="O2176" s="5" t="s">
        <v>5394</v>
      </c>
      <c r="P2176" s="2">
        <f>VLOOKUP(M2176&amp;N2176,Distancia!$C$2:$D$3438,2,0)</f>
        <v>83.34</v>
      </c>
      <c r="Q2176" s="2" t="str">
        <f t="shared" si="33"/>
        <v>Aplica</v>
      </c>
      <c r="R2176" s="36"/>
      <c r="S2176" s="2"/>
    </row>
    <row r="2177" spans="1:19" x14ac:dyDescent="0.25">
      <c r="A2177" s="3" t="s">
        <v>284</v>
      </c>
      <c r="B2177" s="6" t="s">
        <v>1924</v>
      </c>
      <c r="C2177" s="2">
        <v>219588</v>
      </c>
      <c r="D2177" s="4">
        <v>45881</v>
      </c>
      <c r="E2177" s="4">
        <v>45881</v>
      </c>
      <c r="F2177" s="2" t="s">
        <v>509</v>
      </c>
      <c r="G2177" s="3" t="s">
        <v>514</v>
      </c>
      <c r="H2177" s="2" t="s">
        <v>5870</v>
      </c>
      <c r="I2177" s="3" t="s">
        <v>351</v>
      </c>
      <c r="J2177" s="6">
        <v>31809</v>
      </c>
      <c r="K2177" s="3" t="s">
        <v>3240</v>
      </c>
      <c r="L2177" s="3" t="s">
        <v>4072</v>
      </c>
      <c r="M2177" s="3" t="s">
        <v>466</v>
      </c>
      <c r="N2177" s="3" t="s">
        <v>288</v>
      </c>
      <c r="O2177" s="5" t="s">
        <v>5382</v>
      </c>
      <c r="P2177" s="2">
        <f>VLOOKUP(M2177&amp;N2177,Distancia!$C$2:$D$3438,2,0)</f>
        <v>82.17</v>
      </c>
      <c r="Q2177" s="2" t="str">
        <f t="shared" si="33"/>
        <v>Aplica</v>
      </c>
      <c r="R2177" s="36"/>
      <c r="S2177" s="2"/>
    </row>
    <row r="2178" spans="1:19" x14ac:dyDescent="0.25">
      <c r="A2178" s="3" t="s">
        <v>284</v>
      </c>
      <c r="B2178" s="6" t="s">
        <v>1924</v>
      </c>
      <c r="C2178" s="2">
        <v>219598</v>
      </c>
      <c r="D2178" s="4">
        <v>45881</v>
      </c>
      <c r="E2178" s="4">
        <v>45881</v>
      </c>
      <c r="F2178" s="2" t="s">
        <v>747</v>
      </c>
      <c r="G2178" s="3" t="s">
        <v>748</v>
      </c>
      <c r="H2178" s="2" t="s">
        <v>5848</v>
      </c>
      <c r="I2178" s="3" t="s">
        <v>97</v>
      </c>
      <c r="J2178" s="6">
        <v>0</v>
      </c>
      <c r="K2178" s="3" t="s">
        <v>3339</v>
      </c>
      <c r="L2178" s="3" t="s">
        <v>4217</v>
      </c>
      <c r="M2178" s="3" t="s">
        <v>288</v>
      </c>
      <c r="N2178" s="3" t="s">
        <v>288</v>
      </c>
      <c r="O2178" s="5" t="s">
        <v>5394</v>
      </c>
      <c r="P2178" s="2">
        <f>VLOOKUP(M2178&amp;N2178,Distancia!$C$2:$D$3438,2,0)</f>
        <v>0</v>
      </c>
      <c r="Q2178" s="2" t="str">
        <f t="shared" si="33"/>
        <v>No Aplica</v>
      </c>
      <c r="R2178" s="36"/>
      <c r="S2178" s="2"/>
    </row>
    <row r="2179" spans="1:19" x14ac:dyDescent="0.25">
      <c r="A2179" s="3" t="s">
        <v>284</v>
      </c>
      <c r="B2179" s="6" t="s">
        <v>1924</v>
      </c>
      <c r="C2179" s="2">
        <v>219600</v>
      </c>
      <c r="D2179" s="4">
        <v>45881</v>
      </c>
      <c r="E2179" s="4">
        <v>45881</v>
      </c>
      <c r="F2179" s="2" t="s">
        <v>19</v>
      </c>
      <c r="G2179" s="3" t="s">
        <v>1174</v>
      </c>
      <c r="H2179" s="2" t="s">
        <v>6083</v>
      </c>
      <c r="I2179" s="3" t="s">
        <v>351</v>
      </c>
      <c r="J2179" s="6">
        <v>31809</v>
      </c>
      <c r="K2179" s="3" t="s">
        <v>1185</v>
      </c>
      <c r="L2179" s="3" t="s">
        <v>4072</v>
      </c>
      <c r="M2179" s="3" t="s">
        <v>720</v>
      </c>
      <c r="N2179" s="3" t="s">
        <v>288</v>
      </c>
      <c r="O2179" s="5" t="s">
        <v>5382</v>
      </c>
      <c r="P2179" s="2">
        <f>VLOOKUP(M2179&amp;N2179,Distancia!$C$2:$D$3438,2,0)</f>
        <v>81.87</v>
      </c>
      <c r="Q2179" s="2" t="str">
        <f t="shared" ref="Q2179:Q2242" si="34">IF(P2179&gt;=80,"Aplica","No Aplica")</f>
        <v>Aplica</v>
      </c>
      <c r="R2179" s="36"/>
      <c r="S2179" s="2"/>
    </row>
    <row r="2180" spans="1:19" x14ac:dyDescent="0.25">
      <c r="A2180" s="3" t="s">
        <v>284</v>
      </c>
      <c r="B2180" s="6" t="s">
        <v>1924</v>
      </c>
      <c r="C2180" s="2">
        <v>219607</v>
      </c>
      <c r="D2180" s="4">
        <v>45881</v>
      </c>
      <c r="E2180" s="4">
        <v>45881</v>
      </c>
      <c r="F2180" s="2" t="s">
        <v>1187</v>
      </c>
      <c r="G2180" s="3" t="s">
        <v>1188</v>
      </c>
      <c r="H2180" s="2" t="s">
        <v>5955</v>
      </c>
      <c r="I2180" s="3" t="s">
        <v>351</v>
      </c>
      <c r="J2180" s="6">
        <v>31809</v>
      </c>
      <c r="K2180" s="3" t="s">
        <v>1607</v>
      </c>
      <c r="L2180" s="3" t="s">
        <v>4092</v>
      </c>
      <c r="M2180" s="3" t="s">
        <v>720</v>
      </c>
      <c r="N2180" s="3" t="s">
        <v>288</v>
      </c>
      <c r="O2180" s="5" t="s">
        <v>5382</v>
      </c>
      <c r="P2180" s="2">
        <f>VLOOKUP(M2180&amp;N2180,Distancia!$C$2:$D$3438,2,0)</f>
        <v>81.87</v>
      </c>
      <c r="Q2180" s="2" t="str">
        <f t="shared" si="34"/>
        <v>Aplica</v>
      </c>
      <c r="R2180" s="36"/>
      <c r="S2180" s="2"/>
    </row>
    <row r="2181" spans="1:19" x14ac:dyDescent="0.25">
      <c r="A2181" s="3" t="s">
        <v>284</v>
      </c>
      <c r="B2181" s="6" t="s">
        <v>1924</v>
      </c>
      <c r="C2181" s="2">
        <v>219615</v>
      </c>
      <c r="D2181" s="4">
        <v>45907</v>
      </c>
      <c r="E2181" s="4">
        <v>45911</v>
      </c>
      <c r="F2181" s="2" t="s">
        <v>471</v>
      </c>
      <c r="G2181" s="3" t="s">
        <v>472</v>
      </c>
      <c r="H2181" s="2" t="s">
        <v>6032</v>
      </c>
      <c r="I2181" s="3" t="s">
        <v>351</v>
      </c>
      <c r="J2181" s="6">
        <v>345812</v>
      </c>
      <c r="K2181" s="3" t="s">
        <v>644</v>
      </c>
      <c r="L2181" s="3" t="s">
        <v>4092</v>
      </c>
      <c r="M2181" s="3" t="s">
        <v>474</v>
      </c>
      <c r="N2181" s="3" t="s">
        <v>270</v>
      </c>
      <c r="O2181" s="5" t="s">
        <v>5392</v>
      </c>
      <c r="P2181" s="2">
        <f>VLOOKUP(M2181&amp;N2181,Distancia!$C$2:$D$3438,2,0)</f>
        <v>615.83000000000004</v>
      </c>
      <c r="Q2181" s="2" t="str">
        <f t="shared" si="34"/>
        <v>Aplica</v>
      </c>
      <c r="R2181" s="33">
        <v>268315</v>
      </c>
      <c r="S2181" s="2"/>
    </row>
    <row r="2182" spans="1:19" x14ac:dyDescent="0.25">
      <c r="A2182" s="3" t="s">
        <v>284</v>
      </c>
      <c r="B2182" s="6" t="s">
        <v>1924</v>
      </c>
      <c r="C2182" s="2">
        <v>219617</v>
      </c>
      <c r="D2182" s="4">
        <v>45881</v>
      </c>
      <c r="E2182" s="4">
        <v>45881</v>
      </c>
      <c r="F2182" s="2" t="s">
        <v>507</v>
      </c>
      <c r="G2182" s="3" t="s">
        <v>511</v>
      </c>
      <c r="H2182" s="2" t="s">
        <v>6086</v>
      </c>
      <c r="I2182" s="3" t="s">
        <v>3170</v>
      </c>
      <c r="J2182" s="6">
        <v>31809</v>
      </c>
      <c r="K2182" s="3" t="s">
        <v>1505</v>
      </c>
      <c r="L2182" s="3" t="s">
        <v>4092</v>
      </c>
      <c r="M2182" s="3" t="s">
        <v>442</v>
      </c>
      <c r="N2182" s="3" t="s">
        <v>288</v>
      </c>
      <c r="O2182" s="5" t="s">
        <v>5394</v>
      </c>
      <c r="P2182" s="2">
        <f>VLOOKUP(M2182&amp;N2182,Distancia!$C$2:$D$3438,2,0)</f>
        <v>83.34</v>
      </c>
      <c r="Q2182" s="2" t="str">
        <f t="shared" si="34"/>
        <v>Aplica</v>
      </c>
      <c r="R2182" s="36"/>
      <c r="S2182" s="2"/>
    </row>
    <row r="2183" spans="1:19" x14ac:dyDescent="0.25">
      <c r="A2183" s="3" t="s">
        <v>284</v>
      </c>
      <c r="B2183" s="6" t="s">
        <v>1924</v>
      </c>
      <c r="C2183" s="2">
        <v>219620</v>
      </c>
      <c r="D2183" s="4">
        <v>45881</v>
      </c>
      <c r="E2183" s="4">
        <v>45881</v>
      </c>
      <c r="F2183" s="2" t="s">
        <v>486</v>
      </c>
      <c r="G2183" s="3" t="s">
        <v>4385</v>
      </c>
      <c r="H2183" s="2" t="s">
        <v>6087</v>
      </c>
      <c r="I2183" s="3" t="s">
        <v>351</v>
      </c>
      <c r="J2183" s="6">
        <v>0</v>
      </c>
      <c r="K2183" s="3" t="s">
        <v>3243</v>
      </c>
      <c r="L2183" s="3" t="s">
        <v>4386</v>
      </c>
      <c r="M2183" s="3" t="s">
        <v>485</v>
      </c>
      <c r="N2183" s="3" t="s">
        <v>288</v>
      </c>
      <c r="O2183" s="5" t="s">
        <v>5382</v>
      </c>
      <c r="P2183" s="2">
        <f>VLOOKUP(M2183&amp;N2183,Distancia!$C$2:$D$3438,2,0)</f>
        <v>32.619999999999997</v>
      </c>
      <c r="Q2183" s="2" t="str">
        <f t="shared" si="34"/>
        <v>No Aplica</v>
      </c>
      <c r="R2183" s="36"/>
      <c r="S2183" s="2"/>
    </row>
    <row r="2184" spans="1:19" x14ac:dyDescent="0.25">
      <c r="A2184" s="3" t="s">
        <v>284</v>
      </c>
      <c r="B2184" s="6" t="s">
        <v>1924</v>
      </c>
      <c r="C2184" s="2">
        <v>219627</v>
      </c>
      <c r="D2184" s="4">
        <v>45882</v>
      </c>
      <c r="E2184" s="4">
        <v>45882</v>
      </c>
      <c r="F2184" s="2" t="s">
        <v>694</v>
      </c>
      <c r="G2184" s="3" t="s">
        <v>695</v>
      </c>
      <c r="H2184" s="2" t="s">
        <v>6089</v>
      </c>
      <c r="I2184" s="3" t="s">
        <v>97</v>
      </c>
      <c r="J2184" s="6">
        <v>0</v>
      </c>
      <c r="K2184" s="3" t="s">
        <v>3249</v>
      </c>
      <c r="L2184" s="3" t="s">
        <v>4092</v>
      </c>
      <c r="M2184" s="3" t="s">
        <v>288</v>
      </c>
      <c r="N2184" s="3" t="s">
        <v>493</v>
      </c>
      <c r="O2184" s="5" t="s">
        <v>5382</v>
      </c>
      <c r="P2184" s="2">
        <f>VLOOKUP(M2184&amp;N2184,Distancia!$C$2:$D$3438,2,0)</f>
        <v>110.92</v>
      </c>
      <c r="Q2184" s="2" t="str">
        <f t="shared" si="34"/>
        <v>Aplica</v>
      </c>
      <c r="R2184" s="36"/>
      <c r="S2184" s="2"/>
    </row>
    <row r="2185" spans="1:19" x14ac:dyDescent="0.25">
      <c r="A2185" s="3" t="s">
        <v>284</v>
      </c>
      <c r="B2185" s="6" t="s">
        <v>1924</v>
      </c>
      <c r="C2185" s="2">
        <v>219630</v>
      </c>
      <c r="D2185" s="4">
        <v>45882</v>
      </c>
      <c r="E2185" s="4">
        <v>45882</v>
      </c>
      <c r="F2185" s="2" t="s">
        <v>4394</v>
      </c>
      <c r="G2185" s="3" t="s">
        <v>4395</v>
      </c>
      <c r="H2185" s="2" t="s">
        <v>6091</v>
      </c>
      <c r="I2185" s="3" t="s">
        <v>97</v>
      </c>
      <c r="J2185" s="6">
        <v>0</v>
      </c>
      <c r="K2185" s="3" t="s">
        <v>2360</v>
      </c>
      <c r="L2185" s="3" t="s">
        <v>4092</v>
      </c>
      <c r="M2185" s="3" t="s">
        <v>288</v>
      </c>
      <c r="N2185" s="3" t="s">
        <v>493</v>
      </c>
      <c r="O2185" s="5" t="s">
        <v>5382</v>
      </c>
      <c r="P2185" s="2">
        <f>VLOOKUP(M2185&amp;N2185,Distancia!$C$2:$D$3438,2,0)</f>
        <v>110.92</v>
      </c>
      <c r="Q2185" s="2" t="str">
        <f t="shared" si="34"/>
        <v>Aplica</v>
      </c>
      <c r="R2185" s="36"/>
      <c r="S2185" s="2"/>
    </row>
    <row r="2186" spans="1:19" x14ac:dyDescent="0.25">
      <c r="A2186" s="3" t="s">
        <v>284</v>
      </c>
      <c r="B2186" s="6" t="s">
        <v>1924</v>
      </c>
      <c r="C2186" s="2">
        <v>219642</v>
      </c>
      <c r="D2186" s="4">
        <v>45881</v>
      </c>
      <c r="E2186" s="4">
        <v>45881</v>
      </c>
      <c r="F2186" s="2" t="s">
        <v>3016</v>
      </c>
      <c r="G2186" s="3" t="s">
        <v>3017</v>
      </c>
      <c r="H2186" s="2" t="s">
        <v>5429</v>
      </c>
      <c r="I2186" s="3" t="s">
        <v>3170</v>
      </c>
      <c r="J2186" s="6">
        <v>0</v>
      </c>
      <c r="K2186" s="3" t="s">
        <v>3250</v>
      </c>
      <c r="L2186" s="3" t="s">
        <v>4092</v>
      </c>
      <c r="M2186" s="3" t="s">
        <v>288</v>
      </c>
      <c r="N2186" s="3" t="s">
        <v>512</v>
      </c>
      <c r="O2186" s="5" t="s">
        <v>5382</v>
      </c>
      <c r="P2186" s="2">
        <f>VLOOKUP(M2186&amp;N2186,Distancia!$C$2:$D$3438,2,0)</f>
        <v>63.01</v>
      </c>
      <c r="Q2186" s="2" t="str">
        <f t="shared" si="34"/>
        <v>No Aplica</v>
      </c>
      <c r="R2186" s="36"/>
      <c r="S2186" s="2"/>
    </row>
    <row r="2187" spans="1:19" x14ac:dyDescent="0.25">
      <c r="A2187" s="3" t="s">
        <v>284</v>
      </c>
      <c r="B2187" s="6" t="s">
        <v>1924</v>
      </c>
      <c r="C2187" s="2">
        <v>219645</v>
      </c>
      <c r="D2187" s="4">
        <v>45881</v>
      </c>
      <c r="E2187" s="4">
        <v>45881</v>
      </c>
      <c r="F2187" s="2" t="s">
        <v>2868</v>
      </c>
      <c r="G2187" s="3" t="s">
        <v>2867</v>
      </c>
      <c r="H2187" s="2" t="s">
        <v>5430</v>
      </c>
      <c r="I2187" s="3" t="s">
        <v>3170</v>
      </c>
      <c r="J2187" s="6">
        <v>0</v>
      </c>
      <c r="K2187" s="3" t="s">
        <v>1528</v>
      </c>
      <c r="L2187" s="3" t="s">
        <v>4092</v>
      </c>
      <c r="M2187" s="3" t="s">
        <v>288</v>
      </c>
      <c r="N2187" s="3" t="s">
        <v>512</v>
      </c>
      <c r="O2187" s="5" t="s">
        <v>5382</v>
      </c>
      <c r="P2187" s="2">
        <f>VLOOKUP(M2187&amp;N2187,Distancia!$C$2:$D$3438,2,0)</f>
        <v>63.01</v>
      </c>
      <c r="Q2187" s="2" t="str">
        <f t="shared" si="34"/>
        <v>No Aplica</v>
      </c>
      <c r="R2187" s="36"/>
      <c r="S2187" s="2"/>
    </row>
    <row r="2188" spans="1:19" x14ac:dyDescent="0.25">
      <c r="A2188" s="3" t="s">
        <v>284</v>
      </c>
      <c r="B2188" s="6" t="s">
        <v>1924</v>
      </c>
      <c r="C2188" s="2">
        <v>219676</v>
      </c>
      <c r="D2188" s="4">
        <v>45882</v>
      </c>
      <c r="E2188" s="4">
        <v>45882</v>
      </c>
      <c r="F2188" s="2" t="s">
        <v>2856</v>
      </c>
      <c r="G2188" s="3" t="s">
        <v>2855</v>
      </c>
      <c r="H2188" s="2" t="s">
        <v>5489</v>
      </c>
      <c r="I2188" s="3" t="s">
        <v>3170</v>
      </c>
      <c r="J2188" s="6">
        <v>0</v>
      </c>
      <c r="K2188" s="3" t="s">
        <v>3251</v>
      </c>
      <c r="L2188" s="3" t="s">
        <v>4092</v>
      </c>
      <c r="M2188" s="3" t="s">
        <v>288</v>
      </c>
      <c r="N2188" s="3" t="s">
        <v>732</v>
      </c>
      <c r="O2188" s="5" t="s">
        <v>5394</v>
      </c>
      <c r="P2188" s="2">
        <f>VLOOKUP(M2188&amp;N2188,Distancia!$C$2:$D$3438,2,0)</f>
        <v>40.729999999999997</v>
      </c>
      <c r="Q2188" s="2" t="str">
        <f t="shared" si="34"/>
        <v>No Aplica</v>
      </c>
      <c r="R2188" s="36"/>
      <c r="S2188" s="2"/>
    </row>
    <row r="2189" spans="1:19" x14ac:dyDescent="0.25">
      <c r="A2189" s="3" t="s">
        <v>284</v>
      </c>
      <c r="B2189" s="6" t="s">
        <v>1924</v>
      </c>
      <c r="C2189" s="2">
        <v>219681</v>
      </c>
      <c r="D2189" s="4">
        <v>45882</v>
      </c>
      <c r="E2189" s="4">
        <v>45882</v>
      </c>
      <c r="F2189" s="2" t="s">
        <v>675</v>
      </c>
      <c r="G2189" s="3" t="s">
        <v>676</v>
      </c>
      <c r="H2189" s="2" t="s">
        <v>5425</v>
      </c>
      <c r="I2189" s="3" t="s">
        <v>3170</v>
      </c>
      <c r="J2189" s="6">
        <v>0</v>
      </c>
      <c r="K2189" s="3" t="s">
        <v>3245</v>
      </c>
      <c r="L2189" s="3" t="s">
        <v>4092</v>
      </c>
      <c r="M2189" s="3" t="s">
        <v>288</v>
      </c>
      <c r="N2189" s="3" t="s">
        <v>49</v>
      </c>
      <c r="O2189" s="5" t="s">
        <v>5394</v>
      </c>
      <c r="P2189" s="2">
        <f>VLOOKUP(M2189&amp;N2189,Distancia!$C$2:$D$3438,2,0)</f>
        <v>46.87</v>
      </c>
      <c r="Q2189" s="2" t="str">
        <f t="shared" si="34"/>
        <v>No Aplica</v>
      </c>
      <c r="R2189" s="36"/>
      <c r="S2189" s="2"/>
    </row>
    <row r="2190" spans="1:19" x14ac:dyDescent="0.25">
      <c r="A2190" s="3" t="s">
        <v>284</v>
      </c>
      <c r="B2190" s="6" t="s">
        <v>1924</v>
      </c>
      <c r="C2190" s="2">
        <v>219695</v>
      </c>
      <c r="D2190" s="4">
        <v>45882</v>
      </c>
      <c r="E2190" s="4">
        <v>45882</v>
      </c>
      <c r="F2190" s="2" t="s">
        <v>3016</v>
      </c>
      <c r="G2190" s="3" t="s">
        <v>3017</v>
      </c>
      <c r="H2190" s="2" t="s">
        <v>5429</v>
      </c>
      <c r="I2190" s="3" t="s">
        <v>3170</v>
      </c>
      <c r="J2190" s="6">
        <v>0</v>
      </c>
      <c r="K2190" s="3" t="s">
        <v>3242</v>
      </c>
      <c r="L2190" s="3" t="s">
        <v>4092</v>
      </c>
      <c r="M2190" s="3" t="s">
        <v>288</v>
      </c>
      <c r="N2190" s="3" t="s">
        <v>512</v>
      </c>
      <c r="O2190" s="5" t="s">
        <v>5382</v>
      </c>
      <c r="P2190" s="2">
        <f>VLOOKUP(M2190&amp;N2190,Distancia!$C$2:$D$3438,2,0)</f>
        <v>63.01</v>
      </c>
      <c r="Q2190" s="2" t="str">
        <f t="shared" si="34"/>
        <v>No Aplica</v>
      </c>
      <c r="R2190" s="36"/>
      <c r="S2190" s="2"/>
    </row>
    <row r="2191" spans="1:19" x14ac:dyDescent="0.25">
      <c r="A2191" s="3" t="s">
        <v>284</v>
      </c>
      <c r="B2191" s="6" t="s">
        <v>1924</v>
      </c>
      <c r="C2191" s="2">
        <v>219696</v>
      </c>
      <c r="D2191" s="4">
        <v>45882</v>
      </c>
      <c r="E2191" s="4">
        <v>45882</v>
      </c>
      <c r="F2191" s="2" t="s">
        <v>2868</v>
      </c>
      <c r="G2191" s="3" t="s">
        <v>2867</v>
      </c>
      <c r="H2191" s="2" t="s">
        <v>5430</v>
      </c>
      <c r="I2191" s="3" t="s">
        <v>3170</v>
      </c>
      <c r="J2191" s="6">
        <v>0</v>
      </c>
      <c r="K2191" s="3" t="s">
        <v>1471</v>
      </c>
      <c r="L2191" s="3" t="s">
        <v>4308</v>
      </c>
      <c r="M2191" s="3" t="s">
        <v>288</v>
      </c>
      <c r="N2191" s="3" t="s">
        <v>512</v>
      </c>
      <c r="O2191" s="5" t="s">
        <v>5382</v>
      </c>
      <c r="P2191" s="2">
        <f>VLOOKUP(M2191&amp;N2191,Distancia!$C$2:$D$3438,2,0)</f>
        <v>63.01</v>
      </c>
      <c r="Q2191" s="2" t="str">
        <f t="shared" si="34"/>
        <v>No Aplica</v>
      </c>
      <c r="R2191" s="36"/>
      <c r="S2191" s="2"/>
    </row>
    <row r="2192" spans="1:19" x14ac:dyDescent="0.25">
      <c r="A2192" s="3" t="s">
        <v>284</v>
      </c>
      <c r="B2192" s="6" t="s">
        <v>1924</v>
      </c>
      <c r="C2192" s="2">
        <v>219699</v>
      </c>
      <c r="D2192" s="4">
        <v>45887</v>
      </c>
      <c r="E2192" s="4">
        <v>45891</v>
      </c>
      <c r="F2192" s="2" t="s">
        <v>1187</v>
      </c>
      <c r="G2192" s="3" t="s">
        <v>1188</v>
      </c>
      <c r="H2192" s="2" t="s">
        <v>5955</v>
      </c>
      <c r="I2192" s="3" t="s">
        <v>351</v>
      </c>
      <c r="J2192" s="6">
        <v>349901</v>
      </c>
      <c r="K2192" s="3" t="s">
        <v>1503</v>
      </c>
      <c r="L2192" s="3" t="s">
        <v>4308</v>
      </c>
      <c r="M2192" s="3" t="s">
        <v>720</v>
      </c>
      <c r="N2192" s="3" t="s">
        <v>270</v>
      </c>
      <c r="O2192" s="5" t="s">
        <v>5389</v>
      </c>
      <c r="P2192" s="2">
        <f>VLOOKUP(M2192&amp;N2192,Distancia!$C$2:$D$3438,2,0)</f>
        <v>648</v>
      </c>
      <c r="Q2192" s="2" t="str">
        <f t="shared" si="34"/>
        <v>Aplica</v>
      </c>
      <c r="R2192" s="33">
        <v>36700</v>
      </c>
      <c r="S2192" s="2"/>
    </row>
    <row r="2193" spans="1:19" x14ac:dyDescent="0.25">
      <c r="A2193" s="3" t="s">
        <v>284</v>
      </c>
      <c r="B2193" s="6" t="s">
        <v>1924</v>
      </c>
      <c r="C2193" s="2">
        <v>219755</v>
      </c>
      <c r="D2193" s="4">
        <v>45907</v>
      </c>
      <c r="E2193" s="4">
        <v>45911</v>
      </c>
      <c r="F2193" s="2" t="s">
        <v>507</v>
      </c>
      <c r="G2193" s="3" t="s">
        <v>511</v>
      </c>
      <c r="H2193" s="2" t="s">
        <v>6086</v>
      </c>
      <c r="I2193" s="3" t="s">
        <v>3170</v>
      </c>
      <c r="J2193" s="6">
        <v>318092</v>
      </c>
      <c r="K2193" s="3" t="s">
        <v>3254</v>
      </c>
      <c r="L2193" s="3" t="s">
        <v>4308</v>
      </c>
      <c r="M2193" s="3" t="s">
        <v>442</v>
      </c>
      <c r="N2193" s="3" t="s">
        <v>270</v>
      </c>
      <c r="O2193" s="5" t="s">
        <v>5494</v>
      </c>
      <c r="P2193" s="2">
        <f>VLOOKUP(M2193&amp;N2193,Distancia!$C$2:$D$3438,2,0)</f>
        <v>760.14</v>
      </c>
      <c r="Q2193" s="2" t="str">
        <f t="shared" si="34"/>
        <v>Aplica</v>
      </c>
      <c r="R2193" s="33">
        <v>268315</v>
      </c>
      <c r="S2193" s="2"/>
    </row>
    <row r="2194" spans="1:19" x14ac:dyDescent="0.25">
      <c r="A2194" s="3" t="s">
        <v>284</v>
      </c>
      <c r="B2194" s="6" t="s">
        <v>1924</v>
      </c>
      <c r="C2194" s="2">
        <v>219758</v>
      </c>
      <c r="D2194" s="4">
        <v>45880</v>
      </c>
      <c r="E2194" s="4">
        <v>45881</v>
      </c>
      <c r="F2194" s="2" t="s">
        <v>494</v>
      </c>
      <c r="G2194" s="3" t="s">
        <v>495</v>
      </c>
      <c r="H2194" s="2" t="s">
        <v>5463</v>
      </c>
      <c r="I2194" s="3" t="s">
        <v>97</v>
      </c>
      <c r="J2194" s="6">
        <v>111332</v>
      </c>
      <c r="K2194" s="3" t="s">
        <v>1509</v>
      </c>
      <c r="L2194" s="3" t="s">
        <v>4308</v>
      </c>
      <c r="M2194" s="3" t="s">
        <v>493</v>
      </c>
      <c r="N2194" s="3" t="s">
        <v>288</v>
      </c>
      <c r="O2194" s="5" t="s">
        <v>5402</v>
      </c>
      <c r="P2194" s="2">
        <f>VLOOKUP(M2194&amp;N2194,Distancia!$C$2:$D$3438,2,0)</f>
        <v>110.92</v>
      </c>
      <c r="Q2194" s="2" t="str">
        <f t="shared" si="34"/>
        <v>Aplica</v>
      </c>
      <c r="R2194" s="36"/>
      <c r="S2194" s="2"/>
    </row>
    <row r="2195" spans="1:19" x14ac:dyDescent="0.25">
      <c r="A2195" s="3" t="s">
        <v>284</v>
      </c>
      <c r="B2195" s="6" t="s">
        <v>1924</v>
      </c>
      <c r="C2195" s="2">
        <v>219759</v>
      </c>
      <c r="D2195" s="4">
        <v>45882</v>
      </c>
      <c r="E2195" s="4">
        <v>45882</v>
      </c>
      <c r="F2195" s="2" t="s">
        <v>494</v>
      </c>
      <c r="G2195" s="3" t="s">
        <v>495</v>
      </c>
      <c r="H2195" s="2" t="s">
        <v>5463</v>
      </c>
      <c r="I2195" s="3" t="s">
        <v>97</v>
      </c>
      <c r="J2195" s="6">
        <v>31809</v>
      </c>
      <c r="K2195" s="3" t="s">
        <v>1539</v>
      </c>
      <c r="L2195" s="3" t="s">
        <v>4484</v>
      </c>
      <c r="M2195" s="3" t="s">
        <v>493</v>
      </c>
      <c r="N2195" s="3" t="s">
        <v>291</v>
      </c>
      <c r="O2195" s="5" t="s">
        <v>5402</v>
      </c>
      <c r="P2195" s="2">
        <f>VLOOKUP(M2195&amp;N2195,Distancia!$C$2:$D$3438,2,0)</f>
        <v>131</v>
      </c>
      <c r="Q2195" s="2" t="str">
        <f t="shared" si="34"/>
        <v>Aplica</v>
      </c>
      <c r="R2195" s="36"/>
      <c r="S2195" s="2"/>
    </row>
    <row r="2196" spans="1:19" x14ac:dyDescent="0.25">
      <c r="A2196" s="3" t="s">
        <v>284</v>
      </c>
      <c r="B2196" s="6" t="s">
        <v>1924</v>
      </c>
      <c r="C2196" s="2">
        <v>219760</v>
      </c>
      <c r="D2196" s="4">
        <v>45902</v>
      </c>
      <c r="E2196" s="4">
        <v>45905</v>
      </c>
      <c r="F2196" s="2" t="s">
        <v>471</v>
      </c>
      <c r="G2196" s="3" t="s">
        <v>472</v>
      </c>
      <c r="H2196" s="2" t="s">
        <v>6032</v>
      </c>
      <c r="I2196" s="3" t="s">
        <v>3170</v>
      </c>
      <c r="J2196" s="6">
        <v>259359</v>
      </c>
      <c r="K2196" s="3" t="s">
        <v>1611</v>
      </c>
      <c r="L2196" s="3" t="s">
        <v>4308</v>
      </c>
      <c r="M2196" s="3" t="s">
        <v>474</v>
      </c>
      <c r="N2196" s="3" t="s">
        <v>270</v>
      </c>
      <c r="O2196" s="5" t="s">
        <v>5392</v>
      </c>
      <c r="P2196" s="2">
        <f>VLOOKUP(M2196&amp;N2196,Distancia!$C$2:$D$3438,2,0)</f>
        <v>615.83000000000004</v>
      </c>
      <c r="Q2196" s="2" t="str">
        <f t="shared" si="34"/>
        <v>Aplica</v>
      </c>
      <c r="R2196" s="33">
        <v>199734</v>
      </c>
      <c r="S2196" s="2"/>
    </row>
    <row r="2197" spans="1:19" x14ac:dyDescent="0.25">
      <c r="A2197" s="3" t="s">
        <v>284</v>
      </c>
      <c r="B2197" s="6" t="s">
        <v>1924</v>
      </c>
      <c r="C2197" s="2">
        <v>219792</v>
      </c>
      <c r="D2197" s="4">
        <v>45888</v>
      </c>
      <c r="E2197" s="4">
        <v>45888</v>
      </c>
      <c r="F2197" s="2" t="s">
        <v>448</v>
      </c>
      <c r="G2197" s="3" t="s">
        <v>696</v>
      </c>
      <c r="H2197" s="2" t="s">
        <v>5704</v>
      </c>
      <c r="I2197" s="3" t="s">
        <v>3170</v>
      </c>
      <c r="J2197" s="6">
        <v>31809</v>
      </c>
      <c r="K2197" s="3" t="s">
        <v>1381</v>
      </c>
      <c r="L2197" s="3" t="s">
        <v>4222</v>
      </c>
      <c r="M2197" s="3" t="s">
        <v>288</v>
      </c>
      <c r="N2197" s="3" t="s">
        <v>724</v>
      </c>
      <c r="O2197" s="5" t="s">
        <v>5394</v>
      </c>
      <c r="P2197" s="2">
        <f>VLOOKUP(M2197&amp;N2197,Distancia!$C$2:$D$3438,2,0)</f>
        <v>141.91</v>
      </c>
      <c r="Q2197" s="2" t="str">
        <f t="shared" si="34"/>
        <v>Aplica</v>
      </c>
      <c r="R2197" s="36"/>
      <c r="S2197" s="2"/>
    </row>
    <row r="2198" spans="1:19" x14ac:dyDescent="0.25">
      <c r="A2198" s="3" t="s">
        <v>284</v>
      </c>
      <c r="B2198" s="6" t="s">
        <v>1924</v>
      </c>
      <c r="C2198" s="2">
        <v>219793</v>
      </c>
      <c r="D2198" s="4">
        <v>45887</v>
      </c>
      <c r="E2198" s="4">
        <v>45891</v>
      </c>
      <c r="F2198" s="2" t="s">
        <v>478</v>
      </c>
      <c r="G2198" s="3" t="s">
        <v>655</v>
      </c>
      <c r="H2198" s="2" t="s">
        <v>5795</v>
      </c>
      <c r="I2198" s="3" t="s">
        <v>351</v>
      </c>
      <c r="J2198" s="6">
        <v>345812</v>
      </c>
      <c r="K2198" s="3" t="s">
        <v>1571</v>
      </c>
      <c r="L2198" s="3" t="s">
        <v>4311</v>
      </c>
      <c r="M2198" s="3" t="s">
        <v>288</v>
      </c>
      <c r="N2198" s="3" t="s">
        <v>270</v>
      </c>
      <c r="O2198" s="5" t="s">
        <v>5392</v>
      </c>
      <c r="P2198" s="2">
        <f>VLOOKUP(M2198&amp;N2198,Distancia!$C$2:$D$3438,2,0)</f>
        <v>690.1</v>
      </c>
      <c r="Q2198" s="2" t="str">
        <f t="shared" si="34"/>
        <v>Aplica</v>
      </c>
      <c r="R2198" s="33">
        <v>407592</v>
      </c>
      <c r="S2198" s="2"/>
    </row>
    <row r="2199" spans="1:19" x14ac:dyDescent="0.25">
      <c r="A2199" s="3" t="s">
        <v>284</v>
      </c>
      <c r="B2199" s="6" t="s">
        <v>1924</v>
      </c>
      <c r="C2199" s="2">
        <v>219820</v>
      </c>
      <c r="D2199" s="4">
        <v>45890</v>
      </c>
      <c r="E2199" s="4">
        <v>45890</v>
      </c>
      <c r="F2199" s="2" t="s">
        <v>1203</v>
      </c>
      <c r="G2199" s="3" t="s">
        <v>1204</v>
      </c>
      <c r="H2199" s="2" t="s">
        <v>5787</v>
      </c>
      <c r="I2199" s="3" t="s">
        <v>3170</v>
      </c>
      <c r="J2199" s="6">
        <v>31809</v>
      </c>
      <c r="K2199" s="3" t="s">
        <v>3236</v>
      </c>
      <c r="L2199" s="3" t="s">
        <v>4222</v>
      </c>
      <c r="M2199" s="3" t="s">
        <v>704</v>
      </c>
      <c r="N2199" s="3" t="s">
        <v>288</v>
      </c>
      <c r="O2199" s="5" t="s">
        <v>5382</v>
      </c>
      <c r="P2199" s="2">
        <f>VLOOKUP(M2199&amp;N2199,Distancia!$C$2:$D$3438,2,0)</f>
        <v>102.11</v>
      </c>
      <c r="Q2199" s="2" t="str">
        <f t="shared" si="34"/>
        <v>Aplica</v>
      </c>
      <c r="R2199" s="36"/>
      <c r="S2199" s="2"/>
    </row>
    <row r="2200" spans="1:19" x14ac:dyDescent="0.25">
      <c r="A2200" s="3" t="s">
        <v>284</v>
      </c>
      <c r="B2200" s="6" t="s">
        <v>1924</v>
      </c>
      <c r="C2200" s="2">
        <v>219823</v>
      </c>
      <c r="D2200" s="4">
        <v>45895</v>
      </c>
      <c r="E2200" s="4">
        <v>45898</v>
      </c>
      <c r="F2200" s="2" t="s">
        <v>4518</v>
      </c>
      <c r="G2200" s="3" t="s">
        <v>4519</v>
      </c>
      <c r="H2200" s="2" t="s">
        <v>6136</v>
      </c>
      <c r="I2200" s="3" t="s">
        <v>351</v>
      </c>
      <c r="J2200" s="6">
        <v>238569</v>
      </c>
      <c r="K2200" s="3" t="s">
        <v>1506</v>
      </c>
      <c r="L2200" s="3" t="s">
        <v>4222</v>
      </c>
      <c r="M2200" s="3" t="s">
        <v>288</v>
      </c>
      <c r="N2200" s="3" t="s">
        <v>270</v>
      </c>
      <c r="O2200" s="5" t="s">
        <v>5394</v>
      </c>
      <c r="P2200" s="2">
        <f>VLOOKUP(M2200&amp;N2200,Distancia!$C$2:$D$3438,2,0)</f>
        <v>690.1</v>
      </c>
      <c r="Q2200" s="2" t="str">
        <f t="shared" si="34"/>
        <v>Aplica</v>
      </c>
      <c r="R2200" s="36"/>
      <c r="S2200" s="2"/>
    </row>
    <row r="2201" spans="1:19" x14ac:dyDescent="0.25">
      <c r="A2201" s="3" t="s">
        <v>284</v>
      </c>
      <c r="B2201" s="6" t="s">
        <v>1924</v>
      </c>
      <c r="C2201" s="2">
        <v>219826</v>
      </c>
      <c r="D2201" s="4">
        <v>45889</v>
      </c>
      <c r="E2201" s="4">
        <v>45889</v>
      </c>
      <c r="F2201" s="2" t="s">
        <v>4524</v>
      </c>
      <c r="G2201" s="3" t="s">
        <v>4525</v>
      </c>
      <c r="H2201" s="2" t="s">
        <v>6138</v>
      </c>
      <c r="I2201" s="3" t="s">
        <v>3170</v>
      </c>
      <c r="J2201" s="6">
        <v>31809</v>
      </c>
      <c r="K2201" s="3" t="s">
        <v>1953</v>
      </c>
      <c r="L2201" s="3" t="s">
        <v>4222</v>
      </c>
      <c r="M2201" s="3" t="s">
        <v>288</v>
      </c>
      <c r="N2201" s="3" t="s">
        <v>100</v>
      </c>
      <c r="O2201" s="5" t="s">
        <v>5382</v>
      </c>
      <c r="P2201" s="2">
        <f>VLOOKUP(M2201&amp;N2201,Distancia!$C$2:$D$3438,2,0)</f>
        <v>292</v>
      </c>
      <c r="Q2201" s="2" t="str">
        <f t="shared" si="34"/>
        <v>Aplica</v>
      </c>
      <c r="R2201" s="36"/>
      <c r="S2201" s="2"/>
    </row>
    <row r="2202" spans="1:19" x14ac:dyDescent="0.25">
      <c r="A2202" s="3" t="s">
        <v>284</v>
      </c>
      <c r="B2202" s="6" t="s">
        <v>1924</v>
      </c>
      <c r="C2202" s="2">
        <v>219901</v>
      </c>
      <c r="D2202" s="4">
        <v>45889</v>
      </c>
      <c r="E2202" s="4">
        <v>45889</v>
      </c>
      <c r="F2202" s="2" t="s">
        <v>457</v>
      </c>
      <c r="G2202" s="3" t="s">
        <v>653</v>
      </c>
      <c r="H2202" s="2" t="s">
        <v>5598</v>
      </c>
      <c r="I2202" s="3" t="s">
        <v>97</v>
      </c>
      <c r="J2202" s="6">
        <v>34581</v>
      </c>
      <c r="K2202" s="3" t="s">
        <v>429</v>
      </c>
      <c r="L2202" s="3" t="s">
        <v>4472</v>
      </c>
      <c r="M2202" s="3" t="s">
        <v>288</v>
      </c>
      <c r="N2202" s="3" t="s">
        <v>100</v>
      </c>
      <c r="O2202" s="5" t="s">
        <v>5382</v>
      </c>
      <c r="P2202" s="2">
        <f>VLOOKUP(M2202&amp;N2202,Distancia!$C$2:$D$3438,2,0)</f>
        <v>292</v>
      </c>
      <c r="Q2202" s="2" t="str">
        <f t="shared" si="34"/>
        <v>Aplica</v>
      </c>
      <c r="R2202" s="36"/>
      <c r="S2202" s="2"/>
    </row>
    <row r="2203" spans="1:19" x14ac:dyDescent="0.25">
      <c r="A2203" s="3" t="s">
        <v>284</v>
      </c>
      <c r="B2203" s="6" t="s">
        <v>1924</v>
      </c>
      <c r="C2203" s="2">
        <v>219904</v>
      </c>
      <c r="D2203" s="4">
        <v>45895</v>
      </c>
      <c r="E2203" s="4">
        <v>45897</v>
      </c>
      <c r="F2203" s="2" t="s">
        <v>46</v>
      </c>
      <c r="G2203" s="3" t="s">
        <v>4344</v>
      </c>
      <c r="H2203" s="2" t="s">
        <v>6070</v>
      </c>
      <c r="I2203" s="3" t="s">
        <v>351</v>
      </c>
      <c r="J2203" s="6">
        <v>190855</v>
      </c>
      <c r="K2203" s="3" t="s">
        <v>628</v>
      </c>
      <c r="L2203" s="3" t="s">
        <v>4472</v>
      </c>
      <c r="M2203" s="3" t="s">
        <v>288</v>
      </c>
      <c r="N2203" s="3" t="s">
        <v>100</v>
      </c>
      <c r="O2203" s="5" t="s">
        <v>5389</v>
      </c>
      <c r="P2203" s="2">
        <f>VLOOKUP(M2203&amp;N2203,Distancia!$C$2:$D$3438,2,0)</f>
        <v>292</v>
      </c>
      <c r="Q2203" s="2" t="str">
        <f t="shared" si="34"/>
        <v>Aplica</v>
      </c>
      <c r="R2203" s="36"/>
      <c r="S2203" s="2"/>
    </row>
    <row r="2204" spans="1:19" x14ac:dyDescent="0.25">
      <c r="A2204" s="3" t="s">
        <v>284</v>
      </c>
      <c r="B2204" s="6" t="s">
        <v>1924</v>
      </c>
      <c r="C2204" s="2">
        <v>219918</v>
      </c>
      <c r="D2204" s="4">
        <v>45889</v>
      </c>
      <c r="E2204" s="4">
        <v>45889</v>
      </c>
      <c r="F2204" s="2" t="s">
        <v>650</v>
      </c>
      <c r="G2204" s="3" t="s">
        <v>651</v>
      </c>
      <c r="H2204" s="2" t="s">
        <v>5803</v>
      </c>
      <c r="I2204" s="3" t="s">
        <v>97</v>
      </c>
      <c r="J2204" s="6">
        <v>25815</v>
      </c>
      <c r="K2204" s="3" t="s">
        <v>635</v>
      </c>
      <c r="L2204" s="3" t="s">
        <v>4576</v>
      </c>
      <c r="M2204" s="3" t="s">
        <v>288</v>
      </c>
      <c r="N2204" s="3" t="s">
        <v>100</v>
      </c>
      <c r="O2204" s="5" t="s">
        <v>5382</v>
      </c>
      <c r="P2204" s="2">
        <f>VLOOKUP(M2204&amp;N2204,Distancia!$C$2:$D$3438,2,0)</f>
        <v>292</v>
      </c>
      <c r="Q2204" s="2" t="str">
        <f t="shared" si="34"/>
        <v>Aplica</v>
      </c>
      <c r="R2204" s="36"/>
      <c r="S2204" s="2"/>
    </row>
    <row r="2205" spans="1:19" x14ac:dyDescent="0.25">
      <c r="A2205" s="3" t="s">
        <v>284</v>
      </c>
      <c r="B2205" s="6" t="s">
        <v>1924</v>
      </c>
      <c r="C2205" s="2">
        <v>219928</v>
      </c>
      <c r="D2205" s="4">
        <v>45895</v>
      </c>
      <c r="E2205" s="4">
        <v>45897</v>
      </c>
      <c r="F2205" s="2" t="s">
        <v>19</v>
      </c>
      <c r="G2205" s="3" t="s">
        <v>1174</v>
      </c>
      <c r="H2205" s="2" t="s">
        <v>6083</v>
      </c>
      <c r="I2205" s="3" t="s">
        <v>351</v>
      </c>
      <c r="J2205" s="6">
        <v>190855</v>
      </c>
      <c r="K2205" s="3" t="s">
        <v>2392</v>
      </c>
      <c r="L2205" s="3" t="s">
        <v>4580</v>
      </c>
      <c r="M2205" s="3" t="s">
        <v>720</v>
      </c>
      <c r="N2205" s="3" t="s">
        <v>100</v>
      </c>
      <c r="O2205" s="5" t="s">
        <v>5394</v>
      </c>
      <c r="P2205" s="2">
        <f>VLOOKUP(M2205&amp;N2205,Distancia!$C$2:$D$3438,2,0)</f>
        <v>206</v>
      </c>
      <c r="Q2205" s="2" t="str">
        <f t="shared" si="34"/>
        <v>Aplica</v>
      </c>
      <c r="R2205" s="36"/>
      <c r="S2205" s="2"/>
    </row>
    <row r="2206" spans="1:19" x14ac:dyDescent="0.25">
      <c r="A2206" s="3" t="s">
        <v>284</v>
      </c>
      <c r="B2206" s="6" t="s">
        <v>1924</v>
      </c>
      <c r="C2206" s="2">
        <v>219929</v>
      </c>
      <c r="D2206" s="4">
        <v>45889</v>
      </c>
      <c r="E2206" s="4">
        <v>45889</v>
      </c>
      <c r="F2206" s="2" t="s">
        <v>675</v>
      </c>
      <c r="G2206" s="3" t="s">
        <v>676</v>
      </c>
      <c r="H2206" s="2" t="s">
        <v>5425</v>
      </c>
      <c r="I2206" s="3" t="s">
        <v>3170</v>
      </c>
      <c r="J2206" s="6">
        <v>0</v>
      </c>
      <c r="K2206" s="3" t="s">
        <v>649</v>
      </c>
      <c r="L2206" s="3" t="s">
        <v>4472</v>
      </c>
      <c r="M2206" s="3" t="s">
        <v>288</v>
      </c>
      <c r="N2206" s="3" t="s">
        <v>49</v>
      </c>
      <c r="O2206" s="5" t="s">
        <v>5394</v>
      </c>
      <c r="P2206" s="2">
        <f>VLOOKUP(M2206&amp;N2206,Distancia!$C$2:$D$3438,2,0)</f>
        <v>46.87</v>
      </c>
      <c r="Q2206" s="2" t="str">
        <f t="shared" si="34"/>
        <v>No Aplica</v>
      </c>
      <c r="R2206" s="36"/>
      <c r="S2206" s="2"/>
    </row>
    <row r="2207" spans="1:19" x14ac:dyDescent="0.25">
      <c r="A2207" s="3" t="s">
        <v>284</v>
      </c>
      <c r="B2207" s="6" t="s">
        <v>1924</v>
      </c>
      <c r="C2207" s="2">
        <v>219952</v>
      </c>
      <c r="D2207" s="4">
        <v>45891</v>
      </c>
      <c r="E2207" s="4">
        <v>45891</v>
      </c>
      <c r="F2207" s="2" t="s">
        <v>1169</v>
      </c>
      <c r="G2207" s="3" t="s">
        <v>1170</v>
      </c>
      <c r="H2207" s="2" t="s">
        <v>5485</v>
      </c>
      <c r="I2207" s="3" t="s">
        <v>3170</v>
      </c>
      <c r="J2207" s="6">
        <v>0</v>
      </c>
      <c r="K2207" s="3" t="s">
        <v>3247</v>
      </c>
      <c r="L2207" s="3" t="s">
        <v>4472</v>
      </c>
      <c r="M2207" s="3" t="s">
        <v>724</v>
      </c>
      <c r="N2207" s="3" t="s">
        <v>493</v>
      </c>
      <c r="O2207" s="5" t="s">
        <v>5402</v>
      </c>
      <c r="P2207" s="2">
        <f>VLOOKUP(M2207&amp;N2207,Distancia!$C$2:$D$3438,2,0)</f>
        <v>30.99</v>
      </c>
      <c r="Q2207" s="2" t="str">
        <f t="shared" si="34"/>
        <v>No Aplica</v>
      </c>
      <c r="R2207" s="36"/>
      <c r="S2207" s="2"/>
    </row>
    <row r="2208" spans="1:19" x14ac:dyDescent="0.25">
      <c r="A2208" s="3" t="s">
        <v>284</v>
      </c>
      <c r="B2208" s="6" t="s">
        <v>1924</v>
      </c>
      <c r="C2208" s="2">
        <v>219953</v>
      </c>
      <c r="D2208" s="4">
        <v>45890</v>
      </c>
      <c r="E2208" s="4">
        <v>45890</v>
      </c>
      <c r="F2208" s="2" t="s">
        <v>3318</v>
      </c>
      <c r="G2208" s="3" t="s">
        <v>3319</v>
      </c>
      <c r="H2208" s="2" t="s">
        <v>6169</v>
      </c>
      <c r="I2208" s="3" t="s">
        <v>97</v>
      </c>
      <c r="J2208" s="6">
        <v>0</v>
      </c>
      <c r="K2208" s="3" t="s">
        <v>428</v>
      </c>
      <c r="L2208" s="3" t="s">
        <v>4472</v>
      </c>
      <c r="M2208" s="3" t="s">
        <v>732</v>
      </c>
      <c r="N2208" s="3" t="s">
        <v>512</v>
      </c>
      <c r="O2208" s="5" t="s">
        <v>5382</v>
      </c>
      <c r="P2208" s="2">
        <f>VLOOKUP(M2208&amp;N2208,Distancia!$C$2:$D$3438,2,0)</f>
        <v>24</v>
      </c>
      <c r="Q2208" s="2" t="str">
        <f t="shared" si="34"/>
        <v>No Aplica</v>
      </c>
      <c r="R2208" s="36"/>
      <c r="S2208" s="2"/>
    </row>
    <row r="2209" spans="1:19" x14ac:dyDescent="0.25">
      <c r="A2209" s="3" t="s">
        <v>284</v>
      </c>
      <c r="B2209" s="6" t="s">
        <v>1924</v>
      </c>
      <c r="C2209" s="2">
        <v>219956</v>
      </c>
      <c r="D2209" s="4">
        <v>45907</v>
      </c>
      <c r="E2209" s="4">
        <v>45911</v>
      </c>
      <c r="F2209" s="2" t="s">
        <v>1211</v>
      </c>
      <c r="G2209" s="3" t="s">
        <v>1213</v>
      </c>
      <c r="H2209" s="2" t="s">
        <v>6074</v>
      </c>
      <c r="I2209" s="3" t="s">
        <v>351</v>
      </c>
      <c r="J2209" s="6">
        <v>345812</v>
      </c>
      <c r="K2209" s="3" t="s">
        <v>1410</v>
      </c>
      <c r="L2209" s="3" t="s">
        <v>4534</v>
      </c>
      <c r="M2209" s="3" t="s">
        <v>286</v>
      </c>
      <c r="N2209" s="3" t="s">
        <v>270</v>
      </c>
      <c r="O2209" s="5" t="s">
        <v>5392</v>
      </c>
      <c r="P2209" s="2">
        <f>VLOOKUP(M2209&amp;N2209,Distancia!$C$2:$D$3438,2,0)</f>
        <v>786.13</v>
      </c>
      <c r="Q2209" s="2" t="str">
        <f t="shared" si="34"/>
        <v>Aplica</v>
      </c>
      <c r="R2209" s="33">
        <v>268313</v>
      </c>
      <c r="S2209" s="2"/>
    </row>
    <row r="2210" spans="1:19" x14ac:dyDescent="0.25">
      <c r="A2210" s="3" t="s">
        <v>284</v>
      </c>
      <c r="B2210" s="6" t="s">
        <v>1924</v>
      </c>
      <c r="C2210" s="2">
        <v>219960</v>
      </c>
      <c r="D2210" s="4">
        <v>45904</v>
      </c>
      <c r="E2210" s="4">
        <v>45905</v>
      </c>
      <c r="F2210" s="2" t="s">
        <v>681</v>
      </c>
      <c r="G2210" s="3" t="s">
        <v>682</v>
      </c>
      <c r="H2210" s="2" t="s">
        <v>5736</v>
      </c>
      <c r="I2210" s="3" t="s">
        <v>351</v>
      </c>
      <c r="J2210" s="6">
        <v>111332</v>
      </c>
      <c r="K2210" s="3" t="s">
        <v>1592</v>
      </c>
      <c r="L2210" s="3" t="s">
        <v>4534</v>
      </c>
      <c r="M2210" s="3" t="s">
        <v>288</v>
      </c>
      <c r="N2210" s="3" t="s">
        <v>286</v>
      </c>
      <c r="O2210" s="5" t="s">
        <v>5450</v>
      </c>
      <c r="P2210" s="2">
        <f>VLOOKUP(M2210&amp;N2210,Distancia!$C$2:$D$3438,2,0)</f>
        <v>109.34</v>
      </c>
      <c r="Q2210" s="2" t="str">
        <f t="shared" si="34"/>
        <v>Aplica</v>
      </c>
      <c r="R2210" s="36"/>
      <c r="S2210" s="2"/>
    </row>
    <row r="2211" spans="1:19" x14ac:dyDescent="0.25">
      <c r="A2211" s="3" t="s">
        <v>284</v>
      </c>
      <c r="B2211" s="6" t="s">
        <v>1924</v>
      </c>
      <c r="C2211" s="2">
        <v>219964</v>
      </c>
      <c r="D2211" s="4">
        <v>45895</v>
      </c>
      <c r="E2211" s="4">
        <v>45898</v>
      </c>
      <c r="F2211" s="2" t="s">
        <v>455</v>
      </c>
      <c r="G2211" s="3" t="s">
        <v>669</v>
      </c>
      <c r="H2211" s="2" t="s">
        <v>6003</v>
      </c>
      <c r="I2211" s="3" t="s">
        <v>97</v>
      </c>
      <c r="J2211" s="6">
        <v>293940</v>
      </c>
      <c r="K2211" s="3" t="s">
        <v>1557</v>
      </c>
      <c r="L2211" s="3" t="s">
        <v>4534</v>
      </c>
      <c r="M2211" s="3" t="s">
        <v>288</v>
      </c>
      <c r="N2211" s="3" t="s">
        <v>270</v>
      </c>
      <c r="O2211" s="5" t="s">
        <v>5392</v>
      </c>
      <c r="P2211" s="2">
        <f>VLOOKUP(M2211&amp;N2211,Distancia!$C$2:$D$3438,2,0)</f>
        <v>690.1</v>
      </c>
      <c r="Q2211" s="2" t="str">
        <f t="shared" si="34"/>
        <v>Aplica</v>
      </c>
      <c r="R2211" s="33">
        <v>367000</v>
      </c>
      <c r="S2211" s="2"/>
    </row>
    <row r="2212" spans="1:19" x14ac:dyDescent="0.25">
      <c r="A2212" s="3" t="s">
        <v>284</v>
      </c>
      <c r="B2212" s="6" t="s">
        <v>1924</v>
      </c>
      <c r="C2212" s="2">
        <v>219992</v>
      </c>
      <c r="D2212" s="4">
        <v>45890</v>
      </c>
      <c r="E2212" s="4">
        <v>45890</v>
      </c>
      <c r="F2212" s="2" t="s">
        <v>2856</v>
      </c>
      <c r="G2212" s="3" t="s">
        <v>2855</v>
      </c>
      <c r="H2212" s="2" t="s">
        <v>5489</v>
      </c>
      <c r="I2212" s="3" t="s">
        <v>3170</v>
      </c>
      <c r="J2212" s="6">
        <v>31809</v>
      </c>
      <c r="K2212" s="3" t="s">
        <v>3255</v>
      </c>
      <c r="L2212" s="3" t="s">
        <v>4534</v>
      </c>
      <c r="M2212" s="3" t="s">
        <v>288</v>
      </c>
      <c r="N2212" s="3" t="s">
        <v>442</v>
      </c>
      <c r="O2212" s="5" t="s">
        <v>5394</v>
      </c>
      <c r="P2212" s="2">
        <f>VLOOKUP(M2212&amp;N2212,Distancia!$C$2:$D$3438,2,0)</f>
        <v>83.34</v>
      </c>
      <c r="Q2212" s="2" t="str">
        <f t="shared" si="34"/>
        <v>Aplica</v>
      </c>
      <c r="R2212" s="36"/>
      <c r="S2212" s="2"/>
    </row>
    <row r="2213" spans="1:19" x14ac:dyDescent="0.25">
      <c r="A2213" s="3" t="s">
        <v>284</v>
      </c>
      <c r="B2213" s="6" t="s">
        <v>1924</v>
      </c>
      <c r="C2213" s="2">
        <v>220014</v>
      </c>
      <c r="D2213" s="4">
        <v>45907</v>
      </c>
      <c r="E2213" s="4">
        <v>45911</v>
      </c>
      <c r="F2213" s="2" t="s">
        <v>1168</v>
      </c>
      <c r="G2213" s="3" t="s">
        <v>1178</v>
      </c>
      <c r="H2213" s="2" t="s">
        <v>5844</v>
      </c>
      <c r="I2213" s="3" t="s">
        <v>351</v>
      </c>
      <c r="J2213" s="6">
        <v>318092</v>
      </c>
      <c r="K2213" s="3" t="s">
        <v>1626</v>
      </c>
      <c r="L2213" s="3" t="s">
        <v>4331</v>
      </c>
      <c r="M2213" s="3" t="s">
        <v>724</v>
      </c>
      <c r="N2213" s="3" t="s">
        <v>270</v>
      </c>
      <c r="O2213" s="5" t="s">
        <v>5392</v>
      </c>
      <c r="P2213" s="2">
        <f>VLOOKUP(M2213&amp;N2213,Distancia!$C$2:$D$3438,2,0)</f>
        <v>569.33000000000004</v>
      </c>
      <c r="Q2213" s="2" t="str">
        <f t="shared" si="34"/>
        <v>Aplica</v>
      </c>
      <c r="R2213" s="33">
        <v>268315</v>
      </c>
      <c r="S2213" s="2"/>
    </row>
    <row r="2214" spans="1:19" x14ac:dyDescent="0.25">
      <c r="A2214" s="3" t="s">
        <v>284</v>
      </c>
      <c r="B2214" s="6" t="s">
        <v>1924</v>
      </c>
      <c r="C2214" s="2">
        <v>220016</v>
      </c>
      <c r="D2214" s="4">
        <v>45896</v>
      </c>
      <c r="E2214" s="4">
        <v>45896</v>
      </c>
      <c r="F2214" s="2" t="s">
        <v>2971</v>
      </c>
      <c r="G2214" s="3" t="s">
        <v>2970</v>
      </c>
      <c r="H2214" s="2" t="s">
        <v>6187</v>
      </c>
      <c r="I2214" s="3" t="s">
        <v>351</v>
      </c>
      <c r="J2214" s="6">
        <v>31809</v>
      </c>
      <c r="K2214" s="3" t="s">
        <v>1969</v>
      </c>
      <c r="L2214" s="3" t="s">
        <v>4534</v>
      </c>
      <c r="M2214" s="3" t="s">
        <v>442</v>
      </c>
      <c r="N2214" s="3" t="s">
        <v>288</v>
      </c>
      <c r="O2214" s="5" t="s">
        <v>5402</v>
      </c>
      <c r="P2214" s="2">
        <f>VLOOKUP(M2214&amp;N2214,Distancia!$C$2:$D$3438,2,0)</f>
        <v>83.34</v>
      </c>
      <c r="Q2214" s="2" t="str">
        <f t="shared" si="34"/>
        <v>Aplica</v>
      </c>
      <c r="R2214" s="36"/>
      <c r="S2214" s="2"/>
    </row>
    <row r="2215" spans="1:19" x14ac:dyDescent="0.25">
      <c r="A2215" s="3" t="s">
        <v>284</v>
      </c>
      <c r="B2215" s="6" t="s">
        <v>1924</v>
      </c>
      <c r="C2215" s="2">
        <v>220042</v>
      </c>
      <c r="D2215" s="4">
        <v>45891</v>
      </c>
      <c r="E2215" s="4">
        <v>45891</v>
      </c>
      <c r="F2215" s="2" t="s">
        <v>448</v>
      </c>
      <c r="G2215" s="3" t="s">
        <v>696</v>
      </c>
      <c r="H2215" s="2" t="s">
        <v>5704</v>
      </c>
      <c r="I2215" s="3" t="s">
        <v>3170</v>
      </c>
      <c r="J2215" s="6">
        <v>0</v>
      </c>
      <c r="K2215" s="3" t="s">
        <v>1414</v>
      </c>
      <c r="L2215" s="3" t="s">
        <v>4576</v>
      </c>
      <c r="M2215" s="3" t="s">
        <v>288</v>
      </c>
      <c r="N2215" s="3" t="s">
        <v>512</v>
      </c>
      <c r="O2215" s="5" t="s">
        <v>5394</v>
      </c>
      <c r="P2215" s="2">
        <f>VLOOKUP(M2215&amp;N2215,Distancia!$C$2:$D$3438,2,0)</f>
        <v>63.01</v>
      </c>
      <c r="Q2215" s="2" t="str">
        <f t="shared" si="34"/>
        <v>No Aplica</v>
      </c>
      <c r="R2215" s="36"/>
      <c r="S2215" s="2"/>
    </row>
    <row r="2216" spans="1:19" x14ac:dyDescent="0.25">
      <c r="A2216" s="3" t="s">
        <v>284</v>
      </c>
      <c r="B2216" s="6" t="s">
        <v>1924</v>
      </c>
      <c r="C2216" s="2">
        <v>220044</v>
      </c>
      <c r="D2216" s="4">
        <v>45898</v>
      </c>
      <c r="E2216" s="4">
        <v>45898</v>
      </c>
      <c r="F2216" s="2" t="s">
        <v>448</v>
      </c>
      <c r="G2216" s="3" t="s">
        <v>696</v>
      </c>
      <c r="H2216" s="2" t="s">
        <v>5704</v>
      </c>
      <c r="I2216" s="3" t="s">
        <v>3170</v>
      </c>
      <c r="J2216" s="6">
        <v>0</v>
      </c>
      <c r="K2216" s="3" t="s">
        <v>1627</v>
      </c>
      <c r="L2216" s="3" t="s">
        <v>4576</v>
      </c>
      <c r="M2216" s="3" t="s">
        <v>288</v>
      </c>
      <c r="N2216" s="3" t="s">
        <v>512</v>
      </c>
      <c r="O2216" s="5" t="s">
        <v>5394</v>
      </c>
      <c r="P2216" s="2">
        <f>VLOOKUP(M2216&amp;N2216,Distancia!$C$2:$D$3438,2,0)</f>
        <v>63.01</v>
      </c>
      <c r="Q2216" s="2" t="str">
        <f t="shared" si="34"/>
        <v>No Aplica</v>
      </c>
      <c r="R2216" s="36"/>
      <c r="S2216" s="2"/>
    </row>
    <row r="2217" spans="1:19" x14ac:dyDescent="0.25">
      <c r="A2217" s="3" t="s">
        <v>284</v>
      </c>
      <c r="B2217" s="6" t="s">
        <v>1924</v>
      </c>
      <c r="C2217" s="2">
        <v>220059</v>
      </c>
      <c r="D2217" s="4">
        <v>45891</v>
      </c>
      <c r="E2217" s="4">
        <v>45891</v>
      </c>
      <c r="F2217" s="2" t="s">
        <v>679</v>
      </c>
      <c r="G2217" s="3" t="s">
        <v>680</v>
      </c>
      <c r="H2217" s="2" t="s">
        <v>5718</v>
      </c>
      <c r="I2217" s="3" t="s">
        <v>3170</v>
      </c>
      <c r="J2217" s="6">
        <v>0</v>
      </c>
      <c r="K2217" s="3" t="s">
        <v>1540</v>
      </c>
      <c r="L2217" s="3" t="s">
        <v>4576</v>
      </c>
      <c r="M2217" s="3" t="s">
        <v>288</v>
      </c>
      <c r="N2217" s="3" t="s">
        <v>512</v>
      </c>
      <c r="O2217" s="5" t="s">
        <v>5382</v>
      </c>
      <c r="P2217" s="2">
        <f>VLOOKUP(M2217&amp;N2217,Distancia!$C$2:$D$3438,2,0)</f>
        <v>63.01</v>
      </c>
      <c r="Q2217" s="2" t="str">
        <f t="shared" si="34"/>
        <v>No Aplica</v>
      </c>
      <c r="R2217" s="36"/>
      <c r="S2217" s="2"/>
    </row>
    <row r="2218" spans="1:19" x14ac:dyDescent="0.25">
      <c r="A2218" s="3" t="s">
        <v>284</v>
      </c>
      <c r="B2218" s="6" t="s">
        <v>1924</v>
      </c>
      <c r="C2218" s="2">
        <v>220065</v>
      </c>
      <c r="D2218" s="4">
        <v>45904</v>
      </c>
      <c r="E2218" s="4">
        <v>45905</v>
      </c>
      <c r="F2218" s="2" t="s">
        <v>64</v>
      </c>
      <c r="G2218" s="3" t="s">
        <v>730</v>
      </c>
      <c r="H2218" s="2" t="s">
        <v>5652</v>
      </c>
      <c r="I2218" s="3" t="s">
        <v>97</v>
      </c>
      <c r="J2218" s="6">
        <v>90353</v>
      </c>
      <c r="K2218" s="3" t="s">
        <v>1501</v>
      </c>
      <c r="L2218" s="3" t="s">
        <v>4576</v>
      </c>
      <c r="M2218" s="3" t="s">
        <v>288</v>
      </c>
      <c r="N2218" s="3" t="s">
        <v>286</v>
      </c>
      <c r="O2218" s="5" t="s">
        <v>5402</v>
      </c>
      <c r="P2218" s="2">
        <f>VLOOKUP(M2218&amp;N2218,Distancia!$C$2:$D$3438,2,0)</f>
        <v>109.34</v>
      </c>
      <c r="Q2218" s="2" t="str">
        <f t="shared" si="34"/>
        <v>Aplica</v>
      </c>
      <c r="R2218" s="36"/>
      <c r="S2218" s="2"/>
    </row>
    <row r="2219" spans="1:19" x14ac:dyDescent="0.25">
      <c r="A2219" s="3" t="s">
        <v>284</v>
      </c>
      <c r="B2219" s="6" t="s">
        <v>1924</v>
      </c>
      <c r="C2219" s="2">
        <v>220092</v>
      </c>
      <c r="D2219" s="4">
        <v>45893</v>
      </c>
      <c r="E2219" s="4">
        <v>45893</v>
      </c>
      <c r="F2219" s="2" t="s">
        <v>448</v>
      </c>
      <c r="G2219" s="3" t="s">
        <v>696</v>
      </c>
      <c r="H2219" s="2" t="s">
        <v>5704</v>
      </c>
      <c r="I2219" s="3" t="s">
        <v>3170</v>
      </c>
      <c r="J2219" s="6">
        <v>0</v>
      </c>
      <c r="K2219" s="3" t="s">
        <v>1408</v>
      </c>
      <c r="L2219" s="3" t="s">
        <v>4576</v>
      </c>
      <c r="M2219" s="3" t="s">
        <v>288</v>
      </c>
      <c r="N2219" s="3" t="s">
        <v>474</v>
      </c>
      <c r="O2219" s="5" t="s">
        <v>5394</v>
      </c>
      <c r="P2219" s="2">
        <f>VLOOKUP(M2219&amp;N2219,Distancia!$C$2:$D$3438,2,0)</f>
        <v>76.02</v>
      </c>
      <c r="Q2219" s="2" t="str">
        <f t="shared" si="34"/>
        <v>No Aplica</v>
      </c>
      <c r="R2219" s="36"/>
      <c r="S2219" s="2"/>
    </row>
    <row r="2220" spans="1:19" x14ac:dyDescent="0.25">
      <c r="A2220" s="3" t="s">
        <v>284</v>
      </c>
      <c r="B2220" s="6" t="s">
        <v>1924</v>
      </c>
      <c r="C2220" s="2">
        <v>220096</v>
      </c>
      <c r="D2220" s="4">
        <v>45904</v>
      </c>
      <c r="E2220" s="4">
        <v>45905</v>
      </c>
      <c r="F2220" s="2" t="s">
        <v>481</v>
      </c>
      <c r="G2220" s="3" t="s">
        <v>4012</v>
      </c>
      <c r="H2220" s="2" t="s">
        <v>5839</v>
      </c>
      <c r="I2220" s="3" t="s">
        <v>97</v>
      </c>
      <c r="J2220" s="6">
        <v>111332</v>
      </c>
      <c r="K2220" s="3" t="s">
        <v>1576</v>
      </c>
      <c r="L2220" s="3" t="s">
        <v>4331</v>
      </c>
      <c r="M2220" s="3" t="s">
        <v>288</v>
      </c>
      <c r="N2220" s="3" t="s">
        <v>286</v>
      </c>
      <c r="O2220" s="5" t="s">
        <v>5382</v>
      </c>
      <c r="P2220" s="2">
        <f>VLOOKUP(M2220&amp;N2220,Distancia!$C$2:$D$3438,2,0)</f>
        <v>109.34</v>
      </c>
      <c r="Q2220" s="2" t="str">
        <f t="shared" si="34"/>
        <v>Aplica</v>
      </c>
      <c r="R2220" s="36"/>
      <c r="S2220" s="2"/>
    </row>
    <row r="2221" spans="1:19" x14ac:dyDescent="0.25">
      <c r="A2221" s="3" t="s">
        <v>284</v>
      </c>
      <c r="B2221" s="6" t="s">
        <v>1924</v>
      </c>
      <c r="C2221" s="2">
        <v>220104</v>
      </c>
      <c r="D2221" s="4">
        <v>45904</v>
      </c>
      <c r="E2221" s="4">
        <v>45905</v>
      </c>
      <c r="F2221" s="2" t="s">
        <v>747</v>
      </c>
      <c r="G2221" s="3" t="s">
        <v>748</v>
      </c>
      <c r="H2221" s="2" t="s">
        <v>5848</v>
      </c>
      <c r="I2221" s="3" t="s">
        <v>97</v>
      </c>
      <c r="J2221" s="6">
        <v>111332</v>
      </c>
      <c r="K2221" s="3" t="s">
        <v>1987</v>
      </c>
      <c r="L2221" s="3" t="s">
        <v>4217</v>
      </c>
      <c r="M2221" s="3" t="s">
        <v>288</v>
      </c>
      <c r="N2221" s="3" t="s">
        <v>286</v>
      </c>
      <c r="O2221" s="5" t="s">
        <v>5382</v>
      </c>
      <c r="P2221" s="2">
        <f>VLOOKUP(M2221&amp;N2221,Distancia!$C$2:$D$3438,2,0)</f>
        <v>109.34</v>
      </c>
      <c r="Q2221" s="2" t="str">
        <f t="shared" si="34"/>
        <v>Aplica</v>
      </c>
      <c r="R2221" s="36"/>
      <c r="S2221" s="2"/>
    </row>
    <row r="2222" spans="1:19" x14ac:dyDescent="0.25">
      <c r="A2222" s="3" t="s">
        <v>284</v>
      </c>
      <c r="B2222" s="6" t="s">
        <v>1924</v>
      </c>
      <c r="C2222" s="2">
        <v>220109</v>
      </c>
      <c r="D2222" s="4">
        <v>45890</v>
      </c>
      <c r="E2222" s="4">
        <v>45890</v>
      </c>
      <c r="F2222" s="2" t="s">
        <v>679</v>
      </c>
      <c r="G2222" s="3" t="s">
        <v>680</v>
      </c>
      <c r="H2222" s="2" t="s">
        <v>5718</v>
      </c>
      <c r="I2222" s="3" t="s">
        <v>3170</v>
      </c>
      <c r="J2222" s="6">
        <v>31809</v>
      </c>
      <c r="K2222" s="3" t="s">
        <v>1568</v>
      </c>
      <c r="L2222" s="3" t="s">
        <v>4576</v>
      </c>
      <c r="M2222" s="3" t="s">
        <v>288</v>
      </c>
      <c r="N2222" s="3" t="s">
        <v>442</v>
      </c>
      <c r="O2222" s="5" t="s">
        <v>5382</v>
      </c>
      <c r="P2222" s="2">
        <f>VLOOKUP(M2222&amp;N2222,Distancia!$C$2:$D$3438,2,0)</f>
        <v>83.34</v>
      </c>
      <c r="Q2222" s="2" t="str">
        <f t="shared" si="34"/>
        <v>Aplica</v>
      </c>
      <c r="R2222" s="36"/>
      <c r="S2222" s="2"/>
    </row>
    <row r="2223" spans="1:19" x14ac:dyDescent="0.25">
      <c r="A2223" s="3" t="s">
        <v>284</v>
      </c>
      <c r="B2223" s="6" t="s">
        <v>1924</v>
      </c>
      <c r="C2223" s="2">
        <v>220118</v>
      </c>
      <c r="D2223" s="4">
        <v>45876</v>
      </c>
      <c r="E2223" s="4">
        <v>45876</v>
      </c>
      <c r="F2223" s="2" t="s">
        <v>679</v>
      </c>
      <c r="G2223" s="3" t="s">
        <v>680</v>
      </c>
      <c r="H2223" s="2" t="s">
        <v>5718</v>
      </c>
      <c r="I2223" s="3" t="s">
        <v>3170</v>
      </c>
      <c r="J2223" s="6">
        <v>0</v>
      </c>
      <c r="K2223" s="3" t="s">
        <v>1502</v>
      </c>
      <c r="L2223" s="3" t="s">
        <v>4576</v>
      </c>
      <c r="M2223" s="3" t="s">
        <v>288</v>
      </c>
      <c r="N2223" s="3" t="s">
        <v>49</v>
      </c>
      <c r="O2223" s="5" t="s">
        <v>5382</v>
      </c>
      <c r="P2223" s="2">
        <f>VLOOKUP(M2223&amp;N2223,Distancia!$C$2:$D$3438,2,0)</f>
        <v>46.87</v>
      </c>
      <c r="Q2223" s="2" t="str">
        <f t="shared" si="34"/>
        <v>No Aplica</v>
      </c>
      <c r="R2223" s="36"/>
      <c r="S2223" s="2"/>
    </row>
    <row r="2224" spans="1:19" x14ac:dyDescent="0.25">
      <c r="A2224" s="3" t="s">
        <v>284</v>
      </c>
      <c r="B2224" s="6" t="s">
        <v>1924</v>
      </c>
      <c r="C2224" s="2">
        <v>220147</v>
      </c>
      <c r="D2224" s="4">
        <v>45895</v>
      </c>
      <c r="E2224" s="4">
        <v>45895</v>
      </c>
      <c r="F2224" s="2" t="s">
        <v>3295</v>
      </c>
      <c r="G2224" s="3" t="s">
        <v>3296</v>
      </c>
      <c r="H2224" s="2" t="s">
        <v>6213</v>
      </c>
      <c r="I2224" s="3" t="s">
        <v>3170</v>
      </c>
      <c r="J2224" s="6">
        <v>0</v>
      </c>
      <c r="K2224" s="3" t="s">
        <v>1496</v>
      </c>
      <c r="L2224" s="3" t="s">
        <v>4627</v>
      </c>
      <c r="M2224" s="3" t="s">
        <v>288</v>
      </c>
      <c r="N2224" s="3" t="s">
        <v>485</v>
      </c>
      <c r="O2224" s="5" t="s">
        <v>5402</v>
      </c>
      <c r="P2224" s="2">
        <f>VLOOKUP(M2224&amp;N2224,Distancia!$C$2:$D$3438,2,0)</f>
        <v>32.619999999999997</v>
      </c>
      <c r="Q2224" s="2" t="str">
        <f t="shared" si="34"/>
        <v>No Aplica</v>
      </c>
      <c r="R2224" s="36"/>
      <c r="S2224" s="2"/>
    </row>
    <row r="2225" spans="1:19" x14ac:dyDescent="0.25">
      <c r="A2225" s="3" t="s">
        <v>284</v>
      </c>
      <c r="B2225" s="6" t="s">
        <v>1924</v>
      </c>
      <c r="C2225" s="2">
        <v>220164</v>
      </c>
      <c r="D2225" s="4">
        <v>45922</v>
      </c>
      <c r="E2225" s="4">
        <v>45926</v>
      </c>
      <c r="F2225" s="2" t="s">
        <v>745</v>
      </c>
      <c r="G2225" s="3" t="s">
        <v>746</v>
      </c>
      <c r="H2225" s="2" t="s">
        <v>5840</v>
      </c>
      <c r="I2225" s="3" t="s">
        <v>351</v>
      </c>
      <c r="J2225" s="6">
        <v>318092</v>
      </c>
      <c r="K2225" s="3" t="s">
        <v>1494</v>
      </c>
      <c r="L2225" s="3" t="s">
        <v>4217</v>
      </c>
      <c r="M2225" s="3" t="s">
        <v>288</v>
      </c>
      <c r="N2225" s="3" t="s">
        <v>270</v>
      </c>
      <c r="O2225" s="5" t="s">
        <v>5392</v>
      </c>
      <c r="P2225" s="2">
        <f>VLOOKUP(M2225&amp;N2225,Distancia!$C$2:$D$3438,2,0)</f>
        <v>690.1</v>
      </c>
      <c r="Q2225" s="2" t="str">
        <f t="shared" si="34"/>
        <v>Aplica</v>
      </c>
      <c r="R2225" s="33">
        <v>329960</v>
      </c>
      <c r="S2225" s="2"/>
    </row>
    <row r="2226" spans="1:19" x14ac:dyDescent="0.25">
      <c r="A2226" s="3" t="s">
        <v>284</v>
      </c>
      <c r="B2226" s="6" t="s">
        <v>1924</v>
      </c>
      <c r="C2226" s="2">
        <v>220168</v>
      </c>
      <c r="D2226" s="4">
        <v>45896</v>
      </c>
      <c r="E2226" s="4">
        <v>45896</v>
      </c>
      <c r="F2226" s="2" t="s">
        <v>4685</v>
      </c>
      <c r="G2226" s="3" t="s">
        <v>4686</v>
      </c>
      <c r="H2226" s="2" t="s">
        <v>6219</v>
      </c>
      <c r="I2226" s="3" t="s">
        <v>97</v>
      </c>
      <c r="J2226" s="6">
        <v>31809</v>
      </c>
      <c r="K2226" s="3" t="s">
        <v>3258</v>
      </c>
      <c r="L2226" s="3" t="s">
        <v>4627</v>
      </c>
      <c r="M2226" s="3" t="s">
        <v>724</v>
      </c>
      <c r="N2226" s="3" t="s">
        <v>288</v>
      </c>
      <c r="O2226" s="5" t="s">
        <v>5389</v>
      </c>
      <c r="P2226" s="2">
        <f>VLOOKUP(M2226&amp;N2226,Distancia!$C$2:$D$3438,2,0)</f>
        <v>141.91</v>
      </c>
      <c r="Q2226" s="2" t="str">
        <f t="shared" si="34"/>
        <v>Aplica</v>
      </c>
      <c r="R2226" s="33">
        <v>6000</v>
      </c>
      <c r="S2226" s="2"/>
    </row>
    <row r="2227" spans="1:19" x14ac:dyDescent="0.25">
      <c r="A2227" s="3" t="s">
        <v>284</v>
      </c>
      <c r="B2227" s="6" t="s">
        <v>1924</v>
      </c>
      <c r="C2227" s="2">
        <v>220170</v>
      </c>
      <c r="D2227" s="4">
        <v>45904</v>
      </c>
      <c r="E2227" s="4">
        <v>45905</v>
      </c>
      <c r="F2227" s="2" t="s">
        <v>749</v>
      </c>
      <c r="G2227" s="3" t="s">
        <v>750</v>
      </c>
      <c r="H2227" s="2" t="s">
        <v>5838</v>
      </c>
      <c r="I2227" s="3" t="s">
        <v>3170</v>
      </c>
      <c r="J2227" s="6">
        <v>111332</v>
      </c>
      <c r="K2227" s="3" t="s">
        <v>1586</v>
      </c>
      <c r="L2227" s="3" t="s">
        <v>4627</v>
      </c>
      <c r="M2227" s="3" t="s">
        <v>512</v>
      </c>
      <c r="N2227" s="3" t="s">
        <v>286</v>
      </c>
      <c r="O2227" s="5" t="s">
        <v>5382</v>
      </c>
      <c r="P2227" s="2">
        <f>VLOOKUP(M2227&amp;N2227,Distancia!$C$2:$D$3438,2,0)</f>
        <v>150</v>
      </c>
      <c r="Q2227" s="2" t="str">
        <f t="shared" si="34"/>
        <v>Aplica</v>
      </c>
      <c r="R2227" s="36"/>
      <c r="S2227" s="2"/>
    </row>
    <row r="2228" spans="1:19" x14ac:dyDescent="0.25">
      <c r="A2228" s="3" t="s">
        <v>284</v>
      </c>
      <c r="B2228" s="6" t="s">
        <v>1924</v>
      </c>
      <c r="C2228" s="2">
        <v>220171</v>
      </c>
      <c r="D2228" s="4">
        <v>45897</v>
      </c>
      <c r="E2228" s="4">
        <v>45897</v>
      </c>
      <c r="F2228" s="2" t="s">
        <v>2858</v>
      </c>
      <c r="G2228" s="3" t="s">
        <v>2857</v>
      </c>
      <c r="H2228" s="2" t="s">
        <v>6220</v>
      </c>
      <c r="I2228" s="3" t="s">
        <v>3170</v>
      </c>
      <c r="J2228" s="6">
        <v>31809</v>
      </c>
      <c r="K2228" s="3" t="s">
        <v>1657</v>
      </c>
      <c r="L2228" s="3" t="s">
        <v>4217</v>
      </c>
      <c r="M2228" s="3" t="s">
        <v>288</v>
      </c>
      <c r="N2228" s="3" t="s">
        <v>286</v>
      </c>
      <c r="O2228" s="5" t="s">
        <v>5382</v>
      </c>
      <c r="P2228" s="2">
        <f>VLOOKUP(M2228&amp;N2228,Distancia!$C$2:$D$3438,2,0)</f>
        <v>109.34</v>
      </c>
      <c r="Q2228" s="2" t="str">
        <f t="shared" si="34"/>
        <v>Aplica</v>
      </c>
      <c r="R2228" s="36"/>
      <c r="S2228" s="2"/>
    </row>
    <row r="2229" spans="1:19" x14ac:dyDescent="0.25">
      <c r="A2229" s="3" t="s">
        <v>284</v>
      </c>
      <c r="B2229" s="6" t="s">
        <v>1924</v>
      </c>
      <c r="C2229" s="2">
        <v>220188</v>
      </c>
      <c r="D2229" s="4">
        <v>45904</v>
      </c>
      <c r="E2229" s="4">
        <v>45905</v>
      </c>
      <c r="F2229" s="2" t="s">
        <v>1168</v>
      </c>
      <c r="G2229" s="3" t="s">
        <v>1178</v>
      </c>
      <c r="H2229" s="2" t="s">
        <v>5844</v>
      </c>
      <c r="I2229" s="3" t="s">
        <v>97</v>
      </c>
      <c r="J2229" s="6">
        <v>111332</v>
      </c>
      <c r="K2229" s="3" t="s">
        <v>1985</v>
      </c>
      <c r="L2229" s="3" t="s">
        <v>4217</v>
      </c>
      <c r="M2229" s="3" t="s">
        <v>724</v>
      </c>
      <c r="N2229" s="3" t="s">
        <v>286</v>
      </c>
      <c r="O2229" s="5" t="s">
        <v>5394</v>
      </c>
      <c r="P2229" s="2">
        <f>VLOOKUP(M2229&amp;N2229,Distancia!$C$2:$D$3438,2,0)</f>
        <v>237.94</v>
      </c>
      <c r="Q2229" s="2" t="str">
        <f t="shared" si="34"/>
        <v>Aplica</v>
      </c>
      <c r="R2229" s="36"/>
      <c r="S2229" s="2"/>
    </row>
    <row r="2230" spans="1:19" x14ac:dyDescent="0.25">
      <c r="A2230" s="3" t="s">
        <v>284</v>
      </c>
      <c r="B2230" s="6" t="s">
        <v>1924</v>
      </c>
      <c r="C2230" s="2">
        <v>220195</v>
      </c>
      <c r="D2230" s="4">
        <v>45897</v>
      </c>
      <c r="E2230" s="4">
        <v>45897</v>
      </c>
      <c r="F2230" s="2" t="s">
        <v>2870</v>
      </c>
      <c r="G2230" s="3" t="s">
        <v>2869</v>
      </c>
      <c r="H2230" s="2" t="s">
        <v>6228</v>
      </c>
      <c r="I2230" s="3" t="s">
        <v>97</v>
      </c>
      <c r="J2230" s="6">
        <v>25815</v>
      </c>
      <c r="K2230" s="3" t="s">
        <v>441</v>
      </c>
      <c r="L2230" s="3" t="s">
        <v>4576</v>
      </c>
      <c r="M2230" s="3" t="s">
        <v>288</v>
      </c>
      <c r="N2230" s="3" t="s">
        <v>286</v>
      </c>
      <c r="O2230" s="5" t="s">
        <v>5382</v>
      </c>
      <c r="P2230" s="2">
        <f>VLOOKUP(M2230&amp;N2230,Distancia!$C$2:$D$3438,2,0)</f>
        <v>109.34</v>
      </c>
      <c r="Q2230" s="2" t="str">
        <f t="shared" si="34"/>
        <v>Aplica</v>
      </c>
      <c r="R2230" s="36"/>
      <c r="S2230" s="2"/>
    </row>
    <row r="2231" spans="1:19" x14ac:dyDescent="0.25">
      <c r="A2231" s="3" t="s">
        <v>284</v>
      </c>
      <c r="B2231" s="6" t="s">
        <v>1924</v>
      </c>
      <c r="C2231" s="2">
        <v>220198</v>
      </c>
      <c r="D2231" s="4">
        <v>45894</v>
      </c>
      <c r="E2231" s="4">
        <v>45894</v>
      </c>
      <c r="F2231" s="2" t="s">
        <v>2854</v>
      </c>
      <c r="G2231" s="3" t="s">
        <v>2853</v>
      </c>
      <c r="H2231" s="2" t="s">
        <v>5458</v>
      </c>
      <c r="I2231" s="3" t="s">
        <v>97</v>
      </c>
      <c r="J2231" s="6">
        <v>0</v>
      </c>
      <c r="K2231" s="3" t="s">
        <v>1495</v>
      </c>
      <c r="L2231" s="3" t="s">
        <v>4627</v>
      </c>
      <c r="M2231" s="3" t="s">
        <v>724</v>
      </c>
      <c r="N2231" s="3" t="s">
        <v>493</v>
      </c>
      <c r="O2231" s="5" t="s">
        <v>5382</v>
      </c>
      <c r="P2231" s="2">
        <f>VLOOKUP(M2231&amp;N2231,Distancia!$C$2:$D$3438,2,0)</f>
        <v>30.99</v>
      </c>
      <c r="Q2231" s="2" t="str">
        <f t="shared" si="34"/>
        <v>No Aplica</v>
      </c>
      <c r="R2231" s="36"/>
      <c r="S2231" s="2"/>
    </row>
    <row r="2232" spans="1:19" x14ac:dyDescent="0.25">
      <c r="A2232" s="3" t="s">
        <v>284</v>
      </c>
      <c r="B2232" s="6" t="s">
        <v>1924</v>
      </c>
      <c r="C2232" s="2">
        <v>220205</v>
      </c>
      <c r="D2232" s="4">
        <v>45896</v>
      </c>
      <c r="E2232" s="4">
        <v>45896</v>
      </c>
      <c r="F2232" s="2" t="s">
        <v>2863</v>
      </c>
      <c r="G2232" s="3" t="s">
        <v>2862</v>
      </c>
      <c r="H2232" s="2" t="s">
        <v>5647</v>
      </c>
      <c r="I2232" s="3" t="s">
        <v>3170</v>
      </c>
      <c r="J2232" s="6">
        <v>0</v>
      </c>
      <c r="K2232" s="3" t="s">
        <v>1382</v>
      </c>
      <c r="L2232" s="3" t="s">
        <v>4217</v>
      </c>
      <c r="M2232" s="3" t="s">
        <v>288</v>
      </c>
      <c r="N2232" s="3" t="s">
        <v>474</v>
      </c>
      <c r="O2232" s="5" t="s">
        <v>5382</v>
      </c>
      <c r="P2232" s="2">
        <f>VLOOKUP(M2232&amp;N2232,Distancia!$C$2:$D$3438,2,0)</f>
        <v>76.02</v>
      </c>
      <c r="Q2232" s="2" t="str">
        <f t="shared" si="34"/>
        <v>No Aplica</v>
      </c>
      <c r="R2232" s="36"/>
      <c r="S2232" s="2"/>
    </row>
    <row r="2233" spans="1:19" x14ac:dyDescent="0.25">
      <c r="A2233" s="3" t="s">
        <v>284</v>
      </c>
      <c r="B2233" s="6" t="s">
        <v>1924</v>
      </c>
      <c r="C2233" s="2">
        <v>220207</v>
      </c>
      <c r="D2233" s="4">
        <v>45896</v>
      </c>
      <c r="E2233" s="4">
        <v>45896</v>
      </c>
      <c r="F2233" s="2" t="s">
        <v>2865</v>
      </c>
      <c r="G2233" s="3" t="s">
        <v>2864</v>
      </c>
      <c r="H2233" s="2" t="s">
        <v>6230</v>
      </c>
      <c r="I2233" s="3" t="s">
        <v>3170</v>
      </c>
      <c r="J2233" s="6">
        <v>0</v>
      </c>
      <c r="K2233" s="3" t="s">
        <v>1646</v>
      </c>
      <c r="L2233" s="3" t="s">
        <v>4217</v>
      </c>
      <c r="M2233" s="3" t="s">
        <v>288</v>
      </c>
      <c r="N2233" s="3" t="s">
        <v>474</v>
      </c>
      <c r="O2233" s="5" t="s">
        <v>5382</v>
      </c>
      <c r="P2233" s="2">
        <f>VLOOKUP(M2233&amp;N2233,Distancia!$C$2:$D$3438,2,0)</f>
        <v>76.02</v>
      </c>
      <c r="Q2233" s="2" t="str">
        <f t="shared" si="34"/>
        <v>No Aplica</v>
      </c>
      <c r="R2233" s="36"/>
      <c r="S2233" s="2"/>
    </row>
    <row r="2234" spans="1:19" x14ac:dyDescent="0.25">
      <c r="A2234" s="3" t="s">
        <v>284</v>
      </c>
      <c r="B2234" s="6" t="s">
        <v>1924</v>
      </c>
      <c r="C2234" s="2">
        <v>220208</v>
      </c>
      <c r="D2234" s="4">
        <v>45895</v>
      </c>
      <c r="E2234" s="4">
        <v>45895</v>
      </c>
      <c r="F2234" s="2" t="s">
        <v>3273</v>
      </c>
      <c r="G2234" s="3" t="s">
        <v>3274</v>
      </c>
      <c r="H2234" s="2" t="s">
        <v>5930</v>
      </c>
      <c r="I2234" s="3" t="s">
        <v>97</v>
      </c>
      <c r="J2234" s="6">
        <v>0</v>
      </c>
      <c r="K2234" s="3" t="s">
        <v>1514</v>
      </c>
      <c r="L2234" s="3" t="s">
        <v>4635</v>
      </c>
      <c r="M2234" s="3" t="s">
        <v>493</v>
      </c>
      <c r="N2234" s="3" t="s">
        <v>49</v>
      </c>
      <c r="O2234" s="5" t="s">
        <v>5382</v>
      </c>
      <c r="P2234" s="2">
        <f>VLOOKUP(M2234&amp;N2234,Distancia!$C$2:$D$3438,2,0)</f>
        <v>72.56</v>
      </c>
      <c r="Q2234" s="2" t="str">
        <f t="shared" si="34"/>
        <v>No Aplica</v>
      </c>
      <c r="R2234" s="36"/>
      <c r="S2234" s="2"/>
    </row>
    <row r="2235" spans="1:19" x14ac:dyDescent="0.25">
      <c r="A2235" s="3" t="s">
        <v>284</v>
      </c>
      <c r="B2235" s="6" t="s">
        <v>1924</v>
      </c>
      <c r="C2235" s="2">
        <v>220218</v>
      </c>
      <c r="D2235" s="4">
        <v>45896</v>
      </c>
      <c r="E2235" s="4">
        <v>45896</v>
      </c>
      <c r="F2235" s="2" t="s">
        <v>2856</v>
      </c>
      <c r="G2235" s="3" t="s">
        <v>2855</v>
      </c>
      <c r="H2235" s="2" t="s">
        <v>5489</v>
      </c>
      <c r="I2235" s="3" t="s">
        <v>3170</v>
      </c>
      <c r="J2235" s="6">
        <v>0</v>
      </c>
      <c r="K2235" s="3" t="s">
        <v>1652</v>
      </c>
      <c r="L2235" s="3" t="s">
        <v>4217</v>
      </c>
      <c r="M2235" s="3" t="s">
        <v>288</v>
      </c>
      <c r="N2235" s="3" t="s">
        <v>732</v>
      </c>
      <c r="O2235" s="5" t="s">
        <v>5394</v>
      </c>
      <c r="P2235" s="2">
        <f>VLOOKUP(M2235&amp;N2235,Distancia!$C$2:$D$3438,2,0)</f>
        <v>40.729999999999997</v>
      </c>
      <c r="Q2235" s="2" t="str">
        <f t="shared" si="34"/>
        <v>No Aplica</v>
      </c>
      <c r="R2235" s="36"/>
      <c r="S2235" s="2"/>
    </row>
    <row r="2236" spans="1:19" x14ac:dyDescent="0.25">
      <c r="A2236" s="3" t="s">
        <v>284</v>
      </c>
      <c r="B2236" s="6" t="s">
        <v>1924</v>
      </c>
      <c r="C2236" s="2">
        <v>220237</v>
      </c>
      <c r="D2236" s="4">
        <v>45896</v>
      </c>
      <c r="E2236" s="4">
        <v>45896</v>
      </c>
      <c r="F2236" s="2" t="s">
        <v>58</v>
      </c>
      <c r="G2236" s="3" t="s">
        <v>477</v>
      </c>
      <c r="H2236" s="2" t="s">
        <v>6238</v>
      </c>
      <c r="I2236" s="3" t="s">
        <v>351</v>
      </c>
      <c r="J2236" s="6">
        <v>0</v>
      </c>
      <c r="K2236" s="3" t="s">
        <v>1517</v>
      </c>
      <c r="L2236" s="3" t="s">
        <v>4217</v>
      </c>
      <c r="M2236" s="3" t="s">
        <v>49</v>
      </c>
      <c r="N2236" s="3" t="s">
        <v>288</v>
      </c>
      <c r="O2236" s="5" t="s">
        <v>5402</v>
      </c>
      <c r="P2236" s="2">
        <f>VLOOKUP(M2236&amp;N2236,Distancia!$C$2:$D$3438,2,0)</f>
        <v>46.87</v>
      </c>
      <c r="Q2236" s="2" t="str">
        <f t="shared" si="34"/>
        <v>No Aplica</v>
      </c>
      <c r="R2236" s="36"/>
      <c r="S2236" s="2"/>
    </row>
    <row r="2237" spans="1:19" x14ac:dyDescent="0.25">
      <c r="A2237" s="3" t="s">
        <v>284</v>
      </c>
      <c r="B2237" s="6" t="s">
        <v>1924</v>
      </c>
      <c r="C2237" s="2">
        <v>220238</v>
      </c>
      <c r="D2237" s="4">
        <v>45896</v>
      </c>
      <c r="E2237" s="4">
        <v>45896</v>
      </c>
      <c r="F2237" s="2" t="s">
        <v>675</v>
      </c>
      <c r="G2237" s="3" t="s">
        <v>676</v>
      </c>
      <c r="H2237" s="2" t="s">
        <v>5425</v>
      </c>
      <c r="I2237" s="3" t="s">
        <v>3170</v>
      </c>
      <c r="J2237" s="6">
        <v>0</v>
      </c>
      <c r="K2237" s="3" t="s">
        <v>3259</v>
      </c>
      <c r="L2237" s="3" t="s">
        <v>4217</v>
      </c>
      <c r="M2237" s="3" t="s">
        <v>288</v>
      </c>
      <c r="N2237" s="3" t="s">
        <v>49</v>
      </c>
      <c r="O2237" s="5" t="s">
        <v>5394</v>
      </c>
      <c r="P2237" s="2">
        <f>VLOOKUP(M2237&amp;N2237,Distancia!$C$2:$D$3438,2,0)</f>
        <v>46.87</v>
      </c>
      <c r="Q2237" s="2" t="str">
        <f t="shared" si="34"/>
        <v>No Aplica</v>
      </c>
      <c r="R2237" s="36"/>
      <c r="S2237" s="2"/>
    </row>
    <row r="2238" spans="1:19" x14ac:dyDescent="0.25">
      <c r="A2238" s="3" t="s">
        <v>284</v>
      </c>
      <c r="B2238" s="6" t="s">
        <v>1924</v>
      </c>
      <c r="C2238" s="2">
        <v>220249</v>
      </c>
      <c r="D2238" s="4">
        <v>45896</v>
      </c>
      <c r="E2238" s="4">
        <v>45896</v>
      </c>
      <c r="F2238" s="2" t="s">
        <v>698</v>
      </c>
      <c r="G2238" s="3" t="s">
        <v>699</v>
      </c>
      <c r="H2238" s="2" t="s">
        <v>5657</v>
      </c>
      <c r="I2238" s="3" t="s">
        <v>3170</v>
      </c>
      <c r="J2238" s="6">
        <v>25815</v>
      </c>
      <c r="K2238" s="3" t="s">
        <v>1656</v>
      </c>
      <c r="L2238" s="3" t="s">
        <v>4217</v>
      </c>
      <c r="M2238" s="3" t="s">
        <v>288</v>
      </c>
      <c r="N2238" s="3" t="s">
        <v>724</v>
      </c>
      <c r="O2238" s="5" t="s">
        <v>5382</v>
      </c>
      <c r="P2238" s="2">
        <f>VLOOKUP(M2238&amp;N2238,Distancia!$C$2:$D$3438,2,0)</f>
        <v>141.91</v>
      </c>
      <c r="Q2238" s="2" t="str">
        <f t="shared" si="34"/>
        <v>Aplica</v>
      </c>
      <c r="R2238" s="36"/>
      <c r="S2238" s="2"/>
    </row>
    <row r="2239" spans="1:19" x14ac:dyDescent="0.25">
      <c r="A2239" s="3" t="s">
        <v>284</v>
      </c>
      <c r="B2239" s="6" t="s">
        <v>1924</v>
      </c>
      <c r="C2239" s="2">
        <v>220254</v>
      </c>
      <c r="D2239" s="4">
        <v>45922</v>
      </c>
      <c r="E2239" s="4">
        <v>45926</v>
      </c>
      <c r="F2239" s="2" t="s">
        <v>747</v>
      </c>
      <c r="G2239" s="3" t="s">
        <v>748</v>
      </c>
      <c r="H2239" s="2" t="s">
        <v>5848</v>
      </c>
      <c r="I2239" s="3" t="s">
        <v>351</v>
      </c>
      <c r="J2239" s="6">
        <v>318092</v>
      </c>
      <c r="K2239" s="3" t="s">
        <v>1610</v>
      </c>
      <c r="L2239" s="3" t="s">
        <v>4217</v>
      </c>
      <c r="M2239" s="3" t="s">
        <v>49</v>
      </c>
      <c r="N2239" s="3" t="s">
        <v>270</v>
      </c>
      <c r="O2239" s="5" t="s">
        <v>5494</v>
      </c>
      <c r="P2239" s="2">
        <f>VLOOKUP(M2239&amp;N2239,Distancia!$C$2:$D$3438,2,0)</f>
        <v>652</v>
      </c>
      <c r="Q2239" s="2" t="str">
        <f t="shared" si="34"/>
        <v>Aplica</v>
      </c>
      <c r="R2239" s="33">
        <v>329960</v>
      </c>
      <c r="S2239" s="2"/>
    </row>
    <row r="2240" spans="1:19" x14ac:dyDescent="0.25">
      <c r="A2240" s="3" t="s">
        <v>284</v>
      </c>
      <c r="B2240" s="6" t="s">
        <v>1924</v>
      </c>
      <c r="C2240" s="2">
        <v>220281</v>
      </c>
      <c r="D2240" s="4">
        <v>45904</v>
      </c>
      <c r="E2240" s="4">
        <v>45905</v>
      </c>
      <c r="F2240" s="2" t="s">
        <v>745</v>
      </c>
      <c r="G2240" s="3" t="s">
        <v>746</v>
      </c>
      <c r="H2240" s="2" t="s">
        <v>5840</v>
      </c>
      <c r="I2240" s="3" t="s">
        <v>97</v>
      </c>
      <c r="J2240" s="6">
        <v>111332</v>
      </c>
      <c r="K2240" s="3" t="s">
        <v>1493</v>
      </c>
      <c r="L2240" s="3" t="s">
        <v>4217</v>
      </c>
      <c r="M2240" s="3" t="s">
        <v>288</v>
      </c>
      <c r="N2240" s="3" t="s">
        <v>286</v>
      </c>
      <c r="O2240" s="5" t="s">
        <v>5382</v>
      </c>
      <c r="P2240" s="2">
        <f>VLOOKUP(M2240&amp;N2240,Distancia!$C$2:$D$3438,2,0)</f>
        <v>109.34</v>
      </c>
      <c r="Q2240" s="2" t="str">
        <f t="shared" si="34"/>
        <v>Aplica</v>
      </c>
      <c r="R2240" s="36"/>
      <c r="S2240" s="2"/>
    </row>
    <row r="2241" spans="1:19" x14ac:dyDescent="0.25">
      <c r="A2241" s="3" t="s">
        <v>284</v>
      </c>
      <c r="B2241" s="6" t="s">
        <v>1924</v>
      </c>
      <c r="C2241" s="2">
        <v>220308</v>
      </c>
      <c r="D2241" s="4">
        <v>45895</v>
      </c>
      <c r="E2241" s="4">
        <v>45895</v>
      </c>
      <c r="F2241" s="2" t="s">
        <v>679</v>
      </c>
      <c r="G2241" s="3" t="s">
        <v>680</v>
      </c>
      <c r="H2241" s="2" t="s">
        <v>5718</v>
      </c>
      <c r="I2241" s="3" t="s">
        <v>3170</v>
      </c>
      <c r="J2241" s="6">
        <v>31809</v>
      </c>
      <c r="K2241" s="3" t="s">
        <v>1661</v>
      </c>
      <c r="L2241" s="3" t="s">
        <v>4635</v>
      </c>
      <c r="M2241" s="3" t="s">
        <v>288</v>
      </c>
      <c r="N2241" s="3" t="s">
        <v>720</v>
      </c>
      <c r="O2241" s="5" t="s">
        <v>5382</v>
      </c>
      <c r="P2241" s="2">
        <f>VLOOKUP(M2241&amp;N2241,Distancia!$C$2:$D$3438,2,0)</f>
        <v>81.87</v>
      </c>
      <c r="Q2241" s="2" t="str">
        <f t="shared" si="34"/>
        <v>Aplica</v>
      </c>
      <c r="R2241" s="36"/>
      <c r="S2241" s="2"/>
    </row>
    <row r="2242" spans="1:19" x14ac:dyDescent="0.25">
      <c r="A2242" s="3" t="s">
        <v>284</v>
      </c>
      <c r="B2242" s="6" t="s">
        <v>1924</v>
      </c>
      <c r="C2242" s="2">
        <v>220310</v>
      </c>
      <c r="D2242" s="4">
        <v>45897</v>
      </c>
      <c r="E2242" s="4">
        <v>45897</v>
      </c>
      <c r="F2242" s="2" t="s">
        <v>679</v>
      </c>
      <c r="G2242" s="3" t="s">
        <v>680</v>
      </c>
      <c r="H2242" s="2" t="s">
        <v>5718</v>
      </c>
      <c r="I2242" s="3" t="s">
        <v>3170</v>
      </c>
      <c r="J2242" s="6">
        <v>0</v>
      </c>
      <c r="K2242" s="3" t="s">
        <v>1563</v>
      </c>
      <c r="L2242" s="3" t="s">
        <v>4635</v>
      </c>
      <c r="M2242" s="3" t="s">
        <v>288</v>
      </c>
      <c r="N2242" s="3" t="s">
        <v>485</v>
      </c>
      <c r="O2242" s="5" t="s">
        <v>5394</v>
      </c>
      <c r="P2242" s="2">
        <f>VLOOKUP(M2242&amp;N2242,Distancia!$C$2:$D$3438,2,0)</f>
        <v>32.619999999999997</v>
      </c>
      <c r="Q2242" s="2" t="str">
        <f t="shared" si="34"/>
        <v>No Aplica</v>
      </c>
      <c r="R2242" s="36"/>
      <c r="S2242" s="2"/>
    </row>
    <row r="2243" spans="1:19" x14ac:dyDescent="0.25">
      <c r="A2243" s="3" t="s">
        <v>284</v>
      </c>
      <c r="B2243" s="6" t="s">
        <v>1924</v>
      </c>
      <c r="C2243" s="2">
        <v>220327</v>
      </c>
      <c r="D2243" s="4">
        <v>45904</v>
      </c>
      <c r="E2243" s="4">
        <v>45905</v>
      </c>
      <c r="F2243" s="2" t="s">
        <v>662</v>
      </c>
      <c r="G2243" s="3" t="s">
        <v>686</v>
      </c>
      <c r="H2243" s="2" t="s">
        <v>5861</v>
      </c>
      <c r="I2243" s="3" t="s">
        <v>3170</v>
      </c>
      <c r="J2243" s="6">
        <v>121034</v>
      </c>
      <c r="K2243" s="3" t="s">
        <v>1680</v>
      </c>
      <c r="L2243" s="3" t="s">
        <v>4635</v>
      </c>
      <c r="M2243" s="3" t="s">
        <v>288</v>
      </c>
      <c r="N2243" s="3" t="s">
        <v>286</v>
      </c>
      <c r="O2243" s="5" t="s">
        <v>5394</v>
      </c>
      <c r="P2243" s="2">
        <f>VLOOKUP(M2243&amp;N2243,Distancia!$C$2:$D$3438,2,0)</f>
        <v>109.34</v>
      </c>
      <c r="Q2243" s="2" t="str">
        <f t="shared" ref="Q2243:Q2306" si="35">IF(P2243&gt;=80,"Aplica","No Aplica")</f>
        <v>Aplica</v>
      </c>
      <c r="R2243" s="36"/>
      <c r="S2243" s="2"/>
    </row>
    <row r="2244" spans="1:19" x14ac:dyDescent="0.25">
      <c r="A2244" s="3" t="s">
        <v>284</v>
      </c>
      <c r="B2244" s="6" t="s">
        <v>1924</v>
      </c>
      <c r="C2244" s="2">
        <v>220337</v>
      </c>
      <c r="D2244" s="4">
        <v>45903</v>
      </c>
      <c r="E2244" s="4">
        <v>45903</v>
      </c>
      <c r="F2244" s="2" t="s">
        <v>1182</v>
      </c>
      <c r="G2244" s="3" t="s">
        <v>1183</v>
      </c>
      <c r="H2244" s="2" t="s">
        <v>5547</v>
      </c>
      <c r="I2244" s="3" t="s">
        <v>97</v>
      </c>
      <c r="J2244" s="6">
        <v>25815</v>
      </c>
      <c r="K2244" s="3" t="s">
        <v>1485</v>
      </c>
      <c r="L2244" s="3" t="s">
        <v>4635</v>
      </c>
      <c r="M2244" s="3" t="s">
        <v>724</v>
      </c>
      <c r="N2244" s="3" t="s">
        <v>288</v>
      </c>
      <c r="O2244" s="5" t="s">
        <v>5382</v>
      </c>
      <c r="P2244" s="2">
        <f>VLOOKUP(M2244&amp;N2244,Distancia!$C$2:$D$3438,2,0)</f>
        <v>141.91</v>
      </c>
      <c r="Q2244" s="2" t="str">
        <f t="shared" si="35"/>
        <v>Aplica</v>
      </c>
      <c r="R2244" s="36"/>
      <c r="S2244" s="2"/>
    </row>
    <row r="2245" spans="1:19" x14ac:dyDescent="0.25">
      <c r="A2245" s="3" t="s">
        <v>284</v>
      </c>
      <c r="B2245" s="6" t="s">
        <v>1924</v>
      </c>
      <c r="C2245" s="2">
        <v>220338</v>
      </c>
      <c r="D2245" s="4">
        <v>45903</v>
      </c>
      <c r="E2245" s="4">
        <v>45903</v>
      </c>
      <c r="F2245" s="2" t="s">
        <v>2854</v>
      </c>
      <c r="G2245" s="3" t="s">
        <v>2853</v>
      </c>
      <c r="H2245" s="2" t="s">
        <v>5458</v>
      </c>
      <c r="I2245" s="3" t="s">
        <v>97</v>
      </c>
      <c r="J2245" s="6">
        <v>25815</v>
      </c>
      <c r="K2245" s="3" t="s">
        <v>1567</v>
      </c>
      <c r="L2245" s="3" t="s">
        <v>4635</v>
      </c>
      <c r="M2245" s="3" t="s">
        <v>724</v>
      </c>
      <c r="N2245" s="3" t="s">
        <v>288</v>
      </c>
      <c r="O2245" s="5" t="s">
        <v>5382</v>
      </c>
      <c r="P2245" s="2">
        <f>VLOOKUP(M2245&amp;N2245,Distancia!$C$2:$D$3438,2,0)</f>
        <v>141.91</v>
      </c>
      <c r="Q2245" s="2" t="str">
        <f t="shared" si="35"/>
        <v>Aplica</v>
      </c>
      <c r="R2245" s="36"/>
      <c r="S2245" s="2"/>
    </row>
    <row r="2246" spans="1:19" x14ac:dyDescent="0.25">
      <c r="A2246" s="3" t="s">
        <v>284</v>
      </c>
      <c r="B2246" s="6" t="s">
        <v>1924</v>
      </c>
      <c r="C2246" s="2">
        <v>220339</v>
      </c>
      <c r="D2246" s="4">
        <v>45901</v>
      </c>
      <c r="E2246" s="4">
        <v>45901</v>
      </c>
      <c r="F2246" s="2" t="s">
        <v>448</v>
      </c>
      <c r="G2246" s="3" t="s">
        <v>696</v>
      </c>
      <c r="H2246" s="2" t="s">
        <v>5704</v>
      </c>
      <c r="I2246" s="3" t="s">
        <v>3170</v>
      </c>
      <c r="J2246" s="6">
        <v>0</v>
      </c>
      <c r="K2246" s="3" t="s">
        <v>1486</v>
      </c>
      <c r="L2246" s="3" t="s">
        <v>4635</v>
      </c>
      <c r="M2246" s="3" t="s">
        <v>288</v>
      </c>
      <c r="N2246" s="3" t="s">
        <v>474</v>
      </c>
      <c r="O2246" s="5" t="s">
        <v>5394</v>
      </c>
      <c r="P2246" s="2">
        <f>VLOOKUP(M2246&amp;N2246,Distancia!$C$2:$D$3438,2,0)</f>
        <v>76.02</v>
      </c>
      <c r="Q2246" s="2" t="str">
        <f t="shared" si="35"/>
        <v>No Aplica</v>
      </c>
      <c r="R2246" s="36"/>
      <c r="S2246" s="2"/>
    </row>
    <row r="2247" spans="1:19" x14ac:dyDescent="0.25">
      <c r="A2247" s="3" t="s">
        <v>284</v>
      </c>
      <c r="B2247" s="6" t="s">
        <v>1924</v>
      </c>
      <c r="C2247" s="2">
        <v>220350</v>
      </c>
      <c r="D2247" s="4">
        <v>45898</v>
      </c>
      <c r="E2247" s="4">
        <v>45898</v>
      </c>
      <c r="F2247" s="2" t="s">
        <v>1169</v>
      </c>
      <c r="G2247" s="3" t="s">
        <v>1170</v>
      </c>
      <c r="H2247" s="2" t="s">
        <v>5485</v>
      </c>
      <c r="I2247" s="3" t="s">
        <v>3170</v>
      </c>
      <c r="J2247" s="6">
        <v>0</v>
      </c>
      <c r="K2247" s="3" t="s">
        <v>1676</v>
      </c>
      <c r="L2247" s="3" t="s">
        <v>4635</v>
      </c>
      <c r="M2247" s="3" t="s">
        <v>724</v>
      </c>
      <c r="N2247" s="3" t="s">
        <v>493</v>
      </c>
      <c r="O2247" s="5" t="s">
        <v>5402</v>
      </c>
      <c r="P2247" s="2">
        <f>VLOOKUP(M2247&amp;N2247,Distancia!$C$2:$D$3438,2,0)</f>
        <v>30.99</v>
      </c>
      <c r="Q2247" s="2" t="str">
        <f t="shared" si="35"/>
        <v>No Aplica</v>
      </c>
      <c r="R2247" s="36"/>
      <c r="S2247" s="2"/>
    </row>
    <row r="2248" spans="1:19" x14ac:dyDescent="0.25">
      <c r="A2248" s="3" t="s">
        <v>284</v>
      </c>
      <c r="B2248" s="6" t="s">
        <v>1924</v>
      </c>
      <c r="C2248" s="2">
        <v>220359</v>
      </c>
      <c r="D2248" s="4">
        <v>45907</v>
      </c>
      <c r="E2248" s="4">
        <v>45911</v>
      </c>
      <c r="F2248" s="2" t="s">
        <v>2860</v>
      </c>
      <c r="G2248" s="3" t="s">
        <v>2859</v>
      </c>
      <c r="H2248" s="2" t="s">
        <v>6034</v>
      </c>
      <c r="I2248" s="3" t="s">
        <v>351</v>
      </c>
      <c r="J2248" s="6">
        <v>345812</v>
      </c>
      <c r="K2248" s="3" t="s">
        <v>1600</v>
      </c>
      <c r="L2248" s="3" t="s">
        <v>4537</v>
      </c>
      <c r="M2248" s="3" t="s">
        <v>288</v>
      </c>
      <c r="N2248" s="3" t="s">
        <v>270</v>
      </c>
      <c r="O2248" s="5" t="s">
        <v>5392</v>
      </c>
      <c r="P2248" s="2">
        <f>VLOOKUP(M2248&amp;N2248,Distancia!$C$2:$D$3438,2,0)</f>
        <v>690.1</v>
      </c>
      <c r="Q2248" s="2" t="str">
        <f t="shared" si="35"/>
        <v>Aplica</v>
      </c>
      <c r="R2248" s="33">
        <v>268315</v>
      </c>
      <c r="S2248" s="2"/>
    </row>
    <row r="2249" spans="1:19" x14ac:dyDescent="0.25">
      <c r="A2249" s="3" t="s">
        <v>284</v>
      </c>
      <c r="B2249" s="6" t="s">
        <v>1924</v>
      </c>
      <c r="C2249" s="2">
        <v>220363</v>
      </c>
      <c r="D2249" s="4">
        <v>45898</v>
      </c>
      <c r="E2249" s="4">
        <v>45898</v>
      </c>
      <c r="F2249" s="2" t="s">
        <v>2969</v>
      </c>
      <c r="G2249" s="3" t="s">
        <v>2968</v>
      </c>
      <c r="H2249" s="2" t="s">
        <v>5612</v>
      </c>
      <c r="I2249" s="3" t="s">
        <v>3170</v>
      </c>
      <c r="J2249" s="6">
        <v>0</v>
      </c>
      <c r="K2249" s="3" t="s">
        <v>1668</v>
      </c>
      <c r="L2249" s="3" t="s">
        <v>4576</v>
      </c>
      <c r="M2249" s="3" t="s">
        <v>474</v>
      </c>
      <c r="N2249" s="3" t="s">
        <v>288</v>
      </c>
      <c r="O2249" s="5" t="s">
        <v>5382</v>
      </c>
      <c r="P2249" s="2">
        <f>VLOOKUP(M2249&amp;N2249,Distancia!$C$2:$D$3438,2,0)</f>
        <v>76.02</v>
      </c>
      <c r="Q2249" s="2" t="str">
        <f t="shared" si="35"/>
        <v>No Aplica</v>
      </c>
      <c r="R2249" s="36"/>
      <c r="S2249" s="2"/>
    </row>
    <row r="2250" spans="1:19" x14ac:dyDescent="0.25">
      <c r="A2250" s="3" t="s">
        <v>284</v>
      </c>
      <c r="B2250" s="6" t="s">
        <v>1924</v>
      </c>
      <c r="C2250" s="2">
        <v>220365</v>
      </c>
      <c r="D2250" s="4">
        <v>45901</v>
      </c>
      <c r="E2250" s="4">
        <v>45901</v>
      </c>
      <c r="F2250" s="2" t="s">
        <v>679</v>
      </c>
      <c r="G2250" s="3" t="s">
        <v>680</v>
      </c>
      <c r="H2250" s="2" t="s">
        <v>5718</v>
      </c>
      <c r="I2250" s="3" t="s">
        <v>3170</v>
      </c>
      <c r="J2250" s="6">
        <v>31809</v>
      </c>
      <c r="K2250" s="3" t="s">
        <v>1608</v>
      </c>
      <c r="L2250" s="3" t="s">
        <v>4537</v>
      </c>
      <c r="M2250" s="3" t="s">
        <v>288</v>
      </c>
      <c r="N2250" s="3" t="s">
        <v>17</v>
      </c>
      <c r="O2250" s="5" t="s">
        <v>5382</v>
      </c>
      <c r="P2250" s="2">
        <f>VLOOKUP(M2250&amp;N2250,Distancia!$C$2:$D$3438,2,0)</f>
        <v>170.95</v>
      </c>
      <c r="Q2250" s="2" t="str">
        <f t="shared" si="35"/>
        <v>Aplica</v>
      </c>
      <c r="R2250" s="36"/>
      <c r="S2250" s="2"/>
    </row>
    <row r="2251" spans="1:19" x14ac:dyDescent="0.25">
      <c r="A2251" s="3" t="s">
        <v>284</v>
      </c>
      <c r="B2251" s="6" t="s">
        <v>1924</v>
      </c>
      <c r="C2251" s="2">
        <v>220394</v>
      </c>
      <c r="D2251" s="4">
        <v>45904</v>
      </c>
      <c r="E2251" s="4">
        <v>45905</v>
      </c>
      <c r="F2251" s="2" t="s">
        <v>487</v>
      </c>
      <c r="G2251" s="3" t="s">
        <v>488</v>
      </c>
      <c r="H2251" s="2" t="s">
        <v>5710</v>
      </c>
      <c r="I2251" s="3" t="s">
        <v>97</v>
      </c>
      <c r="J2251" s="6">
        <v>0</v>
      </c>
      <c r="K2251" s="3" t="s">
        <v>440</v>
      </c>
      <c r="L2251" s="3" t="s">
        <v>4576</v>
      </c>
      <c r="M2251" s="3" t="s">
        <v>485</v>
      </c>
      <c r="N2251" s="3" t="s">
        <v>286</v>
      </c>
      <c r="O2251" s="5" t="s">
        <v>5394</v>
      </c>
      <c r="P2251" s="2">
        <f>VLOOKUP(M2251&amp;N2251,Distancia!$C$2:$D$3438,2,0)</f>
        <v>84</v>
      </c>
      <c r="Q2251" s="2" t="str">
        <f t="shared" si="35"/>
        <v>Aplica</v>
      </c>
      <c r="R2251" s="36"/>
      <c r="S2251" s="2"/>
    </row>
    <row r="2252" spans="1:19" x14ac:dyDescent="0.25">
      <c r="A2252" s="3" t="s">
        <v>284</v>
      </c>
      <c r="B2252" s="6" t="s">
        <v>1924</v>
      </c>
      <c r="C2252" s="2">
        <v>220398</v>
      </c>
      <c r="D2252" s="4">
        <v>45904</v>
      </c>
      <c r="E2252" s="4">
        <v>45905</v>
      </c>
      <c r="F2252" s="2" t="s">
        <v>1203</v>
      </c>
      <c r="G2252" s="3" t="s">
        <v>1204</v>
      </c>
      <c r="H2252" s="2" t="s">
        <v>5787</v>
      </c>
      <c r="I2252" s="3" t="s">
        <v>3170</v>
      </c>
      <c r="J2252" s="6">
        <v>111332</v>
      </c>
      <c r="K2252" s="3" t="s">
        <v>615</v>
      </c>
      <c r="L2252" s="3" t="s">
        <v>4576</v>
      </c>
      <c r="M2252" s="3" t="s">
        <v>704</v>
      </c>
      <c r="N2252" s="3" t="s">
        <v>286</v>
      </c>
      <c r="O2252" s="5" t="s">
        <v>5382</v>
      </c>
      <c r="P2252" s="2">
        <f>VLOOKUP(M2252&amp;N2252,Distancia!$C$2:$D$3438,2,0)</f>
        <v>190</v>
      </c>
      <c r="Q2252" s="2" t="str">
        <f t="shared" si="35"/>
        <v>Aplica</v>
      </c>
      <c r="R2252" s="36"/>
      <c r="S2252" s="2"/>
    </row>
    <row r="2253" spans="1:19" x14ac:dyDescent="0.25">
      <c r="A2253" s="3" t="s">
        <v>284</v>
      </c>
      <c r="B2253" s="6" t="s">
        <v>1924</v>
      </c>
      <c r="C2253" s="2">
        <v>220401</v>
      </c>
      <c r="D2253" s="4">
        <v>45904</v>
      </c>
      <c r="E2253" s="4">
        <v>45905</v>
      </c>
      <c r="F2253" s="2" t="s">
        <v>2858</v>
      </c>
      <c r="G2253" s="3" t="s">
        <v>2857</v>
      </c>
      <c r="H2253" s="2" t="s">
        <v>6220</v>
      </c>
      <c r="I2253" s="3" t="s">
        <v>3170</v>
      </c>
      <c r="J2253" s="6">
        <v>111332</v>
      </c>
      <c r="K2253" s="3" t="s">
        <v>1596</v>
      </c>
      <c r="L2253" s="3" t="s">
        <v>4275</v>
      </c>
      <c r="M2253" s="3" t="s">
        <v>288</v>
      </c>
      <c r="N2253" s="3" t="s">
        <v>286</v>
      </c>
      <c r="O2253" s="5" t="s">
        <v>5402</v>
      </c>
      <c r="P2253" s="2">
        <f>VLOOKUP(M2253&amp;N2253,Distancia!$C$2:$D$3438,2,0)</f>
        <v>109.34</v>
      </c>
      <c r="Q2253" s="2" t="str">
        <f t="shared" si="35"/>
        <v>Aplica</v>
      </c>
      <c r="R2253" s="36"/>
      <c r="S2253" s="2"/>
    </row>
    <row r="2254" spans="1:19" x14ac:dyDescent="0.25">
      <c r="A2254" s="3" t="s">
        <v>284</v>
      </c>
      <c r="B2254" s="6" t="s">
        <v>1924</v>
      </c>
      <c r="C2254" s="2">
        <v>220421</v>
      </c>
      <c r="D2254" s="4">
        <v>45904</v>
      </c>
      <c r="E2254" s="4">
        <v>45905</v>
      </c>
      <c r="F2254" s="2" t="s">
        <v>455</v>
      </c>
      <c r="G2254" s="3" t="s">
        <v>669</v>
      </c>
      <c r="H2254" s="2" t="s">
        <v>6003</v>
      </c>
      <c r="I2254" s="3" t="s">
        <v>97</v>
      </c>
      <c r="J2254" s="6">
        <v>121034</v>
      </c>
      <c r="K2254" s="3" t="s">
        <v>1585</v>
      </c>
      <c r="L2254" s="3" t="s">
        <v>4537</v>
      </c>
      <c r="M2254" s="3" t="s">
        <v>288</v>
      </c>
      <c r="N2254" s="3" t="s">
        <v>286</v>
      </c>
      <c r="O2254" s="5" t="s">
        <v>5382</v>
      </c>
      <c r="P2254" s="2">
        <f>VLOOKUP(M2254&amp;N2254,Distancia!$C$2:$D$3438,2,0)</f>
        <v>109.34</v>
      </c>
      <c r="Q2254" s="2" t="str">
        <f t="shared" si="35"/>
        <v>Aplica</v>
      </c>
      <c r="R2254" s="36"/>
      <c r="S2254" s="2"/>
    </row>
    <row r="2255" spans="1:19" x14ac:dyDescent="0.25">
      <c r="A2255" s="3" t="s">
        <v>284</v>
      </c>
      <c r="B2255" s="6" t="s">
        <v>1924</v>
      </c>
      <c r="C2255" s="2">
        <v>220422</v>
      </c>
      <c r="D2255" s="4">
        <v>45904</v>
      </c>
      <c r="E2255" s="4">
        <v>45904</v>
      </c>
      <c r="F2255" s="2" t="s">
        <v>457</v>
      </c>
      <c r="G2255" s="3" t="s">
        <v>653</v>
      </c>
      <c r="H2255" s="2" t="s">
        <v>5598</v>
      </c>
      <c r="I2255" s="3" t="s">
        <v>97</v>
      </c>
      <c r="J2255" s="6">
        <v>34581</v>
      </c>
      <c r="K2255" s="3" t="s">
        <v>1500</v>
      </c>
      <c r="L2255" s="3" t="s">
        <v>4275</v>
      </c>
      <c r="M2255" s="3" t="s">
        <v>288</v>
      </c>
      <c r="N2255" s="3" t="s">
        <v>100</v>
      </c>
      <c r="O2255" s="5" t="s">
        <v>5382</v>
      </c>
      <c r="P2255" s="2">
        <f>VLOOKUP(M2255&amp;N2255,Distancia!$C$2:$D$3438,2,0)</f>
        <v>292</v>
      </c>
      <c r="Q2255" s="2" t="str">
        <f t="shared" si="35"/>
        <v>Aplica</v>
      </c>
      <c r="R2255" s="36"/>
      <c r="S2255" s="2"/>
    </row>
    <row r="2256" spans="1:19" x14ac:dyDescent="0.25">
      <c r="A2256" s="3" t="s">
        <v>284</v>
      </c>
      <c r="B2256" s="6" t="s">
        <v>1924</v>
      </c>
      <c r="C2256" s="2">
        <v>220423</v>
      </c>
      <c r="D2256" s="4">
        <v>45904</v>
      </c>
      <c r="E2256" s="4">
        <v>45904</v>
      </c>
      <c r="F2256" s="2" t="s">
        <v>4524</v>
      </c>
      <c r="G2256" s="3" t="s">
        <v>4525</v>
      </c>
      <c r="H2256" s="2" t="s">
        <v>6138</v>
      </c>
      <c r="I2256" s="3" t="s">
        <v>3170</v>
      </c>
      <c r="J2256" s="6">
        <v>31809</v>
      </c>
      <c r="K2256" s="3" t="s">
        <v>1533</v>
      </c>
      <c r="L2256" s="3" t="s">
        <v>4537</v>
      </c>
      <c r="M2256" s="3" t="s">
        <v>288</v>
      </c>
      <c r="N2256" s="3" t="s">
        <v>100</v>
      </c>
      <c r="O2256" s="5" t="s">
        <v>5382</v>
      </c>
      <c r="P2256" s="2">
        <f>VLOOKUP(M2256&amp;N2256,Distancia!$C$2:$D$3438,2,0)</f>
        <v>292</v>
      </c>
      <c r="Q2256" s="2" t="str">
        <f t="shared" si="35"/>
        <v>Aplica</v>
      </c>
      <c r="R2256" s="36"/>
      <c r="S2256" s="2"/>
    </row>
    <row r="2257" spans="1:19" x14ac:dyDescent="0.25">
      <c r="A2257" s="3" t="s">
        <v>284</v>
      </c>
      <c r="B2257" s="6" t="s">
        <v>1924</v>
      </c>
      <c r="C2257" s="2">
        <v>220447</v>
      </c>
      <c r="D2257" s="4">
        <v>45908</v>
      </c>
      <c r="E2257" s="4">
        <v>45909</v>
      </c>
      <c r="F2257" s="2" t="s">
        <v>656</v>
      </c>
      <c r="G2257" s="3" t="s">
        <v>657</v>
      </c>
      <c r="H2257" s="2" t="s">
        <v>5690</v>
      </c>
      <c r="I2257" s="3" t="s">
        <v>3170</v>
      </c>
      <c r="J2257" s="6">
        <v>90353</v>
      </c>
      <c r="K2257" s="3" t="s">
        <v>1599</v>
      </c>
      <c r="L2257" s="3" t="s">
        <v>4275</v>
      </c>
      <c r="M2257" s="3" t="s">
        <v>288</v>
      </c>
      <c r="N2257" s="3" t="s">
        <v>270</v>
      </c>
      <c r="O2257" s="5" t="s">
        <v>5392</v>
      </c>
      <c r="P2257" s="2">
        <f>VLOOKUP(M2257&amp;N2257,Distancia!$C$2:$D$3438,2,0)</f>
        <v>690.1</v>
      </c>
      <c r="Q2257" s="2" t="str">
        <f t="shared" si="35"/>
        <v>Aplica</v>
      </c>
      <c r="R2257" s="33">
        <v>58579</v>
      </c>
      <c r="S2257" s="2"/>
    </row>
    <row r="2258" spans="1:19" x14ac:dyDescent="0.25">
      <c r="A2258" s="3" t="s">
        <v>284</v>
      </c>
      <c r="B2258" s="6" t="s">
        <v>1924</v>
      </c>
      <c r="C2258" s="2">
        <v>220481</v>
      </c>
      <c r="D2258" s="4">
        <v>45902</v>
      </c>
      <c r="E2258" s="4">
        <v>45902</v>
      </c>
      <c r="F2258" s="2" t="s">
        <v>2969</v>
      </c>
      <c r="G2258" s="3" t="s">
        <v>2968</v>
      </c>
      <c r="H2258" s="2" t="s">
        <v>5612</v>
      </c>
      <c r="I2258" s="3" t="s">
        <v>3170</v>
      </c>
      <c r="J2258" s="6">
        <v>25815</v>
      </c>
      <c r="K2258" s="3" t="s">
        <v>416</v>
      </c>
      <c r="L2258" s="3" t="s">
        <v>4856</v>
      </c>
      <c r="M2258" s="3" t="s">
        <v>474</v>
      </c>
      <c r="N2258" s="3" t="s">
        <v>4802</v>
      </c>
      <c r="O2258" s="5" t="s">
        <v>5382</v>
      </c>
      <c r="P2258" s="2">
        <f>VLOOKUP(M2258&amp;N2258,Distancia!$C$2:$D$3438,2,0)</f>
        <v>93</v>
      </c>
      <c r="Q2258" s="2" t="str">
        <f t="shared" si="35"/>
        <v>Aplica</v>
      </c>
      <c r="R2258" s="36"/>
      <c r="S2258" s="2"/>
    </row>
    <row r="2259" spans="1:19" x14ac:dyDescent="0.25">
      <c r="A2259" s="3" t="s">
        <v>284</v>
      </c>
      <c r="B2259" s="6" t="s">
        <v>1924</v>
      </c>
      <c r="C2259" s="2">
        <v>220488</v>
      </c>
      <c r="D2259" s="4">
        <v>45902</v>
      </c>
      <c r="E2259" s="4">
        <v>45902</v>
      </c>
      <c r="F2259" s="2" t="s">
        <v>3016</v>
      </c>
      <c r="G2259" s="3" t="s">
        <v>3017</v>
      </c>
      <c r="H2259" s="2" t="s">
        <v>5429</v>
      </c>
      <c r="I2259" s="3" t="s">
        <v>3170</v>
      </c>
      <c r="J2259" s="6">
        <v>0</v>
      </c>
      <c r="K2259" s="3" t="s">
        <v>1659</v>
      </c>
      <c r="L2259" s="3" t="s">
        <v>4537</v>
      </c>
      <c r="M2259" s="3" t="s">
        <v>288</v>
      </c>
      <c r="N2259" s="3" t="s">
        <v>49</v>
      </c>
      <c r="O2259" s="5" t="s">
        <v>5382</v>
      </c>
      <c r="P2259" s="2">
        <f>VLOOKUP(M2259&amp;N2259,Distancia!$C$2:$D$3438,2,0)</f>
        <v>46.87</v>
      </c>
      <c r="Q2259" s="2" t="str">
        <f t="shared" si="35"/>
        <v>No Aplica</v>
      </c>
      <c r="R2259" s="36"/>
      <c r="S2259" s="2"/>
    </row>
    <row r="2260" spans="1:19" x14ac:dyDescent="0.25">
      <c r="A2260" s="3" t="s">
        <v>284</v>
      </c>
      <c r="B2260" s="6" t="s">
        <v>1924</v>
      </c>
      <c r="C2260" s="2">
        <v>220494</v>
      </c>
      <c r="D2260" s="4">
        <v>45902</v>
      </c>
      <c r="E2260" s="4">
        <v>45902</v>
      </c>
      <c r="F2260" s="2" t="s">
        <v>3106</v>
      </c>
      <c r="G2260" s="3" t="s">
        <v>3107</v>
      </c>
      <c r="H2260" s="2" t="s">
        <v>5385</v>
      </c>
      <c r="I2260" s="3" t="s">
        <v>3170</v>
      </c>
      <c r="J2260" s="6">
        <v>0</v>
      </c>
      <c r="K2260" s="3" t="s">
        <v>1515</v>
      </c>
      <c r="L2260" s="3" t="s">
        <v>4537</v>
      </c>
      <c r="M2260" s="3" t="s">
        <v>288</v>
      </c>
      <c r="N2260" s="3" t="s">
        <v>512</v>
      </c>
      <c r="O2260" s="5" t="s">
        <v>5450</v>
      </c>
      <c r="P2260" s="2">
        <f>VLOOKUP(M2260&amp;N2260,Distancia!$C$2:$D$3438,2,0)</f>
        <v>63.01</v>
      </c>
      <c r="Q2260" s="2" t="str">
        <f t="shared" si="35"/>
        <v>No Aplica</v>
      </c>
      <c r="R2260" s="36"/>
      <c r="S2260" s="2"/>
    </row>
    <row r="2261" spans="1:19" x14ac:dyDescent="0.25">
      <c r="A2261" s="3" t="s">
        <v>284</v>
      </c>
      <c r="B2261" s="6" t="s">
        <v>1924</v>
      </c>
      <c r="C2261" s="2">
        <v>220497</v>
      </c>
      <c r="D2261" s="4">
        <v>45904</v>
      </c>
      <c r="E2261" s="4">
        <v>45904</v>
      </c>
      <c r="F2261" s="2" t="s">
        <v>458</v>
      </c>
      <c r="G2261" s="3" t="s">
        <v>459</v>
      </c>
      <c r="H2261" s="2" t="s">
        <v>5852</v>
      </c>
      <c r="I2261" s="3" t="s">
        <v>97</v>
      </c>
      <c r="J2261" s="6">
        <v>0</v>
      </c>
      <c r="K2261" s="3" t="s">
        <v>1490</v>
      </c>
      <c r="L2261" s="3" t="s">
        <v>4797</v>
      </c>
      <c r="M2261" s="3" t="s">
        <v>442</v>
      </c>
      <c r="N2261" s="3" t="s">
        <v>286</v>
      </c>
      <c r="O2261" s="5" t="s">
        <v>5394</v>
      </c>
      <c r="P2261" s="2">
        <f>VLOOKUP(M2261&amp;N2261,Distancia!$C$2:$D$3438,2,0)</f>
        <v>26.43</v>
      </c>
      <c r="Q2261" s="2" t="str">
        <f t="shared" si="35"/>
        <v>No Aplica</v>
      </c>
      <c r="R2261" s="36"/>
      <c r="S2261" s="2"/>
    </row>
    <row r="2262" spans="1:19" x14ac:dyDescent="0.25">
      <c r="A2262" s="3" t="s">
        <v>284</v>
      </c>
      <c r="B2262" s="6" t="s">
        <v>1924</v>
      </c>
      <c r="C2262" s="2">
        <v>220498</v>
      </c>
      <c r="D2262" s="4">
        <v>45905</v>
      </c>
      <c r="E2262" s="4">
        <v>45905</v>
      </c>
      <c r="F2262" s="2" t="s">
        <v>458</v>
      </c>
      <c r="G2262" s="3" t="s">
        <v>459</v>
      </c>
      <c r="H2262" s="2" t="s">
        <v>5852</v>
      </c>
      <c r="I2262" s="3" t="s">
        <v>97</v>
      </c>
      <c r="J2262" s="6">
        <v>0</v>
      </c>
      <c r="K2262" s="3" t="s">
        <v>1489</v>
      </c>
      <c r="L2262" s="3" t="s">
        <v>4797</v>
      </c>
      <c r="M2262" s="3" t="s">
        <v>442</v>
      </c>
      <c r="N2262" s="3" t="s">
        <v>286</v>
      </c>
      <c r="O2262" s="5" t="s">
        <v>5382</v>
      </c>
      <c r="P2262" s="2">
        <f>VLOOKUP(M2262&amp;N2262,Distancia!$C$2:$D$3438,2,0)</f>
        <v>26.43</v>
      </c>
      <c r="Q2262" s="2" t="str">
        <f t="shared" si="35"/>
        <v>No Aplica</v>
      </c>
      <c r="R2262" s="36"/>
      <c r="S2262" s="2"/>
    </row>
    <row r="2263" spans="1:19" x14ac:dyDescent="0.25">
      <c r="A2263" s="3" t="s">
        <v>284</v>
      </c>
      <c r="B2263" s="6" t="s">
        <v>1924</v>
      </c>
      <c r="C2263" s="2">
        <v>220500</v>
      </c>
      <c r="D2263" s="4">
        <v>45905</v>
      </c>
      <c r="E2263" s="4">
        <v>45905</v>
      </c>
      <c r="F2263" s="2" t="s">
        <v>448</v>
      </c>
      <c r="G2263" s="3" t="s">
        <v>696</v>
      </c>
      <c r="H2263" s="2" t="s">
        <v>5704</v>
      </c>
      <c r="I2263" s="3" t="s">
        <v>3170</v>
      </c>
      <c r="J2263" s="6">
        <v>0</v>
      </c>
      <c r="K2263" s="3" t="s">
        <v>1537</v>
      </c>
      <c r="L2263" s="3" t="s">
        <v>4537</v>
      </c>
      <c r="M2263" s="3" t="s">
        <v>288</v>
      </c>
      <c r="N2263" s="3" t="s">
        <v>512</v>
      </c>
      <c r="O2263" s="5" t="s">
        <v>5394</v>
      </c>
      <c r="P2263" s="2">
        <f>VLOOKUP(M2263&amp;N2263,Distancia!$C$2:$D$3438,2,0)</f>
        <v>63.01</v>
      </c>
      <c r="Q2263" s="2" t="str">
        <f t="shared" si="35"/>
        <v>No Aplica</v>
      </c>
      <c r="R2263" s="36"/>
      <c r="S2263" s="2"/>
    </row>
    <row r="2264" spans="1:19" x14ac:dyDescent="0.25">
      <c r="A2264" s="3" t="s">
        <v>284</v>
      </c>
      <c r="B2264" s="6" t="s">
        <v>1924</v>
      </c>
      <c r="C2264" s="2">
        <v>220505</v>
      </c>
      <c r="D2264" s="4">
        <v>45904</v>
      </c>
      <c r="E2264" s="4">
        <v>45905</v>
      </c>
      <c r="F2264" s="2" t="s">
        <v>1187</v>
      </c>
      <c r="G2264" s="3" t="s">
        <v>1188</v>
      </c>
      <c r="H2264" s="2" t="s">
        <v>5955</v>
      </c>
      <c r="I2264" s="3" t="s">
        <v>97</v>
      </c>
      <c r="J2264" s="6">
        <v>111332</v>
      </c>
      <c r="K2264" s="3" t="s">
        <v>1492</v>
      </c>
      <c r="L2264" s="3" t="s">
        <v>4537</v>
      </c>
      <c r="M2264" s="3" t="s">
        <v>720</v>
      </c>
      <c r="N2264" s="3" t="s">
        <v>286</v>
      </c>
      <c r="O2264" s="5" t="s">
        <v>5394</v>
      </c>
      <c r="P2264" s="2">
        <f>VLOOKUP(M2264&amp;N2264,Distancia!$C$2:$D$3438,2,0)</f>
        <v>203</v>
      </c>
      <c r="Q2264" s="2" t="str">
        <f t="shared" si="35"/>
        <v>Aplica</v>
      </c>
      <c r="R2264" s="36"/>
      <c r="S2264" s="2"/>
    </row>
    <row r="2265" spans="1:19" x14ac:dyDescent="0.25">
      <c r="A2265" s="3" t="s">
        <v>284</v>
      </c>
      <c r="B2265" s="6" t="s">
        <v>1924</v>
      </c>
      <c r="C2265" s="2">
        <v>220509</v>
      </c>
      <c r="D2265" s="4">
        <v>45904</v>
      </c>
      <c r="E2265" s="4">
        <v>45905</v>
      </c>
      <c r="F2265" s="2" t="s">
        <v>4518</v>
      </c>
      <c r="G2265" s="3" t="s">
        <v>4519</v>
      </c>
      <c r="H2265" s="2" t="s">
        <v>6136</v>
      </c>
      <c r="I2265" s="3" t="s">
        <v>97</v>
      </c>
      <c r="J2265" s="6">
        <v>63618</v>
      </c>
      <c r="K2265" s="3" t="s">
        <v>1411</v>
      </c>
      <c r="L2265" s="3" t="s">
        <v>4851</v>
      </c>
      <c r="M2265" s="3" t="s">
        <v>288</v>
      </c>
      <c r="N2265" s="3" t="s">
        <v>286</v>
      </c>
      <c r="O2265" s="5" t="s">
        <v>5382</v>
      </c>
      <c r="P2265" s="2">
        <f>VLOOKUP(M2265&amp;N2265,Distancia!$C$2:$D$3438,2,0)</f>
        <v>109.34</v>
      </c>
      <c r="Q2265" s="2" t="str">
        <f t="shared" si="35"/>
        <v>Aplica</v>
      </c>
      <c r="R2265" s="36"/>
      <c r="S2265" s="2"/>
    </row>
    <row r="2266" spans="1:19" x14ac:dyDescent="0.25">
      <c r="A2266" s="3" t="s">
        <v>284</v>
      </c>
      <c r="B2266" s="6" t="s">
        <v>1924</v>
      </c>
      <c r="C2266" s="2">
        <v>220523</v>
      </c>
      <c r="D2266" s="4">
        <v>45904</v>
      </c>
      <c r="E2266" s="4">
        <v>45905</v>
      </c>
      <c r="F2266" s="2" t="s">
        <v>4877</v>
      </c>
      <c r="G2266" s="3" t="s">
        <v>4878</v>
      </c>
      <c r="H2266" s="2" t="s">
        <v>6294</v>
      </c>
      <c r="I2266" s="3" t="s">
        <v>3170</v>
      </c>
      <c r="J2266" s="6">
        <v>111332</v>
      </c>
      <c r="K2266" s="3" t="s">
        <v>1649</v>
      </c>
      <c r="L2266" s="3" t="s">
        <v>4797</v>
      </c>
      <c r="M2266" s="3" t="s">
        <v>288</v>
      </c>
      <c r="N2266" s="3" t="s">
        <v>286</v>
      </c>
      <c r="O2266" s="5" t="s">
        <v>5394</v>
      </c>
      <c r="P2266" s="2">
        <f>VLOOKUP(M2266&amp;N2266,Distancia!$C$2:$D$3438,2,0)</f>
        <v>109.34</v>
      </c>
      <c r="Q2266" s="2" t="str">
        <f t="shared" si="35"/>
        <v>Aplica</v>
      </c>
      <c r="R2266" s="36"/>
      <c r="S2266" s="2"/>
    </row>
    <row r="2267" spans="1:19" x14ac:dyDescent="0.25">
      <c r="A2267" s="3" t="s">
        <v>284</v>
      </c>
      <c r="B2267" s="6" t="s">
        <v>1924</v>
      </c>
      <c r="C2267" s="2">
        <v>220528</v>
      </c>
      <c r="D2267" s="4">
        <v>45904</v>
      </c>
      <c r="E2267" s="4">
        <v>45904</v>
      </c>
      <c r="F2267" s="2" t="s">
        <v>446</v>
      </c>
      <c r="G2267" s="3" t="s">
        <v>447</v>
      </c>
      <c r="H2267" s="2" t="s">
        <v>5808</v>
      </c>
      <c r="I2267" s="3" t="s">
        <v>3170</v>
      </c>
      <c r="J2267" s="6">
        <v>31809</v>
      </c>
      <c r="K2267" s="3" t="s">
        <v>1552</v>
      </c>
      <c r="L2267" s="3" t="s">
        <v>4537</v>
      </c>
      <c r="M2267" s="3" t="s">
        <v>442</v>
      </c>
      <c r="N2267" s="3" t="s">
        <v>288</v>
      </c>
      <c r="O2267" s="5" t="s">
        <v>5394</v>
      </c>
      <c r="P2267" s="2">
        <f>VLOOKUP(M2267&amp;N2267,Distancia!$C$2:$D$3438,2,0)</f>
        <v>83.34</v>
      </c>
      <c r="Q2267" s="2" t="str">
        <f t="shared" si="35"/>
        <v>Aplica</v>
      </c>
      <c r="R2267" s="36"/>
      <c r="S2267" s="2"/>
    </row>
    <row r="2268" spans="1:19" x14ac:dyDescent="0.25">
      <c r="A2268" s="3" t="s">
        <v>284</v>
      </c>
      <c r="B2268" s="6" t="s">
        <v>1924</v>
      </c>
      <c r="C2268" s="2">
        <v>220530</v>
      </c>
      <c r="D2268" s="4">
        <v>45907</v>
      </c>
      <c r="E2268" s="4">
        <v>45911</v>
      </c>
      <c r="F2268" s="2" t="s">
        <v>742</v>
      </c>
      <c r="G2268" s="3" t="s">
        <v>743</v>
      </c>
      <c r="H2268" s="2" t="s">
        <v>5822</v>
      </c>
      <c r="I2268" s="3" t="s">
        <v>351</v>
      </c>
      <c r="J2268" s="6">
        <v>345812</v>
      </c>
      <c r="K2268" s="3" t="s">
        <v>633</v>
      </c>
      <c r="L2268" s="3" t="s">
        <v>4537</v>
      </c>
      <c r="M2268" s="3" t="s">
        <v>288</v>
      </c>
      <c r="N2268" s="3" t="s">
        <v>270</v>
      </c>
      <c r="O2268" s="5" t="s">
        <v>5392</v>
      </c>
      <c r="P2268" s="2">
        <f>VLOOKUP(M2268&amp;N2268,Distancia!$C$2:$D$3438,2,0)</f>
        <v>690.1</v>
      </c>
      <c r="Q2268" s="2" t="str">
        <f t="shared" si="35"/>
        <v>Aplica</v>
      </c>
      <c r="R2268" s="33">
        <v>268315</v>
      </c>
      <c r="S2268" s="2"/>
    </row>
    <row r="2269" spans="1:19" x14ac:dyDescent="0.25">
      <c r="A2269" s="3" t="s">
        <v>284</v>
      </c>
      <c r="B2269" s="6" t="s">
        <v>1924</v>
      </c>
      <c r="C2269" s="2">
        <v>220538</v>
      </c>
      <c r="D2269" s="4">
        <v>45903</v>
      </c>
      <c r="E2269" s="4">
        <v>45903</v>
      </c>
      <c r="F2269" s="2" t="s">
        <v>675</v>
      </c>
      <c r="G2269" s="3" t="s">
        <v>676</v>
      </c>
      <c r="H2269" s="2" t="s">
        <v>5425</v>
      </c>
      <c r="I2269" s="3" t="s">
        <v>3170</v>
      </c>
      <c r="J2269" s="6">
        <v>0</v>
      </c>
      <c r="K2269" s="3" t="s">
        <v>1653</v>
      </c>
      <c r="L2269" s="3" t="s">
        <v>4537</v>
      </c>
      <c r="M2269" s="3" t="s">
        <v>288</v>
      </c>
      <c r="N2269" s="3" t="s">
        <v>49</v>
      </c>
      <c r="O2269" s="5" t="s">
        <v>5394</v>
      </c>
      <c r="P2269" s="2">
        <f>VLOOKUP(M2269&amp;N2269,Distancia!$C$2:$D$3438,2,0)</f>
        <v>46.87</v>
      </c>
      <c r="Q2269" s="2" t="str">
        <f t="shared" si="35"/>
        <v>No Aplica</v>
      </c>
      <c r="R2269" s="36"/>
      <c r="S2269" s="2"/>
    </row>
    <row r="2270" spans="1:19" x14ac:dyDescent="0.25">
      <c r="A2270" s="3" t="s">
        <v>284</v>
      </c>
      <c r="B2270" s="6" t="s">
        <v>1924</v>
      </c>
      <c r="C2270" s="2">
        <v>220542</v>
      </c>
      <c r="D2270" s="4">
        <v>45903</v>
      </c>
      <c r="E2270" s="4">
        <v>45903</v>
      </c>
      <c r="F2270" s="2" t="s">
        <v>2856</v>
      </c>
      <c r="G2270" s="3" t="s">
        <v>2855</v>
      </c>
      <c r="H2270" s="2" t="s">
        <v>5489</v>
      </c>
      <c r="I2270" s="3" t="s">
        <v>3170</v>
      </c>
      <c r="J2270" s="6">
        <v>0</v>
      </c>
      <c r="K2270" s="3" t="s">
        <v>1409</v>
      </c>
      <c r="L2270" s="3" t="s">
        <v>4537</v>
      </c>
      <c r="M2270" s="3" t="s">
        <v>288</v>
      </c>
      <c r="N2270" s="3" t="s">
        <v>732</v>
      </c>
      <c r="O2270" s="5" t="s">
        <v>5402</v>
      </c>
      <c r="P2270" s="2">
        <f>VLOOKUP(M2270&amp;N2270,Distancia!$C$2:$D$3438,2,0)</f>
        <v>40.729999999999997</v>
      </c>
      <c r="Q2270" s="2" t="str">
        <f t="shared" si="35"/>
        <v>No Aplica</v>
      </c>
      <c r="R2270" s="36"/>
      <c r="S2270" s="2"/>
    </row>
    <row r="2271" spans="1:19" x14ac:dyDescent="0.25">
      <c r="A2271" s="3" t="s">
        <v>284</v>
      </c>
      <c r="B2271" s="6" t="s">
        <v>1924</v>
      </c>
      <c r="C2271" s="2">
        <v>220552</v>
      </c>
      <c r="D2271" s="4">
        <v>45904</v>
      </c>
      <c r="E2271" s="4">
        <v>45904</v>
      </c>
      <c r="F2271" s="2" t="s">
        <v>656</v>
      </c>
      <c r="G2271" s="3" t="s">
        <v>657</v>
      </c>
      <c r="H2271" s="2" t="s">
        <v>5690</v>
      </c>
      <c r="I2271" s="3" t="s">
        <v>3170</v>
      </c>
      <c r="J2271" s="6">
        <v>25815</v>
      </c>
      <c r="K2271" s="3" t="s">
        <v>1562</v>
      </c>
      <c r="L2271" s="3" t="s">
        <v>4537</v>
      </c>
      <c r="M2271" s="3" t="s">
        <v>288</v>
      </c>
      <c r="N2271" s="3" t="s">
        <v>100</v>
      </c>
      <c r="O2271" s="5" t="s">
        <v>5382</v>
      </c>
      <c r="P2271" s="2">
        <f>VLOOKUP(M2271&amp;N2271,Distancia!$C$2:$D$3438,2,0)</f>
        <v>292</v>
      </c>
      <c r="Q2271" s="2" t="str">
        <f t="shared" si="35"/>
        <v>Aplica</v>
      </c>
      <c r="R2271" s="36"/>
      <c r="S2271" s="2"/>
    </row>
    <row r="2272" spans="1:19" x14ac:dyDescent="0.25">
      <c r="A2272" s="3" t="s">
        <v>284</v>
      </c>
      <c r="B2272" s="6" t="s">
        <v>1924</v>
      </c>
      <c r="C2272" s="2">
        <v>220554</v>
      </c>
      <c r="D2272" s="4">
        <v>45922</v>
      </c>
      <c r="E2272" s="4">
        <v>45926</v>
      </c>
      <c r="F2272" s="2" t="s">
        <v>1176</v>
      </c>
      <c r="G2272" s="3" t="s">
        <v>1177</v>
      </c>
      <c r="H2272" s="2" t="s">
        <v>5674</v>
      </c>
      <c r="I2272" s="3" t="s">
        <v>351</v>
      </c>
      <c r="J2272" s="6">
        <v>345812</v>
      </c>
      <c r="K2272" s="3" t="s">
        <v>1589</v>
      </c>
      <c r="L2272" s="3" t="s">
        <v>4537</v>
      </c>
      <c r="M2272" s="3" t="s">
        <v>724</v>
      </c>
      <c r="N2272" s="3" t="s">
        <v>270</v>
      </c>
      <c r="O2272" s="5" t="s">
        <v>5392</v>
      </c>
      <c r="P2272" s="2">
        <f>VLOOKUP(M2272&amp;N2272,Distancia!$C$2:$D$3438,2,0)</f>
        <v>569.33000000000004</v>
      </c>
      <c r="Q2272" s="2" t="str">
        <f t="shared" si="35"/>
        <v>Aplica</v>
      </c>
      <c r="R2272" s="33">
        <v>307960</v>
      </c>
      <c r="S2272" s="2"/>
    </row>
    <row r="2273" spans="1:19" x14ac:dyDescent="0.25">
      <c r="A2273" s="3" t="s">
        <v>284</v>
      </c>
      <c r="B2273" s="6" t="s">
        <v>1924</v>
      </c>
      <c r="C2273" s="2">
        <v>220555</v>
      </c>
      <c r="D2273" s="4">
        <v>45905</v>
      </c>
      <c r="E2273" s="4">
        <v>45905</v>
      </c>
      <c r="F2273" s="2" t="s">
        <v>446</v>
      </c>
      <c r="G2273" s="3" t="s">
        <v>447</v>
      </c>
      <c r="H2273" s="2" t="s">
        <v>5808</v>
      </c>
      <c r="I2273" s="3" t="s">
        <v>3170</v>
      </c>
      <c r="J2273" s="6">
        <v>0</v>
      </c>
      <c r="K2273" s="3" t="s">
        <v>1588</v>
      </c>
      <c r="L2273" s="3" t="s">
        <v>4537</v>
      </c>
      <c r="M2273" s="3" t="s">
        <v>442</v>
      </c>
      <c r="N2273" s="3" t="s">
        <v>466</v>
      </c>
      <c r="O2273" s="5" t="s">
        <v>5394</v>
      </c>
      <c r="P2273" s="2">
        <f>VLOOKUP(M2273&amp;N2273,Distancia!$C$2:$D$3438,2,0)</f>
        <v>41.01</v>
      </c>
      <c r="Q2273" s="2" t="str">
        <f t="shared" si="35"/>
        <v>No Aplica</v>
      </c>
      <c r="R2273" s="36"/>
      <c r="S2273" s="2"/>
    </row>
    <row r="2274" spans="1:19" x14ac:dyDescent="0.25">
      <c r="A2274" s="3" t="s">
        <v>284</v>
      </c>
      <c r="B2274" s="6" t="s">
        <v>1924</v>
      </c>
      <c r="C2274" s="2">
        <v>220557</v>
      </c>
      <c r="D2274" s="4">
        <v>45902</v>
      </c>
      <c r="E2274" s="4">
        <v>45902</v>
      </c>
      <c r="F2274" s="2" t="s">
        <v>679</v>
      </c>
      <c r="G2274" s="3" t="s">
        <v>680</v>
      </c>
      <c r="H2274" s="2" t="s">
        <v>5718</v>
      </c>
      <c r="I2274" s="3" t="s">
        <v>3170</v>
      </c>
      <c r="J2274" s="6">
        <v>0</v>
      </c>
      <c r="K2274" s="3" t="s">
        <v>1620</v>
      </c>
      <c r="L2274" s="3" t="s">
        <v>4537</v>
      </c>
      <c r="M2274" s="3" t="s">
        <v>288</v>
      </c>
      <c r="N2274" s="3" t="s">
        <v>512</v>
      </c>
      <c r="O2274" s="5" t="s">
        <v>5394</v>
      </c>
      <c r="P2274" s="2">
        <f>VLOOKUP(M2274&amp;N2274,Distancia!$C$2:$D$3438,2,0)</f>
        <v>63.01</v>
      </c>
      <c r="Q2274" s="2" t="str">
        <f t="shared" si="35"/>
        <v>No Aplica</v>
      </c>
      <c r="R2274" s="36"/>
      <c r="S2274" s="2"/>
    </row>
    <row r="2275" spans="1:19" x14ac:dyDescent="0.25">
      <c r="A2275" s="3" t="s">
        <v>284</v>
      </c>
      <c r="B2275" s="6" t="s">
        <v>1924</v>
      </c>
      <c r="C2275" s="2">
        <v>220558</v>
      </c>
      <c r="D2275" s="4">
        <v>45903</v>
      </c>
      <c r="E2275" s="4">
        <v>45903</v>
      </c>
      <c r="F2275" s="2" t="s">
        <v>3295</v>
      </c>
      <c r="G2275" s="3" t="s">
        <v>3296</v>
      </c>
      <c r="H2275" s="2" t="s">
        <v>6213</v>
      </c>
      <c r="I2275" s="3" t="s">
        <v>3170</v>
      </c>
      <c r="J2275" s="6">
        <v>0</v>
      </c>
      <c r="K2275" s="3" t="s">
        <v>1572</v>
      </c>
      <c r="L2275" s="3" t="s">
        <v>4537</v>
      </c>
      <c r="M2275" s="3" t="s">
        <v>288</v>
      </c>
      <c r="N2275" s="3" t="s">
        <v>485</v>
      </c>
      <c r="O2275" s="5" t="s">
        <v>5382</v>
      </c>
      <c r="P2275" s="2">
        <f>VLOOKUP(M2275&amp;N2275,Distancia!$C$2:$D$3438,2,0)</f>
        <v>32.619999999999997</v>
      </c>
      <c r="Q2275" s="2" t="str">
        <f t="shared" si="35"/>
        <v>No Aplica</v>
      </c>
      <c r="R2275" s="36"/>
      <c r="S2275" s="2"/>
    </row>
    <row r="2276" spans="1:19" x14ac:dyDescent="0.25">
      <c r="A2276" s="3" t="s">
        <v>284</v>
      </c>
      <c r="B2276" s="6" t="s">
        <v>1924</v>
      </c>
      <c r="C2276" s="2">
        <v>220559</v>
      </c>
      <c r="D2276" s="4">
        <v>45903</v>
      </c>
      <c r="E2276" s="4">
        <v>45903</v>
      </c>
      <c r="F2276" s="2" t="s">
        <v>3016</v>
      </c>
      <c r="G2276" s="3" t="s">
        <v>3017</v>
      </c>
      <c r="H2276" s="2" t="s">
        <v>5429</v>
      </c>
      <c r="I2276" s="3" t="s">
        <v>3170</v>
      </c>
      <c r="J2276" s="6">
        <v>0</v>
      </c>
      <c r="K2276" s="3" t="s">
        <v>1593</v>
      </c>
      <c r="L2276" s="3" t="s">
        <v>4537</v>
      </c>
      <c r="M2276" s="3" t="s">
        <v>288</v>
      </c>
      <c r="N2276" s="3" t="s">
        <v>485</v>
      </c>
      <c r="O2276" s="5" t="s">
        <v>5382</v>
      </c>
      <c r="P2276" s="2">
        <f>VLOOKUP(M2276&amp;N2276,Distancia!$C$2:$D$3438,2,0)</f>
        <v>32.619999999999997</v>
      </c>
      <c r="Q2276" s="2" t="str">
        <f t="shared" si="35"/>
        <v>No Aplica</v>
      </c>
      <c r="R2276" s="36"/>
      <c r="S2276" s="2"/>
    </row>
    <row r="2277" spans="1:19" x14ac:dyDescent="0.25">
      <c r="A2277" s="3" t="s">
        <v>284</v>
      </c>
      <c r="B2277" s="6" t="s">
        <v>1924</v>
      </c>
      <c r="C2277" s="2">
        <v>220562</v>
      </c>
      <c r="D2277" s="4">
        <v>45904</v>
      </c>
      <c r="E2277" s="4">
        <v>45905</v>
      </c>
      <c r="F2277" s="2" t="s">
        <v>690</v>
      </c>
      <c r="G2277" s="3" t="s">
        <v>2861</v>
      </c>
      <c r="H2277" s="2" t="s">
        <v>5994</v>
      </c>
      <c r="I2277" s="3" t="s">
        <v>97</v>
      </c>
      <c r="J2277" s="6">
        <v>121034</v>
      </c>
      <c r="K2277" s="3" t="s">
        <v>1919</v>
      </c>
      <c r="L2277" s="3" t="s">
        <v>4851</v>
      </c>
      <c r="M2277" s="3" t="s">
        <v>288</v>
      </c>
      <c r="N2277" s="3" t="s">
        <v>286</v>
      </c>
      <c r="O2277" s="5" t="s">
        <v>5450</v>
      </c>
      <c r="P2277" s="2">
        <f>VLOOKUP(M2277&amp;N2277,Distancia!$C$2:$D$3438,2,0)</f>
        <v>109.34</v>
      </c>
      <c r="Q2277" s="2" t="str">
        <f t="shared" si="35"/>
        <v>Aplica</v>
      </c>
      <c r="R2277" s="36"/>
      <c r="S2277" s="2"/>
    </row>
    <row r="2278" spans="1:19" x14ac:dyDescent="0.25">
      <c r="A2278" s="3" t="s">
        <v>284</v>
      </c>
      <c r="B2278" s="6" t="s">
        <v>1924</v>
      </c>
      <c r="C2278" s="2">
        <v>220563</v>
      </c>
      <c r="D2278" s="4">
        <v>45904</v>
      </c>
      <c r="E2278" s="4">
        <v>45904</v>
      </c>
      <c r="F2278" s="2" t="s">
        <v>1171</v>
      </c>
      <c r="G2278" s="3" t="s">
        <v>1172</v>
      </c>
      <c r="H2278" s="2" t="s">
        <v>6024</v>
      </c>
      <c r="I2278" s="3" t="s">
        <v>97</v>
      </c>
      <c r="J2278" s="6">
        <v>25815</v>
      </c>
      <c r="K2278" s="3" t="s">
        <v>1582</v>
      </c>
      <c r="L2278" s="3" t="s">
        <v>4537</v>
      </c>
      <c r="M2278" s="3" t="s">
        <v>724</v>
      </c>
      <c r="N2278" s="3" t="s">
        <v>288</v>
      </c>
      <c r="O2278" s="5" t="s">
        <v>5450</v>
      </c>
      <c r="P2278" s="2">
        <f>VLOOKUP(M2278&amp;N2278,Distancia!$C$2:$D$3438,2,0)</f>
        <v>141.91</v>
      </c>
      <c r="Q2278" s="2" t="str">
        <f t="shared" si="35"/>
        <v>Aplica</v>
      </c>
      <c r="R2278" s="36"/>
      <c r="S2278" s="2"/>
    </row>
    <row r="2279" spans="1:19" x14ac:dyDescent="0.25">
      <c r="A2279" s="3" t="s">
        <v>284</v>
      </c>
      <c r="B2279" s="6" t="s">
        <v>1924</v>
      </c>
      <c r="C2279" s="2">
        <v>220565</v>
      </c>
      <c r="D2279" s="4">
        <v>45904</v>
      </c>
      <c r="E2279" s="4">
        <v>45904</v>
      </c>
      <c r="F2279" s="2" t="s">
        <v>1169</v>
      </c>
      <c r="G2279" s="3" t="s">
        <v>1170</v>
      </c>
      <c r="H2279" s="2" t="s">
        <v>5485</v>
      </c>
      <c r="I2279" s="3" t="s">
        <v>3170</v>
      </c>
      <c r="J2279" s="6">
        <v>31809</v>
      </c>
      <c r="K2279" s="3" t="s">
        <v>1415</v>
      </c>
      <c r="L2279" s="3" t="s">
        <v>4797</v>
      </c>
      <c r="M2279" s="3" t="s">
        <v>724</v>
      </c>
      <c r="N2279" s="3" t="s">
        <v>288</v>
      </c>
      <c r="O2279" s="5" t="s">
        <v>5402</v>
      </c>
      <c r="P2279" s="2">
        <f>VLOOKUP(M2279&amp;N2279,Distancia!$C$2:$D$3438,2,0)</f>
        <v>141.91</v>
      </c>
      <c r="Q2279" s="2" t="str">
        <f t="shared" si="35"/>
        <v>Aplica</v>
      </c>
      <c r="R2279" s="36"/>
      <c r="S2279" s="2"/>
    </row>
    <row r="2280" spans="1:19" x14ac:dyDescent="0.25">
      <c r="A2280" s="3" t="s">
        <v>284</v>
      </c>
      <c r="B2280" s="6" t="s">
        <v>1924</v>
      </c>
      <c r="C2280" s="2">
        <v>220569</v>
      </c>
      <c r="D2280" s="4">
        <v>45922</v>
      </c>
      <c r="E2280" s="4">
        <v>45926</v>
      </c>
      <c r="F2280" s="2" t="s">
        <v>1209</v>
      </c>
      <c r="G2280" s="3" t="s">
        <v>1210</v>
      </c>
      <c r="H2280" s="2" t="s">
        <v>5439</v>
      </c>
      <c r="I2280" s="3" t="s">
        <v>351</v>
      </c>
      <c r="J2280" s="6">
        <v>318092</v>
      </c>
      <c r="K2280" s="3" t="s">
        <v>1491</v>
      </c>
      <c r="L2280" s="3" t="s">
        <v>4537</v>
      </c>
      <c r="M2280" s="3" t="s">
        <v>286</v>
      </c>
      <c r="N2280" s="3" t="s">
        <v>270</v>
      </c>
      <c r="O2280" s="5" t="s">
        <v>5392</v>
      </c>
      <c r="P2280" s="2">
        <f>VLOOKUP(M2280&amp;N2280,Distancia!$C$2:$D$3438,2,0)</f>
        <v>786.13</v>
      </c>
      <c r="Q2280" s="2" t="str">
        <f t="shared" si="35"/>
        <v>Aplica</v>
      </c>
      <c r="R2280" s="33">
        <v>329960</v>
      </c>
      <c r="S2280" s="2"/>
    </row>
    <row r="2281" spans="1:19" x14ac:dyDescent="0.25">
      <c r="A2281" s="3" t="s">
        <v>284</v>
      </c>
      <c r="B2281" s="6" t="s">
        <v>1924</v>
      </c>
      <c r="C2281" s="2">
        <v>220591</v>
      </c>
      <c r="D2281" s="4">
        <v>45904</v>
      </c>
      <c r="E2281" s="4">
        <v>45904</v>
      </c>
      <c r="F2281" s="2" t="s">
        <v>2870</v>
      </c>
      <c r="G2281" s="3" t="s">
        <v>2869</v>
      </c>
      <c r="H2281" s="2" t="s">
        <v>6228</v>
      </c>
      <c r="I2281" s="3" t="s">
        <v>97</v>
      </c>
      <c r="J2281" s="6">
        <v>25815</v>
      </c>
      <c r="K2281" s="3" t="s">
        <v>601</v>
      </c>
      <c r="L2281" s="3" t="s">
        <v>4771</v>
      </c>
      <c r="M2281" s="3" t="s">
        <v>288</v>
      </c>
      <c r="N2281" s="3" t="s">
        <v>286</v>
      </c>
      <c r="O2281" s="5" t="s">
        <v>5382</v>
      </c>
      <c r="P2281" s="2">
        <f>VLOOKUP(M2281&amp;N2281,Distancia!$C$2:$D$3438,2,0)</f>
        <v>109.34</v>
      </c>
      <c r="Q2281" s="2" t="str">
        <f t="shared" si="35"/>
        <v>Aplica</v>
      </c>
      <c r="R2281" s="36"/>
      <c r="S2281" s="2"/>
    </row>
    <row r="2282" spans="1:19" x14ac:dyDescent="0.25">
      <c r="A2282" s="3" t="s">
        <v>284</v>
      </c>
      <c r="B2282" s="6" t="s">
        <v>1924</v>
      </c>
      <c r="C2282" s="2">
        <v>220600</v>
      </c>
      <c r="D2282" s="4">
        <v>45904</v>
      </c>
      <c r="E2282" s="4">
        <v>45905</v>
      </c>
      <c r="F2282" s="2" t="s">
        <v>509</v>
      </c>
      <c r="G2282" s="3" t="s">
        <v>514</v>
      </c>
      <c r="H2282" s="2" t="s">
        <v>5870</v>
      </c>
      <c r="I2282" s="3" t="s">
        <v>97</v>
      </c>
      <c r="J2282" s="6">
        <v>0</v>
      </c>
      <c r="K2282" s="3" t="s">
        <v>645</v>
      </c>
      <c r="L2282" s="3" t="s">
        <v>4851</v>
      </c>
      <c r="M2282" s="3" t="s">
        <v>466</v>
      </c>
      <c r="N2282" s="3" t="s">
        <v>286</v>
      </c>
      <c r="O2282" s="5" t="s">
        <v>5394</v>
      </c>
      <c r="P2282" s="2">
        <f>VLOOKUP(M2282&amp;N2282,Distancia!$C$2:$D$3438,2,0)</f>
        <v>67</v>
      </c>
      <c r="Q2282" s="2" t="str">
        <f t="shared" si="35"/>
        <v>No Aplica</v>
      </c>
      <c r="R2282" s="36"/>
      <c r="S2282" s="2"/>
    </row>
    <row r="2283" spans="1:19" x14ac:dyDescent="0.25">
      <c r="A2283" s="3" t="s">
        <v>284</v>
      </c>
      <c r="B2283" s="6" t="s">
        <v>1924</v>
      </c>
      <c r="C2283" s="2">
        <v>220618</v>
      </c>
      <c r="D2283" s="4">
        <v>45905</v>
      </c>
      <c r="E2283" s="4">
        <v>45905</v>
      </c>
      <c r="F2283" s="2" t="s">
        <v>3335</v>
      </c>
      <c r="G2283" s="3" t="s">
        <v>3336</v>
      </c>
      <c r="H2283" s="2" t="s">
        <v>6305</v>
      </c>
      <c r="I2283" s="3" t="s">
        <v>97</v>
      </c>
      <c r="J2283" s="6">
        <v>25815</v>
      </c>
      <c r="K2283" s="3" t="s">
        <v>1978</v>
      </c>
      <c r="L2283" s="3" t="s">
        <v>4797</v>
      </c>
      <c r="M2283" s="3" t="s">
        <v>288</v>
      </c>
      <c r="N2283" s="3" t="s">
        <v>442</v>
      </c>
      <c r="O2283" s="5" t="s">
        <v>5382</v>
      </c>
      <c r="P2283" s="2">
        <f>VLOOKUP(M2283&amp;N2283,Distancia!$C$2:$D$3438,2,0)</f>
        <v>83.34</v>
      </c>
      <c r="Q2283" s="2" t="str">
        <f t="shared" si="35"/>
        <v>Aplica</v>
      </c>
      <c r="R2283" s="36"/>
      <c r="S2283" s="2"/>
    </row>
    <row r="2284" spans="1:19" x14ac:dyDescent="0.25">
      <c r="A2284" s="3" t="s">
        <v>284</v>
      </c>
      <c r="B2284" s="6" t="s">
        <v>1924</v>
      </c>
      <c r="C2284" s="2">
        <v>220646</v>
      </c>
      <c r="D2284" s="4">
        <v>45905</v>
      </c>
      <c r="E2284" s="4">
        <v>45905</v>
      </c>
      <c r="F2284" s="2" t="s">
        <v>1169</v>
      </c>
      <c r="G2284" s="3" t="s">
        <v>1170</v>
      </c>
      <c r="H2284" s="2" t="s">
        <v>5485</v>
      </c>
      <c r="I2284" s="3" t="s">
        <v>3170</v>
      </c>
      <c r="J2284" s="6">
        <v>0</v>
      </c>
      <c r="K2284" s="3" t="s">
        <v>1640</v>
      </c>
      <c r="L2284" s="3" t="s">
        <v>4797</v>
      </c>
      <c r="M2284" s="3" t="s">
        <v>724</v>
      </c>
      <c r="N2284" s="3" t="s">
        <v>493</v>
      </c>
      <c r="O2284" s="5" t="s">
        <v>5402</v>
      </c>
      <c r="P2284" s="2">
        <f>VLOOKUP(M2284&amp;N2284,Distancia!$C$2:$D$3438,2,0)</f>
        <v>30.99</v>
      </c>
      <c r="Q2284" s="2" t="str">
        <f t="shared" si="35"/>
        <v>No Aplica</v>
      </c>
      <c r="R2284" s="36"/>
      <c r="S2284" s="2"/>
    </row>
    <row r="2285" spans="1:19" x14ac:dyDescent="0.25">
      <c r="A2285" s="3" t="s">
        <v>284</v>
      </c>
      <c r="B2285" s="6" t="s">
        <v>1924</v>
      </c>
      <c r="C2285" s="2">
        <v>220647</v>
      </c>
      <c r="D2285" s="4">
        <v>45905</v>
      </c>
      <c r="E2285" s="4">
        <v>45905</v>
      </c>
      <c r="F2285" s="2" t="s">
        <v>2969</v>
      </c>
      <c r="G2285" s="3" t="s">
        <v>2968</v>
      </c>
      <c r="H2285" s="2" t="s">
        <v>5612</v>
      </c>
      <c r="I2285" s="3" t="s">
        <v>3170</v>
      </c>
      <c r="J2285" s="6">
        <v>25815</v>
      </c>
      <c r="K2285" s="3" t="s">
        <v>1504</v>
      </c>
      <c r="L2285" s="3" t="s">
        <v>4851</v>
      </c>
      <c r="M2285" s="3" t="s">
        <v>474</v>
      </c>
      <c r="N2285" s="3" t="s">
        <v>4802</v>
      </c>
      <c r="O2285" s="5" t="s">
        <v>5382</v>
      </c>
      <c r="P2285" s="2">
        <f>VLOOKUP(M2285&amp;N2285,Distancia!$C$2:$D$3438,2,0)</f>
        <v>93</v>
      </c>
      <c r="Q2285" s="2" t="str">
        <f t="shared" si="35"/>
        <v>Aplica</v>
      </c>
      <c r="R2285" s="36"/>
      <c r="S2285" s="2"/>
    </row>
    <row r="2286" spans="1:19" x14ac:dyDescent="0.25">
      <c r="A2286" s="3" t="s">
        <v>284</v>
      </c>
      <c r="B2286" s="6" t="s">
        <v>1924</v>
      </c>
      <c r="C2286" s="2">
        <v>220655</v>
      </c>
      <c r="D2286" s="4">
        <v>45922</v>
      </c>
      <c r="E2286" s="4">
        <v>45926</v>
      </c>
      <c r="F2286" s="2" t="s">
        <v>486</v>
      </c>
      <c r="G2286" s="3" t="s">
        <v>4385</v>
      </c>
      <c r="H2286" s="2" t="s">
        <v>6087</v>
      </c>
      <c r="I2286" s="3" t="s">
        <v>97</v>
      </c>
      <c r="J2286" s="6">
        <v>345812</v>
      </c>
      <c r="K2286" s="3" t="s">
        <v>1477</v>
      </c>
      <c r="L2286" s="3" t="s">
        <v>4851</v>
      </c>
      <c r="M2286" s="3" t="s">
        <v>485</v>
      </c>
      <c r="N2286" s="3" t="s">
        <v>270</v>
      </c>
      <c r="O2286" s="5" t="s">
        <v>5392</v>
      </c>
      <c r="P2286" s="2">
        <f>VLOOKUP(M2286&amp;N2286,Distancia!$C$2:$D$3438,2,0)</f>
        <v>709</v>
      </c>
      <c r="Q2286" s="2" t="str">
        <f t="shared" si="35"/>
        <v>Aplica</v>
      </c>
      <c r="R2286" s="33">
        <v>355960</v>
      </c>
      <c r="S2286" s="2"/>
    </row>
    <row r="2287" spans="1:19" x14ac:dyDescent="0.25">
      <c r="A2287" s="3" t="s">
        <v>284</v>
      </c>
      <c r="B2287" s="6" t="s">
        <v>1924</v>
      </c>
      <c r="C2287" s="2">
        <v>220700</v>
      </c>
      <c r="D2287" s="4">
        <v>45922</v>
      </c>
      <c r="E2287" s="4">
        <v>45926</v>
      </c>
      <c r="F2287" s="2" t="s">
        <v>494</v>
      </c>
      <c r="G2287" s="3" t="s">
        <v>495</v>
      </c>
      <c r="H2287" s="2" t="s">
        <v>5463</v>
      </c>
      <c r="I2287" s="3" t="s">
        <v>351</v>
      </c>
      <c r="J2287" s="6">
        <v>349901</v>
      </c>
      <c r="K2287" s="3" t="s">
        <v>647</v>
      </c>
      <c r="L2287" s="3" t="s">
        <v>4851</v>
      </c>
      <c r="M2287" s="3" t="s">
        <v>493</v>
      </c>
      <c r="N2287" s="3" t="s">
        <v>270</v>
      </c>
      <c r="O2287" s="5" t="s">
        <v>5382</v>
      </c>
      <c r="P2287" s="2">
        <f>VLOOKUP(M2287&amp;N2287,Distancia!$C$2:$D$3438,2,0)</f>
        <v>579</v>
      </c>
      <c r="Q2287" s="2" t="str">
        <f t="shared" si="35"/>
        <v>Aplica</v>
      </c>
      <c r="R2287" s="36"/>
      <c r="S2287" s="2"/>
    </row>
    <row r="2288" spans="1:19" x14ac:dyDescent="0.25">
      <c r="A2288" s="3" t="s">
        <v>284</v>
      </c>
      <c r="B2288" s="6" t="s">
        <v>1924</v>
      </c>
      <c r="C2288" s="2">
        <v>220701</v>
      </c>
      <c r="D2288" s="4">
        <v>45922</v>
      </c>
      <c r="E2288" s="4">
        <v>45926</v>
      </c>
      <c r="F2288" s="2" t="s">
        <v>491</v>
      </c>
      <c r="G2288" s="3" t="s">
        <v>492</v>
      </c>
      <c r="H2288" s="2" t="s">
        <v>6322</v>
      </c>
      <c r="I2288" s="3" t="s">
        <v>351</v>
      </c>
      <c r="J2288" s="6">
        <v>380393</v>
      </c>
      <c r="K2288" s="3" t="s">
        <v>1590</v>
      </c>
      <c r="L2288" s="3" t="s">
        <v>4851</v>
      </c>
      <c r="M2288" s="3" t="s">
        <v>493</v>
      </c>
      <c r="N2288" s="3" t="s">
        <v>270</v>
      </c>
      <c r="O2288" s="5" t="s">
        <v>5382</v>
      </c>
      <c r="P2288" s="2">
        <f>VLOOKUP(M2288&amp;N2288,Distancia!$C$2:$D$3438,2,0)</f>
        <v>579</v>
      </c>
      <c r="Q2288" s="2" t="str">
        <f t="shared" si="35"/>
        <v>Aplica</v>
      </c>
      <c r="R2288" s="36"/>
      <c r="S2288" s="2"/>
    </row>
    <row r="2289" spans="1:19" x14ac:dyDescent="0.25">
      <c r="A2289" s="3" t="s">
        <v>284</v>
      </c>
      <c r="B2289" s="6" t="s">
        <v>1924</v>
      </c>
      <c r="C2289" s="2">
        <v>220714</v>
      </c>
      <c r="D2289" s="4">
        <v>45908</v>
      </c>
      <c r="E2289" s="4">
        <v>45908</v>
      </c>
      <c r="F2289" s="2" t="s">
        <v>4981</v>
      </c>
      <c r="G2289" s="3" t="s">
        <v>4982</v>
      </c>
      <c r="H2289" s="2" t="s">
        <v>6323</v>
      </c>
      <c r="I2289" s="3" t="s">
        <v>3170</v>
      </c>
      <c r="J2289" s="6">
        <v>0</v>
      </c>
      <c r="K2289" s="3" t="s">
        <v>1371</v>
      </c>
      <c r="L2289" s="3" t="s">
        <v>4851</v>
      </c>
      <c r="M2289" s="3" t="s">
        <v>485</v>
      </c>
      <c r="N2289" s="3" t="s">
        <v>288</v>
      </c>
      <c r="O2289" s="5" t="s">
        <v>5382</v>
      </c>
      <c r="P2289" s="2">
        <f>VLOOKUP(M2289&amp;N2289,Distancia!$C$2:$D$3438,2,0)</f>
        <v>32.619999999999997</v>
      </c>
      <c r="Q2289" s="2" t="str">
        <f t="shared" si="35"/>
        <v>No Aplica</v>
      </c>
      <c r="R2289" s="36"/>
      <c r="S2289" s="2"/>
    </row>
    <row r="2290" spans="1:19" x14ac:dyDescent="0.25">
      <c r="A2290" s="3" t="s">
        <v>284</v>
      </c>
      <c r="B2290" s="6" t="s">
        <v>1924</v>
      </c>
      <c r="C2290" s="2">
        <v>220724</v>
      </c>
      <c r="D2290" s="4">
        <v>45911</v>
      </c>
      <c r="E2290" s="4">
        <v>45911</v>
      </c>
      <c r="F2290" s="2" t="s">
        <v>1187</v>
      </c>
      <c r="G2290" s="3" t="s">
        <v>1188</v>
      </c>
      <c r="H2290" s="2" t="s">
        <v>5955</v>
      </c>
      <c r="I2290" s="3" t="s">
        <v>3170</v>
      </c>
      <c r="J2290" s="6">
        <v>31809</v>
      </c>
      <c r="K2290" s="3" t="s">
        <v>598</v>
      </c>
      <c r="L2290" s="3" t="s">
        <v>4771</v>
      </c>
      <c r="M2290" s="3" t="s">
        <v>720</v>
      </c>
      <c r="N2290" s="3" t="s">
        <v>288</v>
      </c>
      <c r="O2290" s="5" t="s">
        <v>5382</v>
      </c>
      <c r="P2290" s="2">
        <f>VLOOKUP(M2290&amp;N2290,Distancia!$C$2:$D$3438,2,0)</f>
        <v>81.87</v>
      </c>
      <c r="Q2290" s="2" t="str">
        <f t="shared" si="35"/>
        <v>Aplica</v>
      </c>
      <c r="R2290" s="36"/>
      <c r="S2290" s="2"/>
    </row>
    <row r="2291" spans="1:19" x14ac:dyDescent="0.25">
      <c r="A2291" s="3" t="s">
        <v>284</v>
      </c>
      <c r="B2291" s="6" t="s">
        <v>1924</v>
      </c>
      <c r="C2291" s="2">
        <v>220734</v>
      </c>
      <c r="D2291" s="4">
        <v>45909</v>
      </c>
      <c r="E2291" s="4">
        <v>45909</v>
      </c>
      <c r="F2291" s="2" t="s">
        <v>2969</v>
      </c>
      <c r="G2291" s="3" t="s">
        <v>2968</v>
      </c>
      <c r="H2291" s="2" t="s">
        <v>5612</v>
      </c>
      <c r="I2291" s="3" t="s">
        <v>3170</v>
      </c>
      <c r="J2291" s="6">
        <v>0</v>
      </c>
      <c r="K2291" s="3" t="s">
        <v>605</v>
      </c>
      <c r="L2291" s="3" t="s">
        <v>4771</v>
      </c>
      <c r="M2291" s="3" t="s">
        <v>474</v>
      </c>
      <c r="N2291" s="3" t="s">
        <v>288</v>
      </c>
      <c r="O2291" s="5" t="s">
        <v>5382</v>
      </c>
      <c r="P2291" s="2">
        <f>VLOOKUP(M2291&amp;N2291,Distancia!$C$2:$D$3438,2,0)</f>
        <v>76.02</v>
      </c>
      <c r="Q2291" s="2" t="str">
        <f t="shared" si="35"/>
        <v>No Aplica</v>
      </c>
      <c r="R2291" s="36"/>
      <c r="S2291" s="2"/>
    </row>
    <row r="2292" spans="1:19" x14ac:dyDescent="0.25">
      <c r="A2292" s="3" t="s">
        <v>284</v>
      </c>
      <c r="B2292" s="6" t="s">
        <v>1924</v>
      </c>
      <c r="C2292" s="2">
        <v>220738</v>
      </c>
      <c r="D2292" s="4">
        <v>45922</v>
      </c>
      <c r="E2292" s="4">
        <v>45926</v>
      </c>
      <c r="F2292" s="2" t="s">
        <v>19</v>
      </c>
      <c r="G2292" s="3" t="s">
        <v>1174</v>
      </c>
      <c r="H2292" s="2" t="s">
        <v>6083</v>
      </c>
      <c r="I2292" s="3" t="s">
        <v>351</v>
      </c>
      <c r="J2292" s="6">
        <v>318092</v>
      </c>
      <c r="K2292" s="3" t="s">
        <v>604</v>
      </c>
      <c r="L2292" s="3" t="s">
        <v>4771</v>
      </c>
      <c r="M2292" s="3" t="s">
        <v>720</v>
      </c>
      <c r="N2292" s="3" t="s">
        <v>270</v>
      </c>
      <c r="O2292" s="5" t="s">
        <v>5392</v>
      </c>
      <c r="P2292" s="2">
        <f>VLOOKUP(M2292&amp;N2292,Distancia!$C$2:$D$3438,2,0)</f>
        <v>648</v>
      </c>
      <c r="Q2292" s="2" t="str">
        <f t="shared" si="35"/>
        <v>Aplica</v>
      </c>
      <c r="R2292" s="33">
        <v>252988</v>
      </c>
      <c r="S2292" s="2"/>
    </row>
    <row r="2293" spans="1:19" x14ac:dyDescent="0.25">
      <c r="A2293" s="3" t="s">
        <v>284</v>
      </c>
      <c r="B2293" s="6" t="s">
        <v>1924</v>
      </c>
      <c r="C2293" s="2">
        <v>220744</v>
      </c>
      <c r="D2293" s="4">
        <v>45910</v>
      </c>
      <c r="E2293" s="4">
        <v>45910</v>
      </c>
      <c r="F2293" s="2" t="s">
        <v>3062</v>
      </c>
      <c r="G2293" s="3" t="s">
        <v>3063</v>
      </c>
      <c r="H2293" s="2" t="s">
        <v>5966</v>
      </c>
      <c r="I2293" s="3" t="s">
        <v>3170</v>
      </c>
      <c r="J2293" s="6">
        <v>0</v>
      </c>
      <c r="K2293" s="3" t="s">
        <v>2362</v>
      </c>
      <c r="L2293" s="3" t="s">
        <v>4949</v>
      </c>
      <c r="M2293" s="3" t="s">
        <v>720</v>
      </c>
      <c r="N2293" s="3" t="s">
        <v>474</v>
      </c>
      <c r="O2293" s="5" t="s">
        <v>5382</v>
      </c>
      <c r="P2293" s="2">
        <f>VLOOKUP(M2293&amp;N2293,Distancia!$C$2:$D$3438,2,0)</f>
        <v>33.32</v>
      </c>
      <c r="Q2293" s="2" t="str">
        <f t="shared" si="35"/>
        <v>No Aplica</v>
      </c>
      <c r="R2293" s="36"/>
      <c r="S2293" s="2"/>
    </row>
    <row r="2294" spans="1:19" x14ac:dyDescent="0.25">
      <c r="A2294" s="3" t="s">
        <v>284</v>
      </c>
      <c r="B2294" s="6" t="s">
        <v>1924</v>
      </c>
      <c r="C2294" s="2">
        <v>220775</v>
      </c>
      <c r="D2294" s="4">
        <v>45910</v>
      </c>
      <c r="E2294" s="4">
        <v>45910</v>
      </c>
      <c r="F2294" s="2" t="s">
        <v>2856</v>
      </c>
      <c r="G2294" s="3" t="s">
        <v>2855</v>
      </c>
      <c r="H2294" s="2" t="s">
        <v>5489</v>
      </c>
      <c r="I2294" s="3" t="s">
        <v>3170</v>
      </c>
      <c r="J2294" s="6">
        <v>0</v>
      </c>
      <c r="K2294" s="3" t="s">
        <v>600</v>
      </c>
      <c r="L2294" s="3" t="s">
        <v>4976</v>
      </c>
      <c r="M2294" s="3" t="s">
        <v>288</v>
      </c>
      <c r="N2294" s="3" t="s">
        <v>732</v>
      </c>
      <c r="O2294" s="5" t="s">
        <v>5394</v>
      </c>
      <c r="P2294" s="2">
        <f>VLOOKUP(M2294&amp;N2294,Distancia!$C$2:$D$3438,2,0)</f>
        <v>40.729999999999997</v>
      </c>
      <c r="Q2294" s="2" t="str">
        <f t="shared" si="35"/>
        <v>No Aplica</v>
      </c>
      <c r="R2294" s="36"/>
      <c r="S2294" s="2"/>
    </row>
    <row r="2295" spans="1:19" x14ac:dyDescent="0.25">
      <c r="A2295" s="3" t="s">
        <v>284</v>
      </c>
      <c r="B2295" s="6" t="s">
        <v>1924</v>
      </c>
      <c r="C2295" s="2">
        <v>220779</v>
      </c>
      <c r="D2295" s="4">
        <v>45910</v>
      </c>
      <c r="E2295" s="4">
        <v>45910</v>
      </c>
      <c r="F2295" s="2" t="s">
        <v>1169</v>
      </c>
      <c r="G2295" s="3" t="s">
        <v>1170</v>
      </c>
      <c r="H2295" s="2" t="s">
        <v>5485</v>
      </c>
      <c r="I2295" s="3" t="s">
        <v>3170</v>
      </c>
      <c r="J2295" s="6">
        <v>0</v>
      </c>
      <c r="K2295" s="3" t="s">
        <v>2496</v>
      </c>
      <c r="L2295" s="3" t="s">
        <v>4976</v>
      </c>
      <c r="M2295" s="3" t="s">
        <v>724</v>
      </c>
      <c r="N2295" s="3" t="s">
        <v>718</v>
      </c>
      <c r="O2295" s="5" t="s">
        <v>5382</v>
      </c>
      <c r="P2295" s="2">
        <f>VLOOKUP(M2295&amp;N2295,Distancia!$C$2:$D$3438,2,0)</f>
        <v>57.6</v>
      </c>
      <c r="Q2295" s="2" t="str">
        <f t="shared" si="35"/>
        <v>No Aplica</v>
      </c>
      <c r="R2295" s="36"/>
      <c r="S2295" s="2"/>
    </row>
    <row r="2296" spans="1:19" x14ac:dyDescent="0.25">
      <c r="A2296" s="3" t="s">
        <v>284</v>
      </c>
      <c r="B2296" s="6" t="s">
        <v>1924</v>
      </c>
      <c r="C2296" s="2">
        <v>220784</v>
      </c>
      <c r="D2296" s="4">
        <v>45908</v>
      </c>
      <c r="E2296" s="4">
        <v>45908</v>
      </c>
      <c r="F2296" s="2" t="s">
        <v>679</v>
      </c>
      <c r="G2296" s="3" t="s">
        <v>680</v>
      </c>
      <c r="H2296" s="2" t="s">
        <v>5718</v>
      </c>
      <c r="I2296" s="3" t="s">
        <v>3170</v>
      </c>
      <c r="J2296" s="6">
        <v>0</v>
      </c>
      <c r="K2296" s="3" t="s">
        <v>587</v>
      </c>
      <c r="L2296" s="3" t="s">
        <v>4976</v>
      </c>
      <c r="M2296" s="3" t="s">
        <v>288</v>
      </c>
      <c r="N2296" s="3" t="s">
        <v>512</v>
      </c>
      <c r="O2296" s="5" t="s">
        <v>5382</v>
      </c>
      <c r="P2296" s="2">
        <f>VLOOKUP(M2296&amp;N2296,Distancia!$C$2:$D$3438,2,0)</f>
        <v>63.01</v>
      </c>
      <c r="Q2296" s="2" t="str">
        <f t="shared" si="35"/>
        <v>No Aplica</v>
      </c>
      <c r="R2296" s="36"/>
      <c r="S2296" s="2"/>
    </row>
    <row r="2297" spans="1:19" x14ac:dyDescent="0.25">
      <c r="A2297" s="3" t="s">
        <v>284</v>
      </c>
      <c r="B2297" s="6" t="s">
        <v>1924</v>
      </c>
      <c r="C2297" s="2">
        <v>220785</v>
      </c>
      <c r="D2297" s="4">
        <v>45910</v>
      </c>
      <c r="E2297" s="4">
        <v>45910</v>
      </c>
      <c r="F2297" s="2" t="s">
        <v>675</v>
      </c>
      <c r="G2297" s="3" t="s">
        <v>676</v>
      </c>
      <c r="H2297" s="2" t="s">
        <v>5425</v>
      </c>
      <c r="I2297" s="3" t="s">
        <v>3170</v>
      </c>
      <c r="J2297" s="6">
        <v>0</v>
      </c>
      <c r="K2297" s="3" t="s">
        <v>1957</v>
      </c>
      <c r="L2297" s="3" t="s">
        <v>4976</v>
      </c>
      <c r="M2297" s="3" t="s">
        <v>288</v>
      </c>
      <c r="N2297" s="3" t="s">
        <v>49</v>
      </c>
      <c r="O2297" s="5" t="s">
        <v>5394</v>
      </c>
      <c r="P2297" s="2">
        <f>VLOOKUP(M2297&amp;N2297,Distancia!$C$2:$D$3438,2,0)</f>
        <v>46.87</v>
      </c>
      <c r="Q2297" s="2" t="str">
        <f t="shared" si="35"/>
        <v>No Aplica</v>
      </c>
      <c r="R2297" s="36"/>
      <c r="S2297" s="2"/>
    </row>
    <row r="2298" spans="1:19" x14ac:dyDescent="0.25">
      <c r="A2298" s="3" t="s">
        <v>284</v>
      </c>
      <c r="B2298" s="6" t="s">
        <v>1924</v>
      </c>
      <c r="C2298" s="2">
        <v>220802</v>
      </c>
      <c r="D2298" s="4">
        <v>45911</v>
      </c>
      <c r="E2298" s="4">
        <v>45911</v>
      </c>
      <c r="F2298" s="2" t="s">
        <v>448</v>
      </c>
      <c r="G2298" s="3" t="s">
        <v>696</v>
      </c>
      <c r="H2298" s="2" t="s">
        <v>5704</v>
      </c>
      <c r="I2298" s="3" t="s">
        <v>3170</v>
      </c>
      <c r="J2298" s="6">
        <v>0</v>
      </c>
      <c r="K2298" s="3" t="s">
        <v>603</v>
      </c>
      <c r="L2298" s="3" t="s">
        <v>4976</v>
      </c>
      <c r="M2298" s="3" t="s">
        <v>288</v>
      </c>
      <c r="N2298" s="3" t="s">
        <v>474</v>
      </c>
      <c r="O2298" s="5" t="s">
        <v>5394</v>
      </c>
      <c r="P2298" s="2">
        <f>VLOOKUP(M2298&amp;N2298,Distancia!$C$2:$D$3438,2,0)</f>
        <v>76.02</v>
      </c>
      <c r="Q2298" s="2" t="str">
        <f t="shared" si="35"/>
        <v>No Aplica</v>
      </c>
      <c r="R2298" s="36"/>
      <c r="S2298" s="2"/>
    </row>
    <row r="2299" spans="1:19" x14ac:dyDescent="0.25">
      <c r="A2299" s="3" t="s">
        <v>284</v>
      </c>
      <c r="B2299" s="6" t="s">
        <v>1924</v>
      </c>
      <c r="C2299" s="2">
        <v>220827</v>
      </c>
      <c r="D2299" s="4">
        <v>45912</v>
      </c>
      <c r="E2299" s="4">
        <v>45912</v>
      </c>
      <c r="F2299" s="2" t="s">
        <v>4394</v>
      </c>
      <c r="G2299" s="3" t="s">
        <v>4395</v>
      </c>
      <c r="H2299" s="2" t="s">
        <v>6091</v>
      </c>
      <c r="I2299" s="3" t="s">
        <v>97</v>
      </c>
      <c r="J2299" s="6">
        <v>0</v>
      </c>
      <c r="K2299" s="3" t="s">
        <v>602</v>
      </c>
      <c r="L2299" s="3" t="s">
        <v>4976</v>
      </c>
      <c r="M2299" s="3" t="s">
        <v>288</v>
      </c>
      <c r="N2299" s="3" t="s">
        <v>493</v>
      </c>
      <c r="O2299" s="5" t="s">
        <v>5382</v>
      </c>
      <c r="P2299" s="2">
        <f>VLOOKUP(M2299&amp;N2299,Distancia!$C$2:$D$3438,2,0)</f>
        <v>110.92</v>
      </c>
      <c r="Q2299" s="2" t="str">
        <f t="shared" si="35"/>
        <v>Aplica</v>
      </c>
      <c r="R2299" s="36"/>
      <c r="S2299" s="2"/>
    </row>
    <row r="2300" spans="1:19" x14ac:dyDescent="0.25">
      <c r="A2300" s="3" t="s">
        <v>284</v>
      </c>
      <c r="B2300" s="6" t="s">
        <v>1924</v>
      </c>
      <c r="C2300" s="2">
        <v>220883</v>
      </c>
      <c r="D2300" s="4">
        <v>45912</v>
      </c>
      <c r="E2300" s="4">
        <v>45912</v>
      </c>
      <c r="F2300" s="2" t="s">
        <v>1169</v>
      </c>
      <c r="G2300" s="3" t="s">
        <v>1170</v>
      </c>
      <c r="H2300" s="2" t="s">
        <v>5485</v>
      </c>
      <c r="I2300" s="3" t="s">
        <v>3170</v>
      </c>
      <c r="J2300" s="6">
        <v>0</v>
      </c>
      <c r="K2300" s="3" t="s">
        <v>1526</v>
      </c>
      <c r="L2300" s="3" t="s">
        <v>5072</v>
      </c>
      <c r="M2300" s="3" t="s">
        <v>724</v>
      </c>
      <c r="N2300" s="3" t="s">
        <v>493</v>
      </c>
      <c r="O2300" s="5" t="s">
        <v>5394</v>
      </c>
      <c r="P2300" s="2">
        <f>VLOOKUP(M2300&amp;N2300,Distancia!$C$2:$D$3438,2,0)</f>
        <v>30.99</v>
      </c>
      <c r="Q2300" s="2" t="str">
        <f t="shared" si="35"/>
        <v>No Aplica</v>
      </c>
      <c r="R2300" s="36"/>
      <c r="S2300" s="2"/>
    </row>
    <row r="2301" spans="1:19" x14ac:dyDescent="0.25">
      <c r="A2301" s="3" t="s">
        <v>284</v>
      </c>
      <c r="B2301" s="6" t="s">
        <v>1924</v>
      </c>
      <c r="C2301" s="2">
        <v>220910</v>
      </c>
      <c r="D2301" s="4">
        <v>45911</v>
      </c>
      <c r="E2301" s="4">
        <v>45911</v>
      </c>
      <c r="F2301" s="2" t="s">
        <v>679</v>
      </c>
      <c r="G2301" s="3" t="s">
        <v>680</v>
      </c>
      <c r="H2301" s="2" t="s">
        <v>5718</v>
      </c>
      <c r="I2301" s="3" t="s">
        <v>3170</v>
      </c>
      <c r="J2301" s="6">
        <v>31809</v>
      </c>
      <c r="K2301" s="3" t="s">
        <v>2396</v>
      </c>
      <c r="L2301" s="3" t="s">
        <v>4971</v>
      </c>
      <c r="M2301" s="3" t="s">
        <v>288</v>
      </c>
      <c r="N2301" s="3" t="s">
        <v>720</v>
      </c>
      <c r="O2301" s="5" t="s">
        <v>5382</v>
      </c>
      <c r="P2301" s="2">
        <f>VLOOKUP(M2301&amp;N2301,Distancia!$C$2:$D$3438,2,0)</f>
        <v>81.87</v>
      </c>
      <c r="Q2301" s="2" t="str">
        <f t="shared" si="35"/>
        <v>Aplica</v>
      </c>
      <c r="R2301" s="36"/>
      <c r="S2301" s="2"/>
    </row>
    <row r="2302" spans="1:19" x14ac:dyDescent="0.25">
      <c r="A2302" s="3" t="s">
        <v>284</v>
      </c>
      <c r="B2302" s="6" t="s">
        <v>1924</v>
      </c>
      <c r="C2302" s="2">
        <v>220911</v>
      </c>
      <c r="D2302" s="4">
        <v>45912</v>
      </c>
      <c r="E2302" s="4">
        <v>45912</v>
      </c>
      <c r="F2302" s="2" t="s">
        <v>679</v>
      </c>
      <c r="G2302" s="3" t="s">
        <v>680</v>
      </c>
      <c r="H2302" s="2" t="s">
        <v>5718</v>
      </c>
      <c r="I2302" s="3" t="s">
        <v>3170</v>
      </c>
      <c r="J2302" s="6">
        <v>0</v>
      </c>
      <c r="K2302" s="3" t="s">
        <v>1555</v>
      </c>
      <c r="L2302" s="3" t="s">
        <v>4971</v>
      </c>
      <c r="M2302" s="3" t="s">
        <v>288</v>
      </c>
      <c r="N2302" s="3" t="s">
        <v>49</v>
      </c>
      <c r="O2302" s="5" t="s">
        <v>5382</v>
      </c>
      <c r="P2302" s="2">
        <f>VLOOKUP(M2302&amp;N2302,Distancia!$C$2:$D$3438,2,0)</f>
        <v>46.87</v>
      </c>
      <c r="Q2302" s="2" t="str">
        <f t="shared" si="35"/>
        <v>No Aplica</v>
      </c>
      <c r="R2302" s="36"/>
      <c r="S2302" s="2"/>
    </row>
    <row r="2303" spans="1:19" x14ac:dyDescent="0.25">
      <c r="A2303" s="3" t="s">
        <v>284</v>
      </c>
      <c r="B2303" s="6" t="s">
        <v>1924</v>
      </c>
      <c r="C2303" s="2">
        <v>220915</v>
      </c>
      <c r="D2303" s="4">
        <v>45929</v>
      </c>
      <c r="E2303" s="4">
        <v>45932</v>
      </c>
      <c r="F2303" s="2" t="s">
        <v>5096</v>
      </c>
      <c r="G2303" s="3" t="s">
        <v>5097</v>
      </c>
      <c r="H2303" s="2" t="s">
        <v>6350</v>
      </c>
      <c r="I2303" s="3" t="s">
        <v>351</v>
      </c>
      <c r="J2303" s="6">
        <v>238569</v>
      </c>
      <c r="K2303" s="3" t="s">
        <v>1675</v>
      </c>
      <c r="L2303" s="3" t="s">
        <v>5072</v>
      </c>
      <c r="M2303" s="3" t="s">
        <v>288</v>
      </c>
      <c r="N2303" s="3" t="s">
        <v>335</v>
      </c>
      <c r="O2303" s="5" t="s">
        <v>5392</v>
      </c>
      <c r="P2303" s="2">
        <f>VLOOKUP(M2303&amp;N2303,Distancia!$C$2:$D$3438,2,0)</f>
        <v>690</v>
      </c>
      <c r="Q2303" s="2" t="str">
        <f t="shared" si="35"/>
        <v>Aplica</v>
      </c>
      <c r="R2303" s="33">
        <v>201988</v>
      </c>
      <c r="S2303" s="2"/>
    </row>
    <row r="2304" spans="1:19" x14ac:dyDescent="0.25">
      <c r="A2304" s="3" t="s">
        <v>284</v>
      </c>
      <c r="B2304" s="6" t="s">
        <v>1924</v>
      </c>
      <c r="C2304" s="2">
        <v>221000</v>
      </c>
      <c r="D2304" s="4">
        <v>45922</v>
      </c>
      <c r="E2304" s="4">
        <v>45925</v>
      </c>
      <c r="F2304" s="2" t="s">
        <v>478</v>
      </c>
      <c r="G2304" s="3" t="s">
        <v>655</v>
      </c>
      <c r="H2304" s="2" t="s">
        <v>5795</v>
      </c>
      <c r="I2304" s="3" t="s">
        <v>351</v>
      </c>
      <c r="J2304" s="6">
        <v>293940</v>
      </c>
      <c r="K2304" s="3" t="s">
        <v>1665</v>
      </c>
      <c r="L2304" s="3" t="s">
        <v>5072</v>
      </c>
      <c r="M2304" s="3" t="s">
        <v>288</v>
      </c>
      <c r="N2304" s="3" t="s">
        <v>270</v>
      </c>
      <c r="O2304" s="5" t="s">
        <v>5392</v>
      </c>
      <c r="P2304" s="2">
        <f>VLOOKUP(M2304&amp;N2304,Distancia!$C$2:$D$3438,2,0)</f>
        <v>690.1</v>
      </c>
      <c r="Q2304" s="2" t="str">
        <f t="shared" si="35"/>
        <v>Aplica</v>
      </c>
      <c r="R2304" s="33">
        <v>472734</v>
      </c>
      <c r="S2304" s="2"/>
    </row>
    <row r="2305" spans="1:19" x14ac:dyDescent="0.25">
      <c r="A2305" s="3" t="s">
        <v>284</v>
      </c>
      <c r="B2305" s="6" t="s">
        <v>1924</v>
      </c>
      <c r="C2305" s="2">
        <v>221031</v>
      </c>
      <c r="D2305" s="4">
        <v>45926</v>
      </c>
      <c r="E2305" s="4">
        <v>45926</v>
      </c>
      <c r="F2305" s="2" t="s">
        <v>448</v>
      </c>
      <c r="G2305" s="3" t="s">
        <v>696</v>
      </c>
      <c r="H2305" s="2" t="s">
        <v>5704</v>
      </c>
      <c r="I2305" s="3" t="s">
        <v>3170</v>
      </c>
      <c r="J2305" s="6">
        <v>0</v>
      </c>
      <c r="K2305" s="3" t="s">
        <v>1474</v>
      </c>
      <c r="L2305" s="3" t="s">
        <v>5072</v>
      </c>
      <c r="M2305" s="3" t="s">
        <v>288</v>
      </c>
      <c r="N2305" s="3" t="s">
        <v>512</v>
      </c>
      <c r="O2305" s="5" t="s">
        <v>5394</v>
      </c>
      <c r="P2305" s="2">
        <f>VLOOKUP(M2305&amp;N2305,Distancia!$C$2:$D$3438,2,0)</f>
        <v>63.01</v>
      </c>
      <c r="Q2305" s="2" t="str">
        <f t="shared" si="35"/>
        <v>No Aplica</v>
      </c>
      <c r="R2305" s="36"/>
      <c r="S2305" s="2"/>
    </row>
    <row r="2306" spans="1:19" x14ac:dyDescent="0.25">
      <c r="A2306" s="3" t="s">
        <v>284</v>
      </c>
      <c r="B2306" s="6" t="s">
        <v>1924</v>
      </c>
      <c r="C2306" s="2">
        <v>221054</v>
      </c>
      <c r="D2306" s="4">
        <v>45922</v>
      </c>
      <c r="E2306" s="4">
        <v>45922</v>
      </c>
      <c r="F2306" s="2" t="s">
        <v>679</v>
      </c>
      <c r="G2306" s="3" t="s">
        <v>680</v>
      </c>
      <c r="H2306" s="2" t="s">
        <v>5718</v>
      </c>
      <c r="I2306" s="3" t="s">
        <v>3170</v>
      </c>
      <c r="J2306" s="6">
        <v>31809</v>
      </c>
      <c r="K2306" s="3" t="s">
        <v>1564</v>
      </c>
      <c r="L2306" s="3" t="s">
        <v>5117</v>
      </c>
      <c r="M2306" s="3" t="s">
        <v>288</v>
      </c>
      <c r="N2306" s="3" t="s">
        <v>724</v>
      </c>
      <c r="O2306" s="5" t="s">
        <v>5382</v>
      </c>
      <c r="P2306" s="2">
        <f>VLOOKUP(M2306&amp;N2306,Distancia!$C$2:$D$3438,2,0)</f>
        <v>141.91</v>
      </c>
      <c r="Q2306" s="2" t="str">
        <f t="shared" si="35"/>
        <v>Aplica</v>
      </c>
      <c r="R2306" s="36"/>
      <c r="S2306" s="2"/>
    </row>
    <row r="2307" spans="1:19" x14ac:dyDescent="0.25">
      <c r="A2307" s="3" t="s">
        <v>284</v>
      </c>
      <c r="B2307" s="6" t="s">
        <v>1924</v>
      </c>
      <c r="C2307" s="2">
        <v>221055</v>
      </c>
      <c r="D2307" s="4">
        <v>45912</v>
      </c>
      <c r="E2307" s="4">
        <v>45912</v>
      </c>
      <c r="F2307" s="2" t="s">
        <v>679</v>
      </c>
      <c r="G2307" s="3" t="s">
        <v>680</v>
      </c>
      <c r="H2307" s="2" t="s">
        <v>5718</v>
      </c>
      <c r="I2307" s="3" t="s">
        <v>3170</v>
      </c>
      <c r="J2307" s="6">
        <v>0</v>
      </c>
      <c r="K2307" s="3" t="s">
        <v>631</v>
      </c>
      <c r="L2307" s="3" t="s">
        <v>5117</v>
      </c>
      <c r="M2307" s="3" t="s">
        <v>288</v>
      </c>
      <c r="N2307" s="3" t="s">
        <v>49</v>
      </c>
      <c r="O2307" s="5" t="s">
        <v>5382</v>
      </c>
      <c r="P2307" s="2">
        <f>VLOOKUP(M2307&amp;N2307,Distancia!$C$2:$D$3438,2,0)</f>
        <v>46.87</v>
      </c>
      <c r="Q2307" s="2" t="str">
        <f t="shared" ref="Q2307:Q2370" si="36">IF(P2307&gt;=80,"Aplica","No Aplica")</f>
        <v>No Aplica</v>
      </c>
      <c r="R2307" s="36"/>
      <c r="S2307" s="2"/>
    </row>
    <row r="2308" spans="1:19" x14ac:dyDescent="0.25">
      <c r="A2308" s="3" t="s">
        <v>284</v>
      </c>
      <c r="B2308" s="6" t="s">
        <v>1924</v>
      </c>
      <c r="C2308" s="2">
        <v>221059</v>
      </c>
      <c r="D2308" s="4">
        <v>45923</v>
      </c>
      <c r="E2308" s="4">
        <v>45923</v>
      </c>
      <c r="F2308" s="2" t="s">
        <v>1203</v>
      </c>
      <c r="G2308" s="3" t="s">
        <v>1204</v>
      </c>
      <c r="H2308" s="2" t="s">
        <v>5787</v>
      </c>
      <c r="I2308" s="3" t="s">
        <v>3170</v>
      </c>
      <c r="J2308" s="6">
        <v>0</v>
      </c>
      <c r="K2308" s="3" t="s">
        <v>1551</v>
      </c>
      <c r="L2308" s="3" t="s">
        <v>5117</v>
      </c>
      <c r="M2308" s="3" t="s">
        <v>704</v>
      </c>
      <c r="N2308" s="3" t="s">
        <v>288</v>
      </c>
      <c r="O2308" s="5" t="s">
        <v>5382</v>
      </c>
      <c r="P2308" s="2">
        <f>VLOOKUP(M2308&amp;N2308,Distancia!$C$2:$D$3438,2,0)</f>
        <v>102.11</v>
      </c>
      <c r="Q2308" s="2" t="str">
        <f t="shared" si="36"/>
        <v>Aplica</v>
      </c>
      <c r="R2308" s="36"/>
      <c r="S2308" s="2"/>
    </row>
    <row r="2309" spans="1:19" x14ac:dyDescent="0.25">
      <c r="A2309" s="3" t="s">
        <v>284</v>
      </c>
      <c r="B2309" s="6" t="s">
        <v>1924</v>
      </c>
      <c r="C2309" s="2">
        <v>221100</v>
      </c>
      <c r="D2309" s="4">
        <v>45924</v>
      </c>
      <c r="E2309" s="4">
        <v>45924</v>
      </c>
      <c r="F2309" s="2" t="s">
        <v>2854</v>
      </c>
      <c r="G2309" s="3" t="s">
        <v>2853</v>
      </c>
      <c r="H2309" s="2" t="s">
        <v>5458</v>
      </c>
      <c r="I2309" s="3" t="s">
        <v>97</v>
      </c>
      <c r="J2309" s="6">
        <v>0</v>
      </c>
      <c r="K2309" s="3" t="s">
        <v>1450</v>
      </c>
      <c r="L2309" s="3" t="s">
        <v>5117</v>
      </c>
      <c r="M2309" s="3" t="s">
        <v>724</v>
      </c>
      <c r="N2309" s="3" t="s">
        <v>718</v>
      </c>
      <c r="O2309" s="5" t="s">
        <v>5382</v>
      </c>
      <c r="P2309" s="2">
        <f>VLOOKUP(M2309&amp;N2309,Distancia!$C$2:$D$3438,2,0)</f>
        <v>57.6</v>
      </c>
      <c r="Q2309" s="2" t="str">
        <f t="shared" si="36"/>
        <v>No Aplica</v>
      </c>
      <c r="R2309" s="36"/>
      <c r="S2309" s="2"/>
    </row>
    <row r="2310" spans="1:19" x14ac:dyDescent="0.25">
      <c r="A2310" s="3" t="s">
        <v>284</v>
      </c>
      <c r="B2310" s="6" t="s">
        <v>1924</v>
      </c>
      <c r="C2310" s="2">
        <v>221112</v>
      </c>
      <c r="D2310" s="4">
        <v>45923</v>
      </c>
      <c r="E2310" s="4">
        <v>45923</v>
      </c>
      <c r="F2310" s="2" t="s">
        <v>3016</v>
      </c>
      <c r="G2310" s="3" t="s">
        <v>3017</v>
      </c>
      <c r="H2310" s="2" t="s">
        <v>5429</v>
      </c>
      <c r="I2310" s="3" t="s">
        <v>3170</v>
      </c>
      <c r="J2310" s="6">
        <v>0</v>
      </c>
      <c r="K2310" s="3" t="s">
        <v>1507</v>
      </c>
      <c r="L2310" s="3" t="s">
        <v>5046</v>
      </c>
      <c r="M2310" s="3" t="s">
        <v>288</v>
      </c>
      <c r="N2310" s="3" t="s">
        <v>49</v>
      </c>
      <c r="O2310" s="5" t="s">
        <v>5382</v>
      </c>
      <c r="P2310" s="2">
        <f>VLOOKUP(M2310&amp;N2310,Distancia!$C$2:$D$3438,2,0)</f>
        <v>46.87</v>
      </c>
      <c r="Q2310" s="2" t="str">
        <f t="shared" si="36"/>
        <v>No Aplica</v>
      </c>
      <c r="R2310" s="36"/>
      <c r="S2310" s="2"/>
    </row>
    <row r="2311" spans="1:19" x14ac:dyDescent="0.25">
      <c r="A2311" s="3" t="s">
        <v>284</v>
      </c>
      <c r="B2311" s="6" t="s">
        <v>1924</v>
      </c>
      <c r="C2311" s="2">
        <v>221118</v>
      </c>
      <c r="D2311" s="4">
        <v>45924</v>
      </c>
      <c r="E2311" s="4">
        <v>45924</v>
      </c>
      <c r="F2311" s="2" t="s">
        <v>2847</v>
      </c>
      <c r="G2311" s="3" t="s">
        <v>2846</v>
      </c>
      <c r="H2311" s="2" t="s">
        <v>6391</v>
      </c>
      <c r="I2311" s="3" t="s">
        <v>3170</v>
      </c>
      <c r="J2311" s="6">
        <v>0</v>
      </c>
      <c r="K2311" s="3" t="s">
        <v>1591</v>
      </c>
      <c r="L2311" s="3" t="s">
        <v>5065</v>
      </c>
      <c r="M2311" s="3" t="s">
        <v>286</v>
      </c>
      <c r="N2311" s="3" t="s">
        <v>5233</v>
      </c>
      <c r="O2311" s="5" t="s">
        <v>5394</v>
      </c>
      <c r="P2311" s="2">
        <f>VLOOKUP(M2311&amp;N2311,Distancia!$C$2:$D$3438,2,0)</f>
        <v>36</v>
      </c>
      <c r="Q2311" s="2" t="str">
        <f t="shared" si="36"/>
        <v>No Aplica</v>
      </c>
      <c r="R2311" s="36"/>
      <c r="S2311" s="2"/>
    </row>
    <row r="2312" spans="1:19" x14ac:dyDescent="0.25">
      <c r="A2312" s="3" t="s">
        <v>284</v>
      </c>
      <c r="B2312" s="6" t="s">
        <v>1924</v>
      </c>
      <c r="C2312" s="2">
        <v>221125</v>
      </c>
      <c r="D2312" s="4">
        <v>45929</v>
      </c>
      <c r="E2312" s="4">
        <v>45932</v>
      </c>
      <c r="F2312" s="2" t="s">
        <v>84</v>
      </c>
      <c r="G2312" s="3" t="s">
        <v>666</v>
      </c>
      <c r="H2312" s="2" t="s">
        <v>5711</v>
      </c>
      <c r="I2312" s="3" t="s">
        <v>351</v>
      </c>
      <c r="J2312" s="6">
        <v>238569</v>
      </c>
      <c r="K2312" s="3" t="s">
        <v>1508</v>
      </c>
      <c r="L2312" s="3" t="s">
        <v>5046</v>
      </c>
      <c r="M2312" s="3" t="s">
        <v>288</v>
      </c>
      <c r="N2312" s="3" t="s">
        <v>270</v>
      </c>
      <c r="O2312" s="5" t="s">
        <v>5392</v>
      </c>
      <c r="P2312" s="2">
        <f>VLOOKUP(M2312&amp;N2312,Distancia!$C$2:$D$3438,2,0)</f>
        <v>690.1</v>
      </c>
      <c r="Q2312" s="2" t="str">
        <f t="shared" si="36"/>
        <v>Aplica</v>
      </c>
      <c r="R2312" s="33">
        <v>201988</v>
      </c>
      <c r="S2312" s="2"/>
    </row>
    <row r="2313" spans="1:19" x14ac:dyDescent="0.25">
      <c r="A2313" s="3" t="s">
        <v>284</v>
      </c>
      <c r="B2313" s="6" t="s">
        <v>1924</v>
      </c>
      <c r="C2313" s="2">
        <v>221128</v>
      </c>
      <c r="D2313" s="4">
        <v>45924</v>
      </c>
      <c r="E2313" s="4">
        <v>45924</v>
      </c>
      <c r="F2313" s="2" t="s">
        <v>446</v>
      </c>
      <c r="G2313" s="3" t="s">
        <v>447</v>
      </c>
      <c r="H2313" s="2" t="s">
        <v>5808</v>
      </c>
      <c r="I2313" s="3" t="s">
        <v>3170</v>
      </c>
      <c r="J2313" s="6">
        <v>31809</v>
      </c>
      <c r="K2313" s="3" t="s">
        <v>1541</v>
      </c>
      <c r="L2313" s="3" t="s">
        <v>5046</v>
      </c>
      <c r="M2313" s="3" t="s">
        <v>442</v>
      </c>
      <c r="N2313" s="3" t="s">
        <v>288</v>
      </c>
      <c r="O2313" s="5" t="s">
        <v>5394</v>
      </c>
      <c r="P2313" s="2">
        <f>VLOOKUP(M2313&amp;N2313,Distancia!$C$2:$D$3438,2,0)</f>
        <v>83.34</v>
      </c>
      <c r="Q2313" s="2" t="str">
        <f t="shared" si="36"/>
        <v>Aplica</v>
      </c>
      <c r="R2313" s="36"/>
      <c r="S2313" s="2"/>
    </row>
    <row r="2314" spans="1:19" x14ac:dyDescent="0.25">
      <c r="A2314" s="3" t="s">
        <v>284</v>
      </c>
      <c r="B2314" s="6" t="s">
        <v>1924</v>
      </c>
      <c r="C2314" s="2">
        <v>221137</v>
      </c>
      <c r="D2314" s="4">
        <v>45924</v>
      </c>
      <c r="E2314" s="4">
        <v>45924</v>
      </c>
      <c r="F2314" s="2" t="s">
        <v>2856</v>
      </c>
      <c r="G2314" s="3" t="s">
        <v>2855</v>
      </c>
      <c r="H2314" s="2" t="s">
        <v>5489</v>
      </c>
      <c r="I2314" s="3" t="s">
        <v>3170</v>
      </c>
      <c r="J2314" s="6">
        <v>0</v>
      </c>
      <c r="K2314" s="3" t="s">
        <v>1424</v>
      </c>
      <c r="L2314" s="3" t="s">
        <v>5065</v>
      </c>
      <c r="M2314" s="3" t="s">
        <v>288</v>
      </c>
      <c r="N2314" s="3" t="s">
        <v>732</v>
      </c>
      <c r="O2314" s="5" t="s">
        <v>5402</v>
      </c>
      <c r="P2314" s="2">
        <f>VLOOKUP(M2314&amp;N2314,Distancia!$C$2:$D$3438,2,0)</f>
        <v>40.729999999999997</v>
      </c>
      <c r="Q2314" s="2" t="str">
        <f t="shared" si="36"/>
        <v>No Aplica</v>
      </c>
      <c r="R2314" s="36"/>
      <c r="S2314" s="2"/>
    </row>
    <row r="2315" spans="1:19" x14ac:dyDescent="0.25">
      <c r="A2315" s="3" t="s">
        <v>284</v>
      </c>
      <c r="B2315" s="6" t="s">
        <v>1924</v>
      </c>
      <c r="C2315" s="2">
        <v>221154</v>
      </c>
      <c r="D2315" s="4">
        <v>45924</v>
      </c>
      <c r="E2315" s="4">
        <v>45924</v>
      </c>
      <c r="F2315" s="2" t="s">
        <v>675</v>
      </c>
      <c r="G2315" s="3" t="s">
        <v>676</v>
      </c>
      <c r="H2315" s="2" t="s">
        <v>5425</v>
      </c>
      <c r="I2315" s="3" t="s">
        <v>3170</v>
      </c>
      <c r="J2315" s="6">
        <v>0</v>
      </c>
      <c r="K2315" s="3" t="s">
        <v>1484</v>
      </c>
      <c r="L2315" s="3" t="s">
        <v>5065</v>
      </c>
      <c r="M2315" s="3" t="s">
        <v>288</v>
      </c>
      <c r="N2315" s="3" t="s">
        <v>49</v>
      </c>
      <c r="O2315" s="5" t="s">
        <v>5394</v>
      </c>
      <c r="P2315" s="2">
        <f>VLOOKUP(M2315&amp;N2315,Distancia!$C$2:$D$3438,2,0)</f>
        <v>46.87</v>
      </c>
      <c r="Q2315" s="2" t="str">
        <f t="shared" si="36"/>
        <v>No Aplica</v>
      </c>
      <c r="R2315" s="36"/>
      <c r="S2315" s="2"/>
    </row>
    <row r="2316" spans="1:19" x14ac:dyDescent="0.25">
      <c r="A2316" s="3" t="s">
        <v>284</v>
      </c>
      <c r="B2316" s="6" t="s">
        <v>1924</v>
      </c>
      <c r="C2316" s="2">
        <v>221157</v>
      </c>
      <c r="D2316" s="4">
        <v>45924</v>
      </c>
      <c r="E2316" s="4">
        <v>45924</v>
      </c>
      <c r="F2316" s="2" t="s">
        <v>698</v>
      </c>
      <c r="G2316" s="3" t="s">
        <v>699</v>
      </c>
      <c r="H2316" s="2" t="s">
        <v>5657</v>
      </c>
      <c r="I2316" s="3" t="s">
        <v>3170</v>
      </c>
      <c r="J2316" s="6">
        <v>25815</v>
      </c>
      <c r="K2316" s="3" t="s">
        <v>1621</v>
      </c>
      <c r="L2316" s="3" t="s">
        <v>5024</v>
      </c>
      <c r="M2316" s="3" t="s">
        <v>288</v>
      </c>
      <c r="N2316" s="3" t="s">
        <v>724</v>
      </c>
      <c r="O2316" s="5" t="s">
        <v>5382</v>
      </c>
      <c r="P2316" s="2">
        <f>VLOOKUP(M2316&amp;N2316,Distancia!$C$2:$D$3438,2,0)</f>
        <v>141.91</v>
      </c>
      <c r="Q2316" s="2" t="str">
        <f t="shared" si="36"/>
        <v>Aplica</v>
      </c>
      <c r="R2316" s="36"/>
      <c r="S2316" s="2"/>
    </row>
    <row r="2317" spans="1:19" x14ac:dyDescent="0.25">
      <c r="A2317" s="3" t="s">
        <v>284</v>
      </c>
      <c r="B2317" s="6" t="s">
        <v>1924</v>
      </c>
      <c r="C2317" s="2">
        <v>221207</v>
      </c>
      <c r="D2317" s="4">
        <v>45925</v>
      </c>
      <c r="E2317" s="4">
        <v>45925</v>
      </c>
      <c r="F2317" s="2" t="s">
        <v>698</v>
      </c>
      <c r="G2317" s="3" t="s">
        <v>699</v>
      </c>
      <c r="H2317" s="2" t="s">
        <v>5657</v>
      </c>
      <c r="I2317" s="3" t="s">
        <v>3170</v>
      </c>
      <c r="J2317" s="6">
        <v>25815</v>
      </c>
      <c r="K2317" s="3" t="s">
        <v>1554</v>
      </c>
      <c r="L2317" s="3" t="s">
        <v>5024</v>
      </c>
      <c r="M2317" s="3" t="s">
        <v>288</v>
      </c>
      <c r="N2317" s="3" t="s">
        <v>286</v>
      </c>
      <c r="O2317" s="5" t="s">
        <v>5382</v>
      </c>
      <c r="P2317" s="2">
        <f>VLOOKUP(M2317&amp;N2317,Distancia!$C$2:$D$3438,2,0)</f>
        <v>109.34</v>
      </c>
      <c r="Q2317" s="2" t="str">
        <f t="shared" si="36"/>
        <v>Aplica</v>
      </c>
      <c r="R2317" s="36"/>
      <c r="S2317" s="2"/>
    </row>
    <row r="2318" spans="1:19" x14ac:dyDescent="0.25">
      <c r="A2318" s="3" t="s">
        <v>284</v>
      </c>
      <c r="B2318" s="6" t="s">
        <v>1924</v>
      </c>
      <c r="C2318" s="2">
        <v>221229</v>
      </c>
      <c r="D2318" s="4">
        <v>45925</v>
      </c>
      <c r="E2318" s="4">
        <v>45925</v>
      </c>
      <c r="F2318" s="2" t="s">
        <v>5290</v>
      </c>
      <c r="G2318" s="3" t="s">
        <v>5291</v>
      </c>
      <c r="H2318" s="2" t="s">
        <v>6410</v>
      </c>
      <c r="I2318" s="3" t="s">
        <v>3170</v>
      </c>
      <c r="J2318" s="6">
        <v>25815</v>
      </c>
      <c r="K2318" s="3" t="s">
        <v>1609</v>
      </c>
      <c r="L2318" s="3" t="s">
        <v>5024</v>
      </c>
      <c r="M2318" s="3" t="s">
        <v>288</v>
      </c>
      <c r="N2318" s="3" t="s">
        <v>442</v>
      </c>
      <c r="O2318" s="5" t="s">
        <v>5450</v>
      </c>
      <c r="P2318" s="2">
        <f>VLOOKUP(M2318&amp;N2318,Distancia!$C$2:$D$3438,2,0)</f>
        <v>83.34</v>
      </c>
      <c r="Q2318" s="2" t="str">
        <f t="shared" si="36"/>
        <v>Aplica</v>
      </c>
      <c r="R2318" s="36"/>
      <c r="S2318" s="2"/>
    </row>
    <row r="2319" spans="1:19" x14ac:dyDescent="0.25">
      <c r="A2319" s="3" t="s">
        <v>284</v>
      </c>
      <c r="B2319" s="6" t="s">
        <v>1924</v>
      </c>
      <c r="C2319" s="2">
        <v>221230</v>
      </c>
      <c r="D2319" s="4">
        <v>45925</v>
      </c>
      <c r="E2319" s="4">
        <v>45925</v>
      </c>
      <c r="F2319" s="2" t="s">
        <v>5292</v>
      </c>
      <c r="G2319" s="3" t="s">
        <v>5293</v>
      </c>
      <c r="H2319" s="2" t="s">
        <v>6411</v>
      </c>
      <c r="I2319" s="3" t="s">
        <v>3170</v>
      </c>
      <c r="J2319" s="6">
        <v>25815</v>
      </c>
      <c r="K2319" s="3" t="s">
        <v>1603</v>
      </c>
      <c r="L2319" s="3" t="s">
        <v>5024</v>
      </c>
      <c r="M2319" s="3" t="s">
        <v>288</v>
      </c>
      <c r="N2319" s="3" t="s">
        <v>442</v>
      </c>
      <c r="O2319" s="5" t="s">
        <v>5394</v>
      </c>
      <c r="P2319" s="2">
        <f>VLOOKUP(M2319&amp;N2319,Distancia!$C$2:$D$3438,2,0)</f>
        <v>83.34</v>
      </c>
      <c r="Q2319" s="2" t="str">
        <f t="shared" si="36"/>
        <v>Aplica</v>
      </c>
      <c r="R2319" s="36"/>
      <c r="S2319" s="2"/>
    </row>
    <row r="2320" spans="1:19" x14ac:dyDescent="0.25">
      <c r="A2320" s="3" t="s">
        <v>284</v>
      </c>
      <c r="B2320" s="6" t="s">
        <v>1924</v>
      </c>
      <c r="C2320" s="2">
        <v>221231</v>
      </c>
      <c r="D2320" s="4">
        <v>45925</v>
      </c>
      <c r="E2320" s="4">
        <v>45925</v>
      </c>
      <c r="F2320" s="2" t="s">
        <v>503</v>
      </c>
      <c r="G2320" s="3" t="s">
        <v>504</v>
      </c>
      <c r="H2320" s="2" t="s">
        <v>6412</v>
      </c>
      <c r="I2320" s="3" t="s">
        <v>97</v>
      </c>
      <c r="J2320" s="6">
        <v>0</v>
      </c>
      <c r="K2320" s="3" t="s">
        <v>1417</v>
      </c>
      <c r="L2320" s="3" t="s">
        <v>5065</v>
      </c>
      <c r="M2320" s="3" t="s">
        <v>724</v>
      </c>
      <c r="N2320" s="3" t="s">
        <v>3285</v>
      </c>
      <c r="O2320" s="5" t="s">
        <v>5382</v>
      </c>
      <c r="P2320" s="2">
        <f>VLOOKUP(M2320&amp;N2320,Distancia!$C$2:$D$3438,2,0)</f>
        <v>22</v>
      </c>
      <c r="Q2320" s="2" t="str">
        <f t="shared" si="36"/>
        <v>No Aplica</v>
      </c>
      <c r="R2320" s="36"/>
      <c r="S2320" s="2"/>
    </row>
    <row r="2321" spans="1:19" x14ac:dyDescent="0.25">
      <c r="A2321" s="3" t="s">
        <v>284</v>
      </c>
      <c r="B2321" s="6" t="s">
        <v>1924</v>
      </c>
      <c r="C2321" s="2">
        <v>221246</v>
      </c>
      <c r="D2321" s="4">
        <v>45930</v>
      </c>
      <c r="E2321" s="4">
        <v>45930</v>
      </c>
      <c r="F2321" s="2" t="s">
        <v>681</v>
      </c>
      <c r="G2321" s="3" t="s">
        <v>682</v>
      </c>
      <c r="H2321" s="2" t="s">
        <v>5736</v>
      </c>
      <c r="I2321" s="3" t="s">
        <v>351</v>
      </c>
      <c r="J2321" s="6">
        <v>0</v>
      </c>
      <c r="K2321" s="3" t="s">
        <v>1444</v>
      </c>
      <c r="L2321" s="3" t="s">
        <v>4809</v>
      </c>
      <c r="M2321" s="3" t="s">
        <v>288</v>
      </c>
      <c r="N2321" s="3" t="s">
        <v>288</v>
      </c>
      <c r="O2321" s="5" t="s">
        <v>5394</v>
      </c>
      <c r="P2321" s="2">
        <f>VLOOKUP(M2321&amp;N2321,Distancia!$C$2:$D$3438,2,0)</f>
        <v>0</v>
      </c>
      <c r="Q2321" s="2" t="str">
        <f t="shared" si="36"/>
        <v>No Aplica</v>
      </c>
      <c r="R2321" s="36"/>
      <c r="S2321" s="2"/>
    </row>
    <row r="2322" spans="1:19" x14ac:dyDescent="0.25">
      <c r="A2322" s="3" t="s">
        <v>284</v>
      </c>
      <c r="B2322" s="6" t="s">
        <v>1924</v>
      </c>
      <c r="C2322" s="2">
        <v>221248</v>
      </c>
      <c r="D2322" s="4">
        <v>45930</v>
      </c>
      <c r="E2322" s="4">
        <v>45930</v>
      </c>
      <c r="F2322" s="2" t="s">
        <v>749</v>
      </c>
      <c r="G2322" s="3" t="s">
        <v>750</v>
      </c>
      <c r="H2322" s="2" t="s">
        <v>5838</v>
      </c>
      <c r="I2322" s="3" t="s">
        <v>351</v>
      </c>
      <c r="J2322" s="6">
        <v>0</v>
      </c>
      <c r="K2322" s="3" t="s">
        <v>1452</v>
      </c>
      <c r="L2322" s="3" t="s">
        <v>5065</v>
      </c>
      <c r="M2322" s="3" t="s">
        <v>512</v>
      </c>
      <c r="N2322" s="3" t="s">
        <v>288</v>
      </c>
      <c r="O2322" s="5" t="s">
        <v>5382</v>
      </c>
      <c r="P2322" s="2">
        <f>VLOOKUP(M2322&amp;N2322,Distancia!$C$2:$D$3438,2,0)</f>
        <v>63.01</v>
      </c>
      <c r="Q2322" s="2" t="str">
        <f t="shared" si="36"/>
        <v>No Aplica</v>
      </c>
      <c r="R2322" s="36"/>
      <c r="S2322" s="2"/>
    </row>
    <row r="2323" spans="1:19" x14ac:dyDescent="0.25">
      <c r="A2323" s="3" t="s">
        <v>284</v>
      </c>
      <c r="B2323" s="6" t="s">
        <v>1924</v>
      </c>
      <c r="C2323" s="2">
        <v>221250</v>
      </c>
      <c r="D2323" s="4">
        <v>45930</v>
      </c>
      <c r="E2323" s="4">
        <v>45930</v>
      </c>
      <c r="F2323" s="2" t="s">
        <v>2860</v>
      </c>
      <c r="G2323" s="3" t="s">
        <v>2859</v>
      </c>
      <c r="H2323" s="2" t="s">
        <v>6034</v>
      </c>
      <c r="I2323" s="3" t="s">
        <v>351</v>
      </c>
      <c r="J2323" s="6">
        <v>0</v>
      </c>
      <c r="K2323" s="3" t="s">
        <v>1643</v>
      </c>
      <c r="L2323" s="3" t="s">
        <v>5065</v>
      </c>
      <c r="M2323" s="3" t="s">
        <v>288</v>
      </c>
      <c r="N2323" s="3" t="s">
        <v>288</v>
      </c>
      <c r="O2323" s="5" t="s">
        <v>5402</v>
      </c>
      <c r="P2323" s="2">
        <f>VLOOKUP(M2323&amp;N2323,Distancia!$C$2:$D$3438,2,0)</f>
        <v>0</v>
      </c>
      <c r="Q2323" s="2" t="str">
        <f t="shared" si="36"/>
        <v>No Aplica</v>
      </c>
      <c r="R2323" s="36"/>
      <c r="S2323" s="2"/>
    </row>
    <row r="2324" spans="1:19" x14ac:dyDescent="0.25">
      <c r="A2324" s="3" t="s">
        <v>284</v>
      </c>
      <c r="B2324" s="6" t="s">
        <v>1924</v>
      </c>
      <c r="C2324" s="2">
        <v>221255</v>
      </c>
      <c r="D2324" s="4">
        <v>45929</v>
      </c>
      <c r="E2324" s="4">
        <v>45929</v>
      </c>
      <c r="F2324" s="2" t="s">
        <v>2858</v>
      </c>
      <c r="G2324" s="3" t="s">
        <v>2857</v>
      </c>
      <c r="H2324" s="2" t="s">
        <v>6220</v>
      </c>
      <c r="I2324" s="3" t="s">
        <v>3170</v>
      </c>
      <c r="J2324" s="6">
        <v>31809</v>
      </c>
      <c r="K2324" s="3" t="s">
        <v>1667</v>
      </c>
      <c r="L2324" s="3" t="s">
        <v>5065</v>
      </c>
      <c r="M2324" s="3" t="s">
        <v>288</v>
      </c>
      <c r="N2324" s="3" t="s">
        <v>724</v>
      </c>
      <c r="O2324" s="5" t="s">
        <v>5402</v>
      </c>
      <c r="P2324" s="2">
        <f>VLOOKUP(M2324&amp;N2324,Distancia!$C$2:$D$3438,2,0)</f>
        <v>141.91</v>
      </c>
      <c r="Q2324" s="2" t="str">
        <f t="shared" si="36"/>
        <v>Aplica</v>
      </c>
      <c r="R2324" s="36"/>
      <c r="S2324" s="2"/>
    </row>
    <row r="2325" spans="1:19" x14ac:dyDescent="0.25">
      <c r="A2325" s="3" t="s">
        <v>284</v>
      </c>
      <c r="B2325" s="6" t="s">
        <v>1924</v>
      </c>
      <c r="C2325" s="2">
        <v>221256</v>
      </c>
      <c r="D2325" s="4">
        <v>45929</v>
      </c>
      <c r="E2325" s="4">
        <v>45929</v>
      </c>
      <c r="F2325" s="2" t="s">
        <v>3413</v>
      </c>
      <c r="G2325" s="3" t="s">
        <v>3414</v>
      </c>
      <c r="H2325" s="2" t="s">
        <v>6416</v>
      </c>
      <c r="I2325" s="3" t="s">
        <v>97</v>
      </c>
      <c r="J2325" s="6">
        <v>25815</v>
      </c>
      <c r="K2325" s="3" t="s">
        <v>414</v>
      </c>
      <c r="L2325" s="3" t="s">
        <v>5065</v>
      </c>
      <c r="M2325" s="3" t="s">
        <v>288</v>
      </c>
      <c r="N2325" s="3" t="s">
        <v>724</v>
      </c>
      <c r="O2325" s="5" t="s">
        <v>5450</v>
      </c>
      <c r="P2325" s="2">
        <f>VLOOKUP(M2325&amp;N2325,Distancia!$C$2:$D$3438,2,0)</f>
        <v>141.91</v>
      </c>
      <c r="Q2325" s="2" t="str">
        <f t="shared" si="36"/>
        <v>Aplica</v>
      </c>
      <c r="R2325" s="36"/>
      <c r="S2325" s="2"/>
    </row>
    <row r="2326" spans="1:19" x14ac:dyDescent="0.25">
      <c r="A2326" s="3" t="s">
        <v>284</v>
      </c>
      <c r="B2326" s="6" t="s">
        <v>1924</v>
      </c>
      <c r="C2326" s="2">
        <v>221278</v>
      </c>
      <c r="D2326" s="4">
        <v>45929</v>
      </c>
      <c r="E2326" s="4">
        <v>45929</v>
      </c>
      <c r="F2326" s="2" t="s">
        <v>19</v>
      </c>
      <c r="G2326" s="3" t="s">
        <v>1174</v>
      </c>
      <c r="H2326" s="2" t="s">
        <v>6083</v>
      </c>
      <c r="I2326" s="3" t="s">
        <v>97</v>
      </c>
      <c r="J2326" s="6">
        <v>31809</v>
      </c>
      <c r="K2326" s="3" t="s">
        <v>1535</v>
      </c>
      <c r="L2326" s="3" t="s">
        <v>5065</v>
      </c>
      <c r="M2326" s="3" t="s">
        <v>720</v>
      </c>
      <c r="N2326" s="3" t="s">
        <v>288</v>
      </c>
      <c r="O2326" s="5" t="s">
        <v>5382</v>
      </c>
      <c r="P2326" s="2">
        <f>VLOOKUP(M2326&amp;N2326,Distancia!$C$2:$D$3438,2,0)</f>
        <v>81.87</v>
      </c>
      <c r="Q2326" s="2" t="str">
        <f t="shared" si="36"/>
        <v>Aplica</v>
      </c>
      <c r="R2326" s="36"/>
      <c r="S2326" s="2"/>
    </row>
    <row r="2327" spans="1:19" x14ac:dyDescent="0.25">
      <c r="A2327" s="3" t="s">
        <v>284</v>
      </c>
      <c r="B2327" s="6" t="s">
        <v>1924</v>
      </c>
      <c r="C2327" s="2">
        <v>221292</v>
      </c>
      <c r="D2327" s="4">
        <v>45926</v>
      </c>
      <c r="E2327" s="4">
        <v>45926</v>
      </c>
      <c r="F2327" s="2" t="s">
        <v>698</v>
      </c>
      <c r="G2327" s="3" t="s">
        <v>699</v>
      </c>
      <c r="H2327" s="2" t="s">
        <v>5657</v>
      </c>
      <c r="I2327" s="3" t="s">
        <v>3170</v>
      </c>
      <c r="J2327" s="6">
        <v>0</v>
      </c>
      <c r="K2327" s="3" t="s">
        <v>1606</v>
      </c>
      <c r="L2327" s="3" t="s">
        <v>5069</v>
      </c>
      <c r="M2327" s="3" t="s">
        <v>288</v>
      </c>
      <c r="N2327" s="3" t="s">
        <v>512</v>
      </c>
      <c r="O2327" s="5" t="s">
        <v>5382</v>
      </c>
      <c r="P2327" s="2">
        <f>VLOOKUP(M2327&amp;N2327,Distancia!$C$2:$D$3438,2,0)</f>
        <v>63.01</v>
      </c>
      <c r="Q2327" s="2" t="str">
        <f t="shared" si="36"/>
        <v>No Aplica</v>
      </c>
      <c r="R2327" s="36"/>
      <c r="S2327" s="2"/>
    </row>
    <row r="2328" spans="1:19" x14ac:dyDescent="0.25">
      <c r="A2328" s="3" t="s">
        <v>284</v>
      </c>
      <c r="B2328" s="6" t="s">
        <v>1924</v>
      </c>
      <c r="C2328" s="2">
        <v>221303</v>
      </c>
      <c r="D2328" s="4">
        <v>45930</v>
      </c>
      <c r="E2328" s="4">
        <v>45930</v>
      </c>
      <c r="F2328" s="2" t="s">
        <v>64</v>
      </c>
      <c r="G2328" s="3" t="s">
        <v>730</v>
      </c>
      <c r="H2328" s="2" t="s">
        <v>5652</v>
      </c>
      <c r="I2328" s="3" t="s">
        <v>97</v>
      </c>
      <c r="J2328" s="6">
        <v>0</v>
      </c>
      <c r="K2328" s="3" t="s">
        <v>1441</v>
      </c>
      <c r="L2328" s="3" t="s">
        <v>4809</v>
      </c>
      <c r="M2328" s="3" t="s">
        <v>288</v>
      </c>
      <c r="N2328" s="3" t="s">
        <v>288</v>
      </c>
      <c r="O2328" s="5" t="s">
        <v>5402</v>
      </c>
      <c r="P2328" s="2">
        <f>VLOOKUP(M2328&amp;N2328,Distancia!$C$2:$D$3438,2,0)</f>
        <v>0</v>
      </c>
      <c r="Q2328" s="2" t="str">
        <f t="shared" si="36"/>
        <v>No Aplica</v>
      </c>
      <c r="R2328" s="36"/>
      <c r="S2328" s="2"/>
    </row>
    <row r="2329" spans="1:19" x14ac:dyDescent="0.25">
      <c r="A2329" s="3" t="s">
        <v>284</v>
      </c>
      <c r="B2329" s="6" t="s">
        <v>1924</v>
      </c>
      <c r="C2329" s="2">
        <v>221304</v>
      </c>
      <c r="D2329" s="4">
        <v>45930</v>
      </c>
      <c r="E2329" s="4">
        <v>45930</v>
      </c>
      <c r="F2329" s="2" t="s">
        <v>1203</v>
      </c>
      <c r="G2329" s="3" t="s">
        <v>1204</v>
      </c>
      <c r="H2329" s="2" t="s">
        <v>5787</v>
      </c>
      <c r="I2329" s="3" t="s">
        <v>3170</v>
      </c>
      <c r="J2329" s="6">
        <v>31809</v>
      </c>
      <c r="K2329" s="3" t="s">
        <v>1451</v>
      </c>
      <c r="L2329" s="3" t="s">
        <v>5053</v>
      </c>
      <c r="M2329" s="3" t="s">
        <v>704</v>
      </c>
      <c r="N2329" s="3" t="s">
        <v>288</v>
      </c>
      <c r="O2329" s="5" t="s">
        <v>5382</v>
      </c>
      <c r="P2329" s="2">
        <f>VLOOKUP(M2329&amp;N2329,Distancia!$C$2:$D$3438,2,0)</f>
        <v>102.11</v>
      </c>
      <c r="Q2329" s="2" t="str">
        <f t="shared" si="36"/>
        <v>Aplica</v>
      </c>
      <c r="R2329" s="36"/>
      <c r="S2329" s="2"/>
    </row>
    <row r="2330" spans="1:19" x14ac:dyDescent="0.25">
      <c r="A2330" s="3" t="s">
        <v>284</v>
      </c>
      <c r="B2330" s="6" t="s">
        <v>1924</v>
      </c>
      <c r="C2330" s="2">
        <v>221305</v>
      </c>
      <c r="D2330" s="4">
        <v>45930</v>
      </c>
      <c r="E2330" s="4">
        <v>45930</v>
      </c>
      <c r="F2330" s="2" t="s">
        <v>745</v>
      </c>
      <c r="G2330" s="3" t="s">
        <v>746</v>
      </c>
      <c r="H2330" s="2" t="s">
        <v>5840</v>
      </c>
      <c r="I2330" s="3" t="s">
        <v>351</v>
      </c>
      <c r="J2330" s="6">
        <v>0</v>
      </c>
      <c r="K2330" s="3" t="s">
        <v>1457</v>
      </c>
      <c r="L2330" s="3" t="s">
        <v>4809</v>
      </c>
      <c r="M2330" s="3" t="s">
        <v>288</v>
      </c>
      <c r="N2330" s="3" t="s">
        <v>288</v>
      </c>
      <c r="O2330" s="5" t="s">
        <v>5394</v>
      </c>
      <c r="P2330" s="2">
        <f>VLOOKUP(M2330&amp;N2330,Distancia!$C$2:$D$3438,2,0)</f>
        <v>0</v>
      </c>
      <c r="Q2330" s="2" t="str">
        <f t="shared" si="36"/>
        <v>No Aplica</v>
      </c>
      <c r="R2330" s="36"/>
      <c r="S2330" s="2"/>
    </row>
    <row r="2331" spans="1:19" x14ac:dyDescent="0.25">
      <c r="A2331" s="3" t="s">
        <v>284</v>
      </c>
      <c r="B2331" s="6" t="s">
        <v>1924</v>
      </c>
      <c r="C2331" s="2">
        <v>221339</v>
      </c>
      <c r="D2331" s="4">
        <v>45929</v>
      </c>
      <c r="E2331" s="4">
        <v>45929</v>
      </c>
      <c r="F2331" s="2" t="s">
        <v>3171</v>
      </c>
      <c r="G2331" s="3" t="s">
        <v>3172</v>
      </c>
      <c r="H2331" s="2" t="s">
        <v>5948</v>
      </c>
      <c r="I2331" s="3" t="s">
        <v>97</v>
      </c>
      <c r="J2331" s="6">
        <v>0</v>
      </c>
      <c r="K2331" s="3" t="s">
        <v>595</v>
      </c>
      <c r="L2331" s="3" t="s">
        <v>4809</v>
      </c>
      <c r="M2331" s="3" t="s">
        <v>718</v>
      </c>
      <c r="N2331" s="3" t="s">
        <v>724</v>
      </c>
      <c r="O2331" s="5" t="s">
        <v>5402</v>
      </c>
      <c r="P2331" s="2">
        <f>VLOOKUP(M2331&amp;N2331,Distancia!$C$2:$D$3438,2,0)</f>
        <v>57.6</v>
      </c>
      <c r="Q2331" s="2" t="str">
        <f t="shared" si="36"/>
        <v>No Aplica</v>
      </c>
      <c r="R2331" s="36"/>
      <c r="S2331" s="2"/>
    </row>
    <row r="2332" spans="1:19" x14ac:dyDescent="0.25">
      <c r="A2332" s="3" t="s">
        <v>284</v>
      </c>
      <c r="B2332" s="6" t="s">
        <v>1924</v>
      </c>
      <c r="C2332" s="2">
        <v>221343</v>
      </c>
      <c r="D2332" s="4">
        <v>45930</v>
      </c>
      <c r="E2332" s="4">
        <v>45930</v>
      </c>
      <c r="F2332" s="2" t="s">
        <v>66</v>
      </c>
      <c r="G2332" s="3" t="s">
        <v>2848</v>
      </c>
      <c r="H2332" s="2" t="s">
        <v>5968</v>
      </c>
      <c r="I2332" s="3" t="s">
        <v>351</v>
      </c>
      <c r="J2332" s="6">
        <v>34581</v>
      </c>
      <c r="K2332" s="3" t="s">
        <v>1614</v>
      </c>
      <c r="L2332" s="3" t="s">
        <v>4809</v>
      </c>
      <c r="M2332" s="3" t="s">
        <v>442</v>
      </c>
      <c r="N2332" s="3" t="s">
        <v>288</v>
      </c>
      <c r="O2332" s="5" t="s">
        <v>5394</v>
      </c>
      <c r="P2332" s="2">
        <f>VLOOKUP(M2332&amp;N2332,Distancia!$C$2:$D$3438,2,0)</f>
        <v>83.34</v>
      </c>
      <c r="Q2332" s="2" t="str">
        <f t="shared" si="36"/>
        <v>Aplica</v>
      </c>
      <c r="R2332" s="36"/>
      <c r="S2332" s="2"/>
    </row>
    <row r="2333" spans="1:19" x14ac:dyDescent="0.25">
      <c r="A2333" s="3" t="s">
        <v>284</v>
      </c>
      <c r="B2333" s="6" t="s">
        <v>1924</v>
      </c>
      <c r="C2333" s="2">
        <v>221345</v>
      </c>
      <c r="D2333" s="4">
        <v>45930</v>
      </c>
      <c r="E2333" s="4">
        <v>45930</v>
      </c>
      <c r="F2333" s="2" t="s">
        <v>742</v>
      </c>
      <c r="G2333" s="3" t="s">
        <v>743</v>
      </c>
      <c r="H2333" s="2" t="s">
        <v>5822</v>
      </c>
      <c r="I2333" s="3" t="s">
        <v>351</v>
      </c>
      <c r="J2333" s="6">
        <v>0</v>
      </c>
      <c r="K2333" s="3" t="s">
        <v>625</v>
      </c>
      <c r="L2333" s="3" t="s">
        <v>4809</v>
      </c>
      <c r="M2333" s="3" t="s">
        <v>288</v>
      </c>
      <c r="N2333" s="3" t="s">
        <v>288</v>
      </c>
      <c r="O2333" s="5" t="s">
        <v>5394</v>
      </c>
      <c r="P2333" s="2">
        <f>VLOOKUP(M2333&amp;N2333,Distancia!$C$2:$D$3438,2,0)</f>
        <v>0</v>
      </c>
      <c r="Q2333" s="2" t="str">
        <f t="shared" si="36"/>
        <v>No Aplica</v>
      </c>
      <c r="R2333" s="36"/>
      <c r="S2333" s="2"/>
    </row>
    <row r="2334" spans="1:19" x14ac:dyDescent="0.25">
      <c r="A2334" s="3" t="s">
        <v>284</v>
      </c>
      <c r="B2334" s="6" t="s">
        <v>1924</v>
      </c>
      <c r="C2334" s="2">
        <v>221351</v>
      </c>
      <c r="D2334" s="4">
        <v>45930</v>
      </c>
      <c r="E2334" s="4">
        <v>45930</v>
      </c>
      <c r="F2334" s="2" t="s">
        <v>1168</v>
      </c>
      <c r="G2334" s="3" t="s">
        <v>1178</v>
      </c>
      <c r="H2334" s="2" t="s">
        <v>5844</v>
      </c>
      <c r="I2334" s="3" t="s">
        <v>351</v>
      </c>
      <c r="J2334" s="6">
        <v>31809</v>
      </c>
      <c r="K2334" s="3" t="s">
        <v>1372</v>
      </c>
      <c r="L2334" s="3" t="s">
        <v>4809</v>
      </c>
      <c r="M2334" s="3" t="s">
        <v>724</v>
      </c>
      <c r="N2334" s="3" t="s">
        <v>288</v>
      </c>
      <c r="O2334" s="5" t="s">
        <v>5382</v>
      </c>
      <c r="P2334" s="2">
        <f>VLOOKUP(M2334&amp;N2334,Distancia!$C$2:$D$3438,2,0)</f>
        <v>141.91</v>
      </c>
      <c r="Q2334" s="2" t="str">
        <f t="shared" si="36"/>
        <v>Aplica</v>
      </c>
      <c r="R2334" s="36"/>
      <c r="S2334" s="2"/>
    </row>
    <row r="2335" spans="1:19" x14ac:dyDescent="0.25">
      <c r="A2335" s="3" t="s">
        <v>284</v>
      </c>
      <c r="B2335" s="6" t="s">
        <v>1924</v>
      </c>
      <c r="C2335" s="2">
        <v>221353</v>
      </c>
      <c r="D2335" s="4">
        <v>45930</v>
      </c>
      <c r="E2335" s="4">
        <v>45930</v>
      </c>
      <c r="F2335" s="2" t="s">
        <v>458</v>
      </c>
      <c r="G2335" s="3" t="s">
        <v>459</v>
      </c>
      <c r="H2335" s="2" t="s">
        <v>5852</v>
      </c>
      <c r="I2335" s="3" t="s">
        <v>351</v>
      </c>
      <c r="J2335" s="6">
        <v>31809</v>
      </c>
      <c r="K2335" s="3" t="s">
        <v>636</v>
      </c>
      <c r="L2335" s="3" t="s">
        <v>4809</v>
      </c>
      <c r="M2335" s="3" t="s">
        <v>442</v>
      </c>
      <c r="N2335" s="3" t="s">
        <v>288</v>
      </c>
      <c r="O2335" s="5" t="s">
        <v>5382</v>
      </c>
      <c r="P2335" s="2">
        <f>VLOOKUP(M2335&amp;N2335,Distancia!$C$2:$D$3438,2,0)</f>
        <v>83.34</v>
      </c>
      <c r="Q2335" s="2" t="str">
        <f t="shared" si="36"/>
        <v>Aplica</v>
      </c>
      <c r="R2335" s="36"/>
      <c r="S2335" s="2"/>
    </row>
    <row r="2336" spans="1:19" x14ac:dyDescent="0.25">
      <c r="A2336" s="3" t="s">
        <v>284</v>
      </c>
      <c r="B2336" s="6" t="s">
        <v>1924</v>
      </c>
      <c r="C2336" s="2">
        <v>221364</v>
      </c>
      <c r="D2336" s="4">
        <v>45930</v>
      </c>
      <c r="E2336" s="4">
        <v>45930</v>
      </c>
      <c r="F2336" s="2" t="s">
        <v>486</v>
      </c>
      <c r="G2336" s="3" t="s">
        <v>4385</v>
      </c>
      <c r="H2336" s="2" t="s">
        <v>6087</v>
      </c>
      <c r="I2336" s="3" t="s">
        <v>351</v>
      </c>
      <c r="J2336" s="6">
        <v>0</v>
      </c>
      <c r="K2336" s="3" t="s">
        <v>1598</v>
      </c>
      <c r="L2336" s="3" t="s">
        <v>4809</v>
      </c>
      <c r="M2336" s="3" t="s">
        <v>485</v>
      </c>
      <c r="N2336" s="3" t="s">
        <v>288</v>
      </c>
      <c r="O2336" s="5" t="s">
        <v>5382</v>
      </c>
      <c r="P2336" s="2">
        <f>VLOOKUP(M2336&amp;N2336,Distancia!$C$2:$D$3438,2,0)</f>
        <v>32.619999999999997</v>
      </c>
      <c r="Q2336" s="2" t="str">
        <f t="shared" si="36"/>
        <v>No Aplica</v>
      </c>
      <c r="R2336" s="36"/>
      <c r="S2336" s="2"/>
    </row>
    <row r="2337" spans="1:19" x14ac:dyDescent="0.25">
      <c r="A2337" s="3" t="s">
        <v>284</v>
      </c>
      <c r="B2337" s="6" t="s">
        <v>1924</v>
      </c>
      <c r="C2337" s="2">
        <v>221370</v>
      </c>
      <c r="D2337" s="4">
        <v>45930</v>
      </c>
      <c r="E2337" s="4">
        <v>45930</v>
      </c>
      <c r="F2337" s="2" t="s">
        <v>1176</v>
      </c>
      <c r="G2337" s="3" t="s">
        <v>1177</v>
      </c>
      <c r="H2337" s="2" t="s">
        <v>5674</v>
      </c>
      <c r="I2337" s="3" t="s">
        <v>97</v>
      </c>
      <c r="J2337" s="6">
        <v>34581</v>
      </c>
      <c r="K2337" s="3" t="s">
        <v>1392</v>
      </c>
      <c r="L2337" s="3" t="s">
        <v>4809</v>
      </c>
      <c r="M2337" s="3" t="s">
        <v>724</v>
      </c>
      <c r="N2337" s="3" t="s">
        <v>288</v>
      </c>
      <c r="O2337" s="5" t="s">
        <v>5382</v>
      </c>
      <c r="P2337" s="2">
        <f>VLOOKUP(M2337&amp;N2337,Distancia!$C$2:$D$3438,2,0)</f>
        <v>141.91</v>
      </c>
      <c r="Q2337" s="2" t="str">
        <f t="shared" si="36"/>
        <v>Aplica</v>
      </c>
      <c r="R2337" s="36"/>
      <c r="S2337" s="2"/>
    </row>
    <row r="2338" spans="1:19" x14ac:dyDescent="0.25">
      <c r="A2338" s="3" t="s">
        <v>284</v>
      </c>
      <c r="B2338" s="6" t="s">
        <v>1924</v>
      </c>
      <c r="C2338" s="2">
        <v>221396</v>
      </c>
      <c r="D2338" s="4">
        <v>45930</v>
      </c>
      <c r="E2338" s="4">
        <v>45930</v>
      </c>
      <c r="F2338" s="2" t="s">
        <v>1209</v>
      </c>
      <c r="G2338" s="3" t="s">
        <v>1210</v>
      </c>
      <c r="H2338" s="2" t="s">
        <v>5439</v>
      </c>
      <c r="I2338" s="3" t="s">
        <v>97</v>
      </c>
      <c r="J2338" s="6">
        <v>31809</v>
      </c>
      <c r="K2338" s="3" t="s">
        <v>597</v>
      </c>
      <c r="L2338" s="3" t="s">
        <v>4809</v>
      </c>
      <c r="M2338" s="3" t="s">
        <v>286</v>
      </c>
      <c r="N2338" s="3" t="s">
        <v>288</v>
      </c>
      <c r="O2338" s="5" t="s">
        <v>5382</v>
      </c>
      <c r="P2338" s="2">
        <f>VLOOKUP(M2338&amp;N2338,Distancia!$C$2:$D$3438,2,0)</f>
        <v>109.34</v>
      </c>
      <c r="Q2338" s="2" t="str">
        <f t="shared" si="36"/>
        <v>Aplica</v>
      </c>
      <c r="R2338" s="36"/>
      <c r="S2338" s="2"/>
    </row>
    <row r="2339" spans="1:19" x14ac:dyDescent="0.25">
      <c r="A2339" s="3" t="s">
        <v>284</v>
      </c>
      <c r="B2339" s="6" t="s">
        <v>1924</v>
      </c>
      <c r="C2339" s="2">
        <v>221397</v>
      </c>
      <c r="D2339" s="4">
        <v>45930</v>
      </c>
      <c r="E2339" s="4">
        <v>45930</v>
      </c>
      <c r="F2339" s="2" t="s">
        <v>1211</v>
      </c>
      <c r="G2339" s="3" t="s">
        <v>1213</v>
      </c>
      <c r="H2339" s="2" t="s">
        <v>6074</v>
      </c>
      <c r="I2339" s="3" t="s">
        <v>97</v>
      </c>
      <c r="J2339" s="6">
        <v>34581</v>
      </c>
      <c r="K2339" s="3" t="s">
        <v>1677</v>
      </c>
      <c r="L2339" s="3" t="s">
        <v>4809</v>
      </c>
      <c r="M2339" s="3" t="s">
        <v>286</v>
      </c>
      <c r="N2339" s="3" t="s">
        <v>288</v>
      </c>
      <c r="O2339" s="5" t="s">
        <v>5394</v>
      </c>
      <c r="P2339" s="2">
        <f>VLOOKUP(M2339&amp;N2339,Distancia!$C$2:$D$3438,2,0)</f>
        <v>109.34</v>
      </c>
      <c r="Q2339" s="2" t="str">
        <f t="shared" si="36"/>
        <v>Aplica</v>
      </c>
      <c r="R2339" s="36"/>
      <c r="S2339" s="2"/>
    </row>
    <row r="2340" spans="1:19" x14ac:dyDescent="0.25">
      <c r="A2340" s="3" t="s">
        <v>284</v>
      </c>
      <c r="B2340" s="6" t="s">
        <v>1924</v>
      </c>
      <c r="C2340" s="2">
        <v>221399</v>
      </c>
      <c r="D2340" s="4">
        <v>45929</v>
      </c>
      <c r="E2340" s="4">
        <v>45929</v>
      </c>
      <c r="F2340" s="2" t="s">
        <v>698</v>
      </c>
      <c r="G2340" s="3" t="s">
        <v>699</v>
      </c>
      <c r="H2340" s="2" t="s">
        <v>5657</v>
      </c>
      <c r="I2340" s="3" t="s">
        <v>3170</v>
      </c>
      <c r="J2340" s="6">
        <v>0</v>
      </c>
      <c r="K2340" s="3" t="s">
        <v>1455</v>
      </c>
      <c r="L2340" s="3" t="s">
        <v>4809</v>
      </c>
      <c r="M2340" s="3" t="s">
        <v>288</v>
      </c>
      <c r="N2340" s="3" t="s">
        <v>49</v>
      </c>
      <c r="O2340" s="5" t="s">
        <v>5382</v>
      </c>
      <c r="P2340" s="2">
        <f>VLOOKUP(M2340&amp;N2340,Distancia!$C$2:$D$3438,2,0)</f>
        <v>46.87</v>
      </c>
      <c r="Q2340" s="2" t="str">
        <f t="shared" si="36"/>
        <v>No Aplica</v>
      </c>
      <c r="R2340" s="36"/>
      <c r="S2340" s="2"/>
    </row>
    <row r="2341" spans="1:19" x14ac:dyDescent="0.25">
      <c r="A2341" s="3" t="s">
        <v>284</v>
      </c>
      <c r="B2341" s="6" t="s">
        <v>1924</v>
      </c>
      <c r="C2341" s="2">
        <v>221405</v>
      </c>
      <c r="D2341" s="4">
        <v>45930</v>
      </c>
      <c r="E2341" s="4">
        <v>45930</v>
      </c>
      <c r="F2341" s="2" t="s">
        <v>747</v>
      </c>
      <c r="G2341" s="3" t="s">
        <v>748</v>
      </c>
      <c r="H2341" s="2" t="s">
        <v>5848</v>
      </c>
      <c r="I2341" s="3" t="s">
        <v>351</v>
      </c>
      <c r="J2341" s="6">
        <v>0</v>
      </c>
      <c r="K2341" s="3">
        <v>0</v>
      </c>
      <c r="L2341" s="3">
        <v>0</v>
      </c>
      <c r="M2341" s="3" t="s">
        <v>288</v>
      </c>
      <c r="N2341" s="3" t="s">
        <v>288</v>
      </c>
      <c r="O2341" s="5" t="s">
        <v>5394</v>
      </c>
      <c r="P2341" s="2">
        <f>VLOOKUP(M2341&amp;N2341,Distancia!$C$2:$D$3438,2,0)</f>
        <v>0</v>
      </c>
      <c r="Q2341" s="2" t="str">
        <f t="shared" si="36"/>
        <v>No Aplica</v>
      </c>
      <c r="R2341" s="36"/>
      <c r="S2341" s="2"/>
    </row>
    <row r="2342" spans="1:19" x14ac:dyDescent="0.25">
      <c r="A2342" s="3" t="s">
        <v>284</v>
      </c>
      <c r="B2342" s="6" t="s">
        <v>1924</v>
      </c>
      <c r="C2342" s="2">
        <v>221418</v>
      </c>
      <c r="D2342" s="4">
        <v>45930</v>
      </c>
      <c r="E2342" s="4">
        <v>45930</v>
      </c>
      <c r="F2342" s="2" t="s">
        <v>509</v>
      </c>
      <c r="G2342" s="3" t="s">
        <v>514</v>
      </c>
      <c r="H2342" s="2" t="s">
        <v>5870</v>
      </c>
      <c r="I2342" s="3" t="s">
        <v>97</v>
      </c>
      <c r="J2342" s="6">
        <v>31809</v>
      </c>
      <c r="K2342" s="3" t="s">
        <v>1532</v>
      </c>
      <c r="L2342" s="3" t="s">
        <v>4809</v>
      </c>
      <c r="M2342" s="3" t="s">
        <v>466</v>
      </c>
      <c r="N2342" s="3" t="s">
        <v>288</v>
      </c>
      <c r="O2342" s="5" t="s">
        <v>5402</v>
      </c>
      <c r="P2342" s="2">
        <f>VLOOKUP(M2342&amp;N2342,Distancia!$C$2:$D$3438,2,0)</f>
        <v>82.17</v>
      </c>
      <c r="Q2342" s="2" t="str">
        <f t="shared" si="36"/>
        <v>Aplica</v>
      </c>
      <c r="R2342" s="36"/>
      <c r="S2342" s="2"/>
    </row>
    <row r="2343" spans="1:19" x14ac:dyDescent="0.25">
      <c r="A2343" s="3" t="s">
        <v>284</v>
      </c>
      <c r="B2343" s="6" t="s">
        <v>1924</v>
      </c>
      <c r="C2343" s="2">
        <v>221419</v>
      </c>
      <c r="D2343" s="4">
        <v>45930</v>
      </c>
      <c r="E2343" s="4">
        <v>45930</v>
      </c>
      <c r="F2343" s="2" t="s">
        <v>1187</v>
      </c>
      <c r="G2343" s="3" t="s">
        <v>1188</v>
      </c>
      <c r="H2343" s="2" t="s">
        <v>5955</v>
      </c>
      <c r="I2343" s="3" t="s">
        <v>351</v>
      </c>
      <c r="J2343" s="6">
        <v>31809</v>
      </c>
      <c r="K2343" s="3" t="s">
        <v>1573</v>
      </c>
      <c r="L2343" s="3" t="s">
        <v>4809</v>
      </c>
      <c r="M2343" s="3" t="s">
        <v>720</v>
      </c>
      <c r="N2343" s="3" t="s">
        <v>288</v>
      </c>
      <c r="O2343" s="5" t="s">
        <v>5382</v>
      </c>
      <c r="P2343" s="2">
        <f>VLOOKUP(M2343&amp;N2343,Distancia!$C$2:$D$3438,2,0)</f>
        <v>81.87</v>
      </c>
      <c r="Q2343" s="2" t="str">
        <f t="shared" si="36"/>
        <v>Aplica</v>
      </c>
      <c r="R2343" s="36"/>
      <c r="S2343" s="2"/>
    </row>
    <row r="2344" spans="1:19" x14ac:dyDescent="0.25">
      <c r="A2344" s="3" t="s">
        <v>284</v>
      </c>
      <c r="B2344" s="6" t="s">
        <v>1924</v>
      </c>
      <c r="C2344" s="2">
        <v>221420</v>
      </c>
      <c r="D2344" s="4">
        <v>45930</v>
      </c>
      <c r="E2344" s="4">
        <v>45930</v>
      </c>
      <c r="F2344" s="2" t="s">
        <v>507</v>
      </c>
      <c r="G2344" s="3" t="s">
        <v>511</v>
      </c>
      <c r="H2344" s="2" t="s">
        <v>6086</v>
      </c>
      <c r="I2344" s="3" t="s">
        <v>3170</v>
      </c>
      <c r="J2344" s="6">
        <v>31809</v>
      </c>
      <c r="K2344" s="3" t="s">
        <v>1453</v>
      </c>
      <c r="L2344" s="3" t="s">
        <v>4809</v>
      </c>
      <c r="M2344" s="3" t="s">
        <v>442</v>
      </c>
      <c r="N2344" s="3" t="s">
        <v>288</v>
      </c>
      <c r="O2344" s="5" t="s">
        <v>5394</v>
      </c>
      <c r="P2344" s="2">
        <f>VLOOKUP(M2344&amp;N2344,Distancia!$C$2:$D$3438,2,0)</f>
        <v>83.34</v>
      </c>
      <c r="Q2344" s="2" t="str">
        <f t="shared" si="36"/>
        <v>Aplica</v>
      </c>
      <c r="R2344" s="36"/>
      <c r="S2344" s="2"/>
    </row>
    <row r="2345" spans="1:19" x14ac:dyDescent="0.25">
      <c r="A2345" s="3" t="s">
        <v>284</v>
      </c>
      <c r="B2345" s="6" t="s">
        <v>1924</v>
      </c>
      <c r="C2345" s="2">
        <v>221422</v>
      </c>
      <c r="D2345" s="4">
        <v>45930</v>
      </c>
      <c r="E2345" s="4">
        <v>45930</v>
      </c>
      <c r="F2345" s="2" t="s">
        <v>494</v>
      </c>
      <c r="G2345" s="3" t="s">
        <v>495</v>
      </c>
      <c r="H2345" s="2" t="s">
        <v>5463</v>
      </c>
      <c r="I2345" s="3" t="s">
        <v>97</v>
      </c>
      <c r="J2345" s="6">
        <v>31809</v>
      </c>
      <c r="K2345" s="3" t="s">
        <v>1655</v>
      </c>
      <c r="L2345" s="3" t="s">
        <v>5053</v>
      </c>
      <c r="M2345" s="3" t="s">
        <v>493</v>
      </c>
      <c r="N2345" s="3" t="s">
        <v>288</v>
      </c>
      <c r="O2345" s="5" t="s">
        <v>5402</v>
      </c>
      <c r="P2345" s="2">
        <f>VLOOKUP(M2345&amp;N2345,Distancia!$C$2:$D$3438,2,0)</f>
        <v>110.92</v>
      </c>
      <c r="Q2345" s="2" t="str">
        <f t="shared" si="36"/>
        <v>Aplica</v>
      </c>
      <c r="R2345" s="36"/>
      <c r="S2345" s="2"/>
    </row>
    <row r="2346" spans="1:19" x14ac:dyDescent="0.25">
      <c r="A2346" s="3" t="s">
        <v>284</v>
      </c>
      <c r="B2346" s="6" t="s">
        <v>1924</v>
      </c>
      <c r="C2346" s="2">
        <v>221424</v>
      </c>
      <c r="D2346" s="4">
        <v>45930</v>
      </c>
      <c r="E2346" s="4">
        <v>45930</v>
      </c>
      <c r="F2346" s="2" t="s">
        <v>79</v>
      </c>
      <c r="G2346" s="3" t="s">
        <v>508</v>
      </c>
      <c r="H2346" s="2" t="s">
        <v>5528</v>
      </c>
      <c r="I2346" s="3" t="s">
        <v>97</v>
      </c>
      <c r="J2346" s="6">
        <v>0</v>
      </c>
      <c r="K2346" s="3" t="s">
        <v>626</v>
      </c>
      <c r="L2346" s="3" t="s">
        <v>5356</v>
      </c>
      <c r="M2346" s="3" t="s">
        <v>466</v>
      </c>
      <c r="N2346" s="3" t="s">
        <v>442</v>
      </c>
      <c r="O2346" s="5" t="s">
        <v>5382</v>
      </c>
      <c r="P2346" s="2">
        <f>VLOOKUP(M2346&amp;N2346,Distancia!$C$2:$D$3438,2,0)</f>
        <v>41.01</v>
      </c>
      <c r="Q2346" s="2" t="str">
        <f t="shared" si="36"/>
        <v>No Aplica</v>
      </c>
      <c r="R2346" s="36"/>
      <c r="S2346" s="2"/>
    </row>
    <row r="2347" spans="1:19" x14ac:dyDescent="0.25">
      <c r="A2347" s="3" t="s">
        <v>284</v>
      </c>
      <c r="B2347" s="6" t="s">
        <v>1924</v>
      </c>
      <c r="C2347" s="2">
        <v>221427</v>
      </c>
      <c r="D2347" s="4">
        <v>45930</v>
      </c>
      <c r="E2347" s="4">
        <v>45930</v>
      </c>
      <c r="F2347" s="2" t="s">
        <v>19</v>
      </c>
      <c r="G2347" s="3" t="s">
        <v>1174</v>
      </c>
      <c r="H2347" s="2" t="s">
        <v>6083</v>
      </c>
      <c r="I2347" s="3" t="s">
        <v>351</v>
      </c>
      <c r="J2347" s="6">
        <v>31809</v>
      </c>
      <c r="K2347" s="3" t="s">
        <v>1418</v>
      </c>
      <c r="L2347" s="3" t="s">
        <v>4809</v>
      </c>
      <c r="M2347" s="3" t="s">
        <v>720</v>
      </c>
      <c r="N2347" s="3" t="s">
        <v>288</v>
      </c>
      <c r="O2347" s="5" t="s">
        <v>5382</v>
      </c>
      <c r="P2347" s="2">
        <f>VLOOKUP(M2347&amp;N2347,Distancia!$C$2:$D$3438,2,0)</f>
        <v>81.87</v>
      </c>
      <c r="Q2347" s="2" t="str">
        <f t="shared" si="36"/>
        <v>Aplica</v>
      </c>
      <c r="R2347" s="36"/>
      <c r="S2347" s="2"/>
    </row>
    <row r="2348" spans="1:19" x14ac:dyDescent="0.25">
      <c r="A2348" s="3" t="s">
        <v>284</v>
      </c>
      <c r="B2348" s="6" t="s">
        <v>1924</v>
      </c>
      <c r="C2348" s="2">
        <v>221452</v>
      </c>
      <c r="D2348" s="4">
        <v>45930</v>
      </c>
      <c r="E2348" s="4">
        <v>45930</v>
      </c>
      <c r="F2348" s="2" t="s">
        <v>3016</v>
      </c>
      <c r="G2348" s="3" t="s">
        <v>3017</v>
      </c>
      <c r="H2348" s="2" t="s">
        <v>5429</v>
      </c>
      <c r="I2348" s="3" t="s">
        <v>3170</v>
      </c>
      <c r="J2348" s="6">
        <v>0</v>
      </c>
      <c r="K2348" s="3" t="s">
        <v>1651</v>
      </c>
      <c r="L2348" s="3" t="s">
        <v>5053</v>
      </c>
      <c r="M2348" s="3" t="s">
        <v>288</v>
      </c>
      <c r="N2348" s="3" t="s">
        <v>485</v>
      </c>
      <c r="O2348" s="5" t="s">
        <v>5382</v>
      </c>
      <c r="P2348" s="2">
        <f>VLOOKUP(M2348&amp;N2348,Distancia!$C$2:$D$3438,2,0)</f>
        <v>32.619999999999997</v>
      </c>
      <c r="Q2348" s="2" t="str">
        <f t="shared" si="36"/>
        <v>No Aplica</v>
      </c>
      <c r="R2348" s="36"/>
      <c r="S2348" s="2"/>
    </row>
    <row r="2349" spans="1:19" x14ac:dyDescent="0.25">
      <c r="A2349" s="3" t="s">
        <v>284</v>
      </c>
      <c r="B2349" s="6" t="s">
        <v>1924</v>
      </c>
      <c r="C2349" s="2">
        <v>221454</v>
      </c>
      <c r="D2349" s="4">
        <v>45930</v>
      </c>
      <c r="E2349" s="4">
        <v>45930</v>
      </c>
      <c r="F2349" s="2" t="s">
        <v>2868</v>
      </c>
      <c r="G2349" s="3" t="s">
        <v>2867</v>
      </c>
      <c r="H2349" s="2" t="s">
        <v>5430</v>
      </c>
      <c r="I2349" s="3" t="s">
        <v>3170</v>
      </c>
      <c r="J2349" s="6">
        <v>0</v>
      </c>
      <c r="K2349" s="3" t="s">
        <v>1650</v>
      </c>
      <c r="L2349" s="3" t="s">
        <v>5053</v>
      </c>
      <c r="M2349" s="3" t="s">
        <v>288</v>
      </c>
      <c r="N2349" s="3" t="s">
        <v>485</v>
      </c>
      <c r="O2349" s="5" t="s">
        <v>5382</v>
      </c>
      <c r="P2349" s="2">
        <f>VLOOKUP(M2349&amp;N2349,Distancia!$C$2:$D$3438,2,0)</f>
        <v>32.619999999999997</v>
      </c>
      <c r="Q2349" s="2" t="str">
        <f t="shared" si="36"/>
        <v>No Aplica</v>
      </c>
      <c r="R2349" s="36"/>
      <c r="S2349" s="2"/>
    </row>
    <row r="2350" spans="1:19" x14ac:dyDescent="0.25">
      <c r="A2350" s="3" t="s">
        <v>284</v>
      </c>
      <c r="B2350" s="6" t="s">
        <v>1924</v>
      </c>
      <c r="C2350" s="2">
        <v>221539</v>
      </c>
      <c r="D2350" s="4">
        <v>45922</v>
      </c>
      <c r="E2350" s="4">
        <v>45926</v>
      </c>
      <c r="F2350" s="2" t="s">
        <v>457</v>
      </c>
      <c r="G2350" s="3" t="s">
        <v>653</v>
      </c>
      <c r="H2350" s="2" t="s">
        <v>5598</v>
      </c>
      <c r="I2350" s="3" t="s">
        <v>97</v>
      </c>
      <c r="J2350" s="6">
        <v>380393</v>
      </c>
      <c r="K2350" s="3" t="s">
        <v>1648</v>
      </c>
      <c r="L2350" s="3" t="s">
        <v>5069</v>
      </c>
      <c r="M2350" s="3" t="s">
        <v>288</v>
      </c>
      <c r="N2350" s="3" t="s">
        <v>270</v>
      </c>
      <c r="O2350" s="5" t="s">
        <v>5392</v>
      </c>
      <c r="P2350" s="2">
        <f>VLOOKUP(M2350&amp;N2350,Distancia!$C$2:$D$3438,2,0)</f>
        <v>690.1</v>
      </c>
      <c r="Q2350" s="2" t="str">
        <f t="shared" si="36"/>
        <v>Aplica</v>
      </c>
      <c r="R2350" s="36"/>
      <c r="S2350" s="2"/>
    </row>
    <row r="2351" spans="1:19" x14ac:dyDescent="0.25">
      <c r="A2351" s="3" t="s">
        <v>104</v>
      </c>
      <c r="B2351" s="6" t="s">
        <v>1946</v>
      </c>
      <c r="C2351" s="2">
        <v>217981</v>
      </c>
      <c r="D2351" s="4">
        <v>45840</v>
      </c>
      <c r="E2351" s="4">
        <v>45840</v>
      </c>
      <c r="F2351" s="2" t="s">
        <v>1886</v>
      </c>
      <c r="G2351" s="3" t="s">
        <v>1887</v>
      </c>
      <c r="H2351" s="2" t="s">
        <v>5398</v>
      </c>
      <c r="I2351" s="3" t="s">
        <v>3170</v>
      </c>
      <c r="J2351" s="6">
        <v>25815</v>
      </c>
      <c r="K2351" s="3" t="s">
        <v>3488</v>
      </c>
      <c r="L2351" s="3" t="s">
        <v>3370</v>
      </c>
      <c r="M2351" s="3" t="s">
        <v>378</v>
      </c>
      <c r="N2351" s="3" t="s">
        <v>334</v>
      </c>
      <c r="O2351" s="5" t="s">
        <v>5389</v>
      </c>
      <c r="P2351" s="2">
        <f>VLOOKUP(M2351&amp;N2351,Distancia!$C$2:$D$3438,2,0)</f>
        <v>111.09</v>
      </c>
      <c r="Q2351" s="2" t="str">
        <f t="shared" si="36"/>
        <v>Aplica</v>
      </c>
      <c r="R2351" s="36">
        <v>9000</v>
      </c>
      <c r="S2351" s="2"/>
    </row>
    <row r="2352" spans="1:19" x14ac:dyDescent="0.25">
      <c r="A2352" s="3" t="s">
        <v>104</v>
      </c>
      <c r="B2352" s="6" t="s">
        <v>1946</v>
      </c>
      <c r="C2352" s="2">
        <v>218065</v>
      </c>
      <c r="D2352" s="4">
        <v>45840</v>
      </c>
      <c r="E2352" s="4">
        <v>45840</v>
      </c>
      <c r="F2352" s="2" t="s">
        <v>60</v>
      </c>
      <c r="G2352" s="3" t="s">
        <v>787</v>
      </c>
      <c r="H2352" s="2" t="s">
        <v>5457</v>
      </c>
      <c r="I2352" s="3" t="s">
        <v>97</v>
      </c>
      <c r="J2352" s="6">
        <v>0</v>
      </c>
      <c r="K2352" s="3" t="s">
        <v>3532</v>
      </c>
      <c r="L2352" s="3" t="s">
        <v>3452</v>
      </c>
      <c r="M2352" s="3" t="s">
        <v>334</v>
      </c>
      <c r="N2352" s="3" t="s">
        <v>802</v>
      </c>
      <c r="O2352" s="5" t="s">
        <v>5382</v>
      </c>
      <c r="P2352" s="2">
        <f>VLOOKUP(M2352&amp;N2352,Distancia!$C$2:$D$3438,2,0)</f>
        <v>73.77</v>
      </c>
      <c r="Q2352" s="2" t="str">
        <f t="shared" si="36"/>
        <v>No Aplica</v>
      </c>
      <c r="R2352" s="36">
        <v>6000</v>
      </c>
      <c r="S2352" s="2"/>
    </row>
    <row r="2353" spans="1:19" x14ac:dyDescent="0.25">
      <c r="A2353" s="3" t="s">
        <v>104</v>
      </c>
      <c r="B2353" s="6" t="s">
        <v>1946</v>
      </c>
      <c r="C2353" s="2">
        <v>218076</v>
      </c>
      <c r="D2353" s="4">
        <v>45845</v>
      </c>
      <c r="E2353" s="4">
        <v>45848</v>
      </c>
      <c r="F2353" s="2" t="s">
        <v>778</v>
      </c>
      <c r="G2353" s="3" t="s">
        <v>2304</v>
      </c>
      <c r="H2353" s="2" t="s">
        <v>5465</v>
      </c>
      <c r="I2353" s="3" t="s">
        <v>97</v>
      </c>
      <c r="J2353" s="6">
        <v>155615</v>
      </c>
      <c r="K2353" s="3" t="s">
        <v>3537</v>
      </c>
      <c r="L2353" s="3" t="s">
        <v>3452</v>
      </c>
      <c r="M2353" s="3" t="s">
        <v>378</v>
      </c>
      <c r="N2353" s="3" t="s">
        <v>302</v>
      </c>
      <c r="O2353" s="5" t="s">
        <v>5389</v>
      </c>
      <c r="P2353" s="2">
        <f>VLOOKUP(M2353&amp;N2353,Distancia!$C$2:$D$3438,2,0)</f>
        <v>560</v>
      </c>
      <c r="Q2353" s="2" t="str">
        <f t="shared" si="36"/>
        <v>Aplica</v>
      </c>
      <c r="R2353" s="36">
        <v>51000</v>
      </c>
      <c r="S2353" s="2"/>
    </row>
    <row r="2354" spans="1:19" x14ac:dyDescent="0.25">
      <c r="A2354" s="3" t="s">
        <v>104</v>
      </c>
      <c r="B2354" s="6" t="s">
        <v>1946</v>
      </c>
      <c r="C2354" s="2">
        <v>218131</v>
      </c>
      <c r="D2354" s="4">
        <v>45842</v>
      </c>
      <c r="E2354" s="4">
        <v>45842</v>
      </c>
      <c r="F2354" s="2" t="s">
        <v>1886</v>
      </c>
      <c r="G2354" s="3" t="s">
        <v>1887</v>
      </c>
      <c r="H2354" s="2" t="s">
        <v>5398</v>
      </c>
      <c r="I2354" s="3" t="s">
        <v>3170</v>
      </c>
      <c r="J2354" s="6">
        <v>25815</v>
      </c>
      <c r="K2354" s="3" t="s">
        <v>3556</v>
      </c>
      <c r="L2354" s="3" t="s">
        <v>3428</v>
      </c>
      <c r="M2354" s="3" t="s">
        <v>378</v>
      </c>
      <c r="N2354" s="3" t="s">
        <v>334</v>
      </c>
      <c r="O2354" s="5" t="s">
        <v>5389</v>
      </c>
      <c r="P2354" s="2">
        <f>VLOOKUP(M2354&amp;N2354,Distancia!$C$2:$D$3438,2,0)</f>
        <v>111.09</v>
      </c>
      <c r="Q2354" s="2" t="str">
        <f t="shared" si="36"/>
        <v>Aplica</v>
      </c>
      <c r="R2354" s="36">
        <v>8400</v>
      </c>
      <c r="S2354" s="2"/>
    </row>
    <row r="2355" spans="1:19" x14ac:dyDescent="0.25">
      <c r="A2355" s="3" t="s">
        <v>104</v>
      </c>
      <c r="B2355" s="6" t="s">
        <v>1946</v>
      </c>
      <c r="C2355" s="2">
        <v>218132</v>
      </c>
      <c r="D2355" s="4">
        <v>45845</v>
      </c>
      <c r="E2355" s="4">
        <v>45845</v>
      </c>
      <c r="F2355" s="2" t="s">
        <v>1886</v>
      </c>
      <c r="G2355" s="3" t="s">
        <v>1887</v>
      </c>
      <c r="H2355" s="2" t="s">
        <v>5398</v>
      </c>
      <c r="I2355" s="3" t="s">
        <v>3170</v>
      </c>
      <c r="J2355" s="6">
        <v>25815</v>
      </c>
      <c r="K2355" s="3" t="s">
        <v>3557</v>
      </c>
      <c r="L2355" s="3" t="s">
        <v>3428</v>
      </c>
      <c r="M2355" s="3" t="s">
        <v>378</v>
      </c>
      <c r="N2355" s="3" t="s">
        <v>334</v>
      </c>
      <c r="O2355" s="5" t="s">
        <v>5389</v>
      </c>
      <c r="P2355" s="2">
        <f>VLOOKUP(M2355&amp;N2355,Distancia!$C$2:$D$3438,2,0)</f>
        <v>111.09</v>
      </c>
      <c r="Q2355" s="2" t="str">
        <f t="shared" si="36"/>
        <v>Aplica</v>
      </c>
      <c r="R2355" s="36">
        <v>0</v>
      </c>
      <c r="S2355" s="2"/>
    </row>
    <row r="2356" spans="1:19" x14ac:dyDescent="0.25">
      <c r="A2356" s="3" t="s">
        <v>104</v>
      </c>
      <c r="B2356" s="6" t="s">
        <v>1946</v>
      </c>
      <c r="C2356" s="2">
        <v>218133</v>
      </c>
      <c r="D2356" s="4">
        <v>45847</v>
      </c>
      <c r="E2356" s="4">
        <v>45847</v>
      </c>
      <c r="F2356" s="2" t="s">
        <v>1886</v>
      </c>
      <c r="G2356" s="3" t="s">
        <v>1887</v>
      </c>
      <c r="H2356" s="2" t="s">
        <v>5398</v>
      </c>
      <c r="I2356" s="3" t="s">
        <v>3170</v>
      </c>
      <c r="J2356" s="6">
        <v>25815</v>
      </c>
      <c r="K2356" s="3" t="s">
        <v>3558</v>
      </c>
      <c r="L2356" s="3" t="s">
        <v>3428</v>
      </c>
      <c r="M2356" s="3" t="s">
        <v>378</v>
      </c>
      <c r="N2356" s="3" t="s">
        <v>334</v>
      </c>
      <c r="O2356" s="5" t="s">
        <v>5389</v>
      </c>
      <c r="P2356" s="2">
        <f>VLOOKUP(M2356&amp;N2356,Distancia!$C$2:$D$3438,2,0)</f>
        <v>111.09</v>
      </c>
      <c r="Q2356" s="2" t="str">
        <f t="shared" si="36"/>
        <v>Aplica</v>
      </c>
      <c r="R2356" s="36">
        <v>4000</v>
      </c>
      <c r="S2356" s="2"/>
    </row>
    <row r="2357" spans="1:19" x14ac:dyDescent="0.25">
      <c r="A2357" s="3" t="s">
        <v>104</v>
      </c>
      <c r="B2357" s="6" t="s">
        <v>1946</v>
      </c>
      <c r="C2357" s="2">
        <v>218140</v>
      </c>
      <c r="D2357" s="4">
        <v>45844</v>
      </c>
      <c r="E2357" s="4">
        <v>45845</v>
      </c>
      <c r="F2357" s="2" t="s">
        <v>76</v>
      </c>
      <c r="G2357" s="3" t="s">
        <v>2333</v>
      </c>
      <c r="H2357" s="2" t="s">
        <v>5507</v>
      </c>
      <c r="I2357" s="3" t="s">
        <v>3170</v>
      </c>
      <c r="J2357" s="6">
        <v>111332</v>
      </c>
      <c r="K2357" s="3" t="s">
        <v>3563</v>
      </c>
      <c r="L2357" s="3" t="s">
        <v>3428</v>
      </c>
      <c r="M2357" s="3" t="s">
        <v>820</v>
      </c>
      <c r="N2357" s="3" t="s">
        <v>3</v>
      </c>
      <c r="O2357" s="5" t="s">
        <v>5394</v>
      </c>
      <c r="P2357" s="2">
        <f>VLOOKUP(M2357&amp;N2357,Distancia!$C$2:$D$3438,2,0)</f>
        <v>87.35</v>
      </c>
      <c r="Q2357" s="2" t="str">
        <f t="shared" si="36"/>
        <v>Aplica</v>
      </c>
      <c r="R2357" s="36">
        <v>23751</v>
      </c>
      <c r="S2357" s="2"/>
    </row>
    <row r="2358" spans="1:19" x14ac:dyDescent="0.25">
      <c r="A2358" s="3" t="s">
        <v>104</v>
      </c>
      <c r="B2358" s="6" t="s">
        <v>1946</v>
      </c>
      <c r="C2358" s="2">
        <v>218154</v>
      </c>
      <c r="D2358" s="4">
        <v>45846</v>
      </c>
      <c r="E2358" s="4">
        <v>45846</v>
      </c>
      <c r="F2358" s="2" t="s">
        <v>821</v>
      </c>
      <c r="G2358" s="3" t="s">
        <v>822</v>
      </c>
      <c r="H2358" s="2" t="s">
        <v>5518</v>
      </c>
      <c r="I2358" s="3" t="s">
        <v>3170</v>
      </c>
      <c r="J2358" s="6">
        <v>31809</v>
      </c>
      <c r="K2358" s="3" t="s">
        <v>3575</v>
      </c>
      <c r="L2358" s="3" t="s">
        <v>3438</v>
      </c>
      <c r="M2358" s="3" t="s">
        <v>334</v>
      </c>
      <c r="N2358" s="3" t="s">
        <v>820</v>
      </c>
      <c r="O2358" s="5" t="s">
        <v>5382</v>
      </c>
      <c r="P2358" s="2">
        <f>VLOOKUP(M2358&amp;N2358,Distancia!$C$2:$D$3438,2,0)</f>
        <v>260.61</v>
      </c>
      <c r="Q2358" s="2" t="str">
        <f t="shared" si="36"/>
        <v>Aplica</v>
      </c>
      <c r="R2358" s="36">
        <v>39500</v>
      </c>
      <c r="S2358" s="2"/>
    </row>
    <row r="2359" spans="1:19" x14ac:dyDescent="0.25">
      <c r="A2359" s="3" t="s">
        <v>104</v>
      </c>
      <c r="B2359" s="6" t="s">
        <v>1946</v>
      </c>
      <c r="C2359" s="2">
        <v>218161</v>
      </c>
      <c r="D2359" s="4">
        <v>45845</v>
      </c>
      <c r="E2359" s="4">
        <v>45845</v>
      </c>
      <c r="F2359" s="2" t="s">
        <v>807</v>
      </c>
      <c r="G2359" s="3" t="s">
        <v>1890</v>
      </c>
      <c r="H2359" s="2" t="s">
        <v>5523</v>
      </c>
      <c r="I2359" s="3" t="s">
        <v>97</v>
      </c>
      <c r="J2359" s="6">
        <v>0</v>
      </c>
      <c r="K2359" s="3" t="s">
        <v>3580</v>
      </c>
      <c r="L2359" s="3" t="s">
        <v>3438</v>
      </c>
      <c r="M2359" s="3" t="s">
        <v>378</v>
      </c>
      <c r="N2359" s="3" t="s">
        <v>334</v>
      </c>
      <c r="O2359" s="5" t="s">
        <v>5382</v>
      </c>
      <c r="P2359" s="2">
        <f>VLOOKUP(M2359&amp;N2359,Distancia!$C$2:$D$3438,2,0)</f>
        <v>111.09</v>
      </c>
      <c r="Q2359" s="2" t="str">
        <f t="shared" si="36"/>
        <v>Aplica</v>
      </c>
      <c r="R2359" s="36">
        <v>0</v>
      </c>
      <c r="S2359" s="2"/>
    </row>
    <row r="2360" spans="1:19" x14ac:dyDescent="0.25">
      <c r="A2360" s="3" t="s">
        <v>104</v>
      </c>
      <c r="B2360" s="6" t="s">
        <v>1946</v>
      </c>
      <c r="C2360" s="2">
        <v>218162</v>
      </c>
      <c r="D2360" s="4">
        <v>45846</v>
      </c>
      <c r="E2360" s="4">
        <v>45846</v>
      </c>
      <c r="F2360" s="2" t="s">
        <v>3581</v>
      </c>
      <c r="G2360" s="3" t="s">
        <v>3582</v>
      </c>
      <c r="H2360" s="2" t="s">
        <v>5524</v>
      </c>
      <c r="I2360" s="3" t="s">
        <v>97</v>
      </c>
      <c r="J2360" s="6">
        <v>0</v>
      </c>
      <c r="K2360" s="3" t="s">
        <v>3583</v>
      </c>
      <c r="L2360" s="3" t="s">
        <v>3415</v>
      </c>
      <c r="M2360" s="3" t="s">
        <v>334</v>
      </c>
      <c r="N2360" s="3" t="s">
        <v>378</v>
      </c>
      <c r="O2360" s="5" t="s">
        <v>5394</v>
      </c>
      <c r="P2360" s="2">
        <f>VLOOKUP(M2360&amp;N2360,Distancia!$C$2:$D$3438,2,0)</f>
        <v>111.09</v>
      </c>
      <c r="Q2360" s="2" t="str">
        <f t="shared" si="36"/>
        <v>Aplica</v>
      </c>
      <c r="R2360" s="36">
        <v>32662</v>
      </c>
      <c r="S2360" s="2"/>
    </row>
    <row r="2361" spans="1:19" x14ac:dyDescent="0.25">
      <c r="A2361" s="3" t="s">
        <v>104</v>
      </c>
      <c r="B2361" s="6" t="s">
        <v>1946</v>
      </c>
      <c r="C2361" s="2">
        <v>218167</v>
      </c>
      <c r="D2361" s="4">
        <v>45847</v>
      </c>
      <c r="E2361" s="4">
        <v>45849</v>
      </c>
      <c r="F2361" s="2" t="s">
        <v>786</v>
      </c>
      <c r="G2361" s="3" t="s">
        <v>3024</v>
      </c>
      <c r="H2361" s="2" t="s">
        <v>5529</v>
      </c>
      <c r="I2361" s="3" t="s">
        <v>97</v>
      </c>
      <c r="J2361" s="6">
        <v>121034</v>
      </c>
      <c r="K2361" s="3" t="s">
        <v>3585</v>
      </c>
      <c r="L2361" s="3" t="s">
        <v>3438</v>
      </c>
      <c r="M2361" s="3" t="s">
        <v>334</v>
      </c>
      <c r="N2361" s="3" t="s">
        <v>950</v>
      </c>
      <c r="O2361" s="5" t="s">
        <v>5392</v>
      </c>
      <c r="P2361" s="2">
        <f>VLOOKUP(M2361&amp;N2361,Distancia!$C$2:$D$3438,2,0)</f>
        <v>949</v>
      </c>
      <c r="Q2361" s="2" t="str">
        <f t="shared" si="36"/>
        <v>Aplica</v>
      </c>
      <c r="R2361" s="48">
        <f>73398+360108</f>
        <v>433506</v>
      </c>
      <c r="S2361" s="2"/>
    </row>
    <row r="2362" spans="1:19" x14ac:dyDescent="0.25">
      <c r="A2362" s="3" t="s">
        <v>104</v>
      </c>
      <c r="B2362" s="6" t="s">
        <v>1946</v>
      </c>
      <c r="C2362" s="2">
        <v>218168</v>
      </c>
      <c r="D2362" s="4">
        <v>45846</v>
      </c>
      <c r="E2362" s="4">
        <v>45846</v>
      </c>
      <c r="F2362" s="2" t="s">
        <v>3173</v>
      </c>
      <c r="G2362" s="3" t="s">
        <v>3174</v>
      </c>
      <c r="H2362" s="2" t="s">
        <v>5530</v>
      </c>
      <c r="I2362" s="3" t="s">
        <v>3170</v>
      </c>
      <c r="J2362" s="6">
        <v>25815</v>
      </c>
      <c r="K2362" s="3" t="s">
        <v>3586</v>
      </c>
      <c r="L2362" s="3" t="s">
        <v>3438</v>
      </c>
      <c r="M2362" s="3" t="s">
        <v>334</v>
      </c>
      <c r="N2362" s="3" t="s">
        <v>820</v>
      </c>
      <c r="O2362" s="5" t="s">
        <v>5382</v>
      </c>
      <c r="P2362" s="2">
        <f>VLOOKUP(M2362&amp;N2362,Distancia!$C$2:$D$3438,2,0)</f>
        <v>260.61</v>
      </c>
      <c r="Q2362" s="2" t="str">
        <f t="shared" si="36"/>
        <v>Aplica</v>
      </c>
      <c r="R2362" s="36">
        <v>0</v>
      </c>
      <c r="S2362" s="2"/>
    </row>
    <row r="2363" spans="1:19" x14ac:dyDescent="0.25">
      <c r="A2363" s="3" t="s">
        <v>104</v>
      </c>
      <c r="B2363" s="6" t="s">
        <v>1946</v>
      </c>
      <c r="C2363" s="2">
        <v>218169</v>
      </c>
      <c r="D2363" s="4">
        <v>45844</v>
      </c>
      <c r="E2363" s="4">
        <v>45844</v>
      </c>
      <c r="F2363" s="2" t="s">
        <v>784</v>
      </c>
      <c r="G2363" s="3" t="s">
        <v>785</v>
      </c>
      <c r="H2363" s="2" t="s">
        <v>5531</v>
      </c>
      <c r="I2363" s="3" t="s">
        <v>97</v>
      </c>
      <c r="J2363" s="6">
        <v>31809</v>
      </c>
      <c r="K2363" s="3" t="s">
        <v>3587</v>
      </c>
      <c r="L2363" s="3" t="s">
        <v>3428</v>
      </c>
      <c r="M2363" s="3" t="s">
        <v>334</v>
      </c>
      <c r="N2363" s="3" t="s">
        <v>378</v>
      </c>
      <c r="O2363" s="5" t="s">
        <v>5402</v>
      </c>
      <c r="P2363" s="2">
        <f>VLOOKUP(M2363&amp;N2363,Distancia!$C$2:$D$3438,2,0)</f>
        <v>111.09</v>
      </c>
      <c r="Q2363" s="2" t="str">
        <f t="shared" si="36"/>
        <v>Aplica</v>
      </c>
      <c r="R2363" s="36">
        <v>33803</v>
      </c>
      <c r="S2363" s="2"/>
    </row>
    <row r="2364" spans="1:19" x14ac:dyDescent="0.25">
      <c r="A2364" s="3" t="s">
        <v>104</v>
      </c>
      <c r="B2364" s="6" t="s">
        <v>1946</v>
      </c>
      <c r="C2364" s="2">
        <v>218172</v>
      </c>
      <c r="D2364" s="4">
        <v>45848</v>
      </c>
      <c r="E2364" s="4">
        <v>45851</v>
      </c>
      <c r="F2364" s="2" t="s">
        <v>342</v>
      </c>
      <c r="G2364" s="3" t="s">
        <v>782</v>
      </c>
      <c r="H2364" s="2" t="s">
        <v>5534</v>
      </c>
      <c r="I2364" s="3" t="s">
        <v>97</v>
      </c>
      <c r="J2364" s="6">
        <v>121034</v>
      </c>
      <c r="K2364" s="3" t="s">
        <v>3589</v>
      </c>
      <c r="L2364" s="3" t="s">
        <v>3590</v>
      </c>
      <c r="M2364" s="3" t="s">
        <v>828</v>
      </c>
      <c r="N2364" s="3" t="s">
        <v>950</v>
      </c>
      <c r="O2364" s="5" t="s">
        <v>5392</v>
      </c>
      <c r="P2364" s="2">
        <f>VLOOKUP(M2364&amp;N2364,Distancia!$C$2:$D$3438,2,0)</f>
        <v>932.13</v>
      </c>
      <c r="Q2364" s="2" t="str">
        <f t="shared" si="36"/>
        <v>Aplica</v>
      </c>
      <c r="R2364" s="48">
        <v>325108</v>
      </c>
      <c r="S2364" s="2"/>
    </row>
    <row r="2365" spans="1:19" x14ac:dyDescent="0.25">
      <c r="A2365" s="3" t="s">
        <v>104</v>
      </c>
      <c r="B2365" s="6" t="s">
        <v>1946</v>
      </c>
      <c r="C2365" s="2">
        <v>218188</v>
      </c>
      <c r="D2365" s="4">
        <v>45846</v>
      </c>
      <c r="E2365" s="4">
        <v>45846</v>
      </c>
      <c r="F2365" s="2" t="s">
        <v>76</v>
      </c>
      <c r="G2365" s="3" t="s">
        <v>2333</v>
      </c>
      <c r="H2365" s="2" t="s">
        <v>5507</v>
      </c>
      <c r="I2365" s="3" t="s">
        <v>3170</v>
      </c>
      <c r="J2365" s="6">
        <v>31809</v>
      </c>
      <c r="K2365" s="3" t="s">
        <v>3603</v>
      </c>
      <c r="L2365" s="3" t="s">
        <v>3415</v>
      </c>
      <c r="M2365" s="3" t="s">
        <v>820</v>
      </c>
      <c r="N2365" s="3" t="s">
        <v>3</v>
      </c>
      <c r="O2365" s="5" t="s">
        <v>5394</v>
      </c>
      <c r="P2365" s="2">
        <f>VLOOKUP(M2365&amp;N2365,Distancia!$C$2:$D$3438,2,0)</f>
        <v>87.35</v>
      </c>
      <c r="Q2365" s="2" t="str">
        <f t="shared" si="36"/>
        <v>Aplica</v>
      </c>
      <c r="R2365" s="36">
        <v>0</v>
      </c>
      <c r="S2365" s="2"/>
    </row>
    <row r="2366" spans="1:19" x14ac:dyDescent="0.25">
      <c r="A2366" s="3" t="s">
        <v>104</v>
      </c>
      <c r="B2366" s="6" t="s">
        <v>1946</v>
      </c>
      <c r="C2366" s="2">
        <v>218236</v>
      </c>
      <c r="D2366" s="4">
        <v>45847</v>
      </c>
      <c r="E2366" s="4">
        <v>45847</v>
      </c>
      <c r="F2366" s="2" t="s">
        <v>76</v>
      </c>
      <c r="G2366" s="3" t="s">
        <v>2333</v>
      </c>
      <c r="H2366" s="2" t="s">
        <v>5507</v>
      </c>
      <c r="I2366" s="3" t="s">
        <v>3170</v>
      </c>
      <c r="J2366" s="6">
        <v>31809</v>
      </c>
      <c r="K2366" s="3" t="s">
        <v>3625</v>
      </c>
      <c r="L2366" s="3" t="s">
        <v>3590</v>
      </c>
      <c r="M2366" s="3" t="s">
        <v>820</v>
      </c>
      <c r="N2366" s="3" t="s">
        <v>3</v>
      </c>
      <c r="O2366" s="5" t="s">
        <v>5394</v>
      </c>
      <c r="P2366" s="2">
        <f>VLOOKUP(M2366&amp;N2366,Distancia!$C$2:$D$3438,2,0)</f>
        <v>87.35</v>
      </c>
      <c r="Q2366" s="2" t="str">
        <f t="shared" si="36"/>
        <v>Aplica</v>
      </c>
      <c r="R2366" s="36">
        <v>0</v>
      </c>
      <c r="S2366" s="2"/>
    </row>
    <row r="2367" spans="1:19" x14ac:dyDescent="0.25">
      <c r="A2367" s="3" t="s">
        <v>104</v>
      </c>
      <c r="B2367" s="6" t="s">
        <v>1946</v>
      </c>
      <c r="C2367" s="2">
        <v>218296</v>
      </c>
      <c r="D2367" s="4">
        <v>45848</v>
      </c>
      <c r="E2367" s="4">
        <v>45848</v>
      </c>
      <c r="F2367" s="2" t="s">
        <v>76</v>
      </c>
      <c r="G2367" s="3" t="s">
        <v>2333</v>
      </c>
      <c r="H2367" s="2" t="s">
        <v>5507</v>
      </c>
      <c r="I2367" s="3" t="s">
        <v>3170</v>
      </c>
      <c r="J2367" s="6">
        <v>31809</v>
      </c>
      <c r="K2367" s="3" t="s">
        <v>3663</v>
      </c>
      <c r="L2367" s="3" t="s">
        <v>3617</v>
      </c>
      <c r="M2367" s="3" t="s">
        <v>820</v>
      </c>
      <c r="N2367" s="3" t="s">
        <v>3</v>
      </c>
      <c r="O2367" s="5" t="s">
        <v>5394</v>
      </c>
      <c r="P2367" s="2">
        <f>VLOOKUP(M2367&amp;N2367,Distancia!$C$2:$D$3438,2,0)</f>
        <v>87.35</v>
      </c>
      <c r="Q2367" s="2" t="str">
        <f t="shared" si="36"/>
        <v>Aplica</v>
      </c>
      <c r="R2367" s="36">
        <v>0</v>
      </c>
      <c r="S2367" s="2"/>
    </row>
    <row r="2368" spans="1:19" x14ac:dyDescent="0.25">
      <c r="A2368" s="3" t="s">
        <v>104</v>
      </c>
      <c r="B2368" s="6" t="s">
        <v>1946</v>
      </c>
      <c r="C2368" s="2">
        <v>218299</v>
      </c>
      <c r="D2368" s="4">
        <v>45845</v>
      </c>
      <c r="E2368" s="4">
        <v>45845</v>
      </c>
      <c r="F2368" s="2" t="s">
        <v>2</v>
      </c>
      <c r="G2368" s="3" t="s">
        <v>1888</v>
      </c>
      <c r="H2368" s="2" t="s">
        <v>5609</v>
      </c>
      <c r="I2368" s="3" t="s">
        <v>97</v>
      </c>
      <c r="J2368" s="6">
        <v>0</v>
      </c>
      <c r="K2368" s="3" t="s">
        <v>3665</v>
      </c>
      <c r="L2368" s="3" t="s">
        <v>3438</v>
      </c>
      <c r="M2368" s="3" t="s">
        <v>378</v>
      </c>
      <c r="N2368" s="3" t="s">
        <v>334</v>
      </c>
      <c r="O2368" s="5" t="s">
        <v>5382</v>
      </c>
      <c r="P2368" s="2">
        <f>VLOOKUP(M2368&amp;N2368,Distancia!$C$2:$D$3438,2,0)</f>
        <v>111.09</v>
      </c>
      <c r="Q2368" s="2" t="str">
        <f t="shared" si="36"/>
        <v>Aplica</v>
      </c>
      <c r="R2368" s="36">
        <v>7000</v>
      </c>
      <c r="S2368" s="2"/>
    </row>
    <row r="2369" spans="1:19" x14ac:dyDescent="0.25">
      <c r="A2369" s="3" t="s">
        <v>104</v>
      </c>
      <c r="B2369" s="6" t="s">
        <v>1946</v>
      </c>
      <c r="C2369" s="2">
        <v>218328</v>
      </c>
      <c r="D2369" s="4">
        <v>45849</v>
      </c>
      <c r="E2369" s="4">
        <v>45849</v>
      </c>
      <c r="F2369" s="2" t="s">
        <v>76</v>
      </c>
      <c r="G2369" s="3" t="s">
        <v>2333</v>
      </c>
      <c r="H2369" s="2" t="s">
        <v>5507</v>
      </c>
      <c r="I2369" s="3" t="s">
        <v>3170</v>
      </c>
      <c r="J2369" s="6">
        <v>31809</v>
      </c>
      <c r="K2369" s="3" t="s">
        <v>3678</v>
      </c>
      <c r="L2369" s="3" t="s">
        <v>3579</v>
      </c>
      <c r="M2369" s="3" t="s">
        <v>820</v>
      </c>
      <c r="N2369" s="3" t="s">
        <v>3</v>
      </c>
      <c r="O2369" s="5" t="s">
        <v>5394</v>
      </c>
      <c r="P2369" s="2">
        <f>VLOOKUP(M2369&amp;N2369,Distancia!$C$2:$D$3438,2,0)</f>
        <v>87.35</v>
      </c>
      <c r="Q2369" s="2" t="str">
        <f t="shared" si="36"/>
        <v>Aplica</v>
      </c>
      <c r="R2369" s="36">
        <v>0</v>
      </c>
      <c r="S2369" s="2"/>
    </row>
    <row r="2370" spans="1:19" x14ac:dyDescent="0.25">
      <c r="A2370" s="3" t="s">
        <v>104</v>
      </c>
      <c r="B2370" s="6" t="s">
        <v>1946</v>
      </c>
      <c r="C2370" s="2">
        <v>218366</v>
      </c>
      <c r="D2370" s="4">
        <v>45850</v>
      </c>
      <c r="E2370" s="4">
        <v>45850</v>
      </c>
      <c r="F2370" s="2" t="s">
        <v>1886</v>
      </c>
      <c r="G2370" s="3" t="s">
        <v>1887</v>
      </c>
      <c r="H2370" s="2" t="s">
        <v>5398</v>
      </c>
      <c r="I2370" s="3" t="s">
        <v>3170</v>
      </c>
      <c r="J2370" s="6">
        <v>25815</v>
      </c>
      <c r="K2370" s="3" t="s">
        <v>3703</v>
      </c>
      <c r="L2370" s="3" t="s">
        <v>3704</v>
      </c>
      <c r="M2370" s="3" t="s">
        <v>378</v>
      </c>
      <c r="N2370" s="3" t="s">
        <v>334</v>
      </c>
      <c r="O2370" s="5" t="s">
        <v>5389</v>
      </c>
      <c r="P2370" s="2">
        <f>VLOOKUP(M2370&amp;N2370,Distancia!$C$2:$D$3438,2,0)</f>
        <v>111.09</v>
      </c>
      <c r="Q2370" s="2" t="str">
        <f t="shared" si="36"/>
        <v>Aplica</v>
      </c>
      <c r="R2370" s="36">
        <v>8600</v>
      </c>
      <c r="S2370" s="2"/>
    </row>
    <row r="2371" spans="1:19" x14ac:dyDescent="0.25">
      <c r="A2371" s="3" t="s">
        <v>104</v>
      </c>
      <c r="B2371" s="6" t="s">
        <v>1946</v>
      </c>
      <c r="C2371" s="2">
        <v>218443</v>
      </c>
      <c r="D2371" s="4">
        <v>45854</v>
      </c>
      <c r="E2371" s="4">
        <v>45855</v>
      </c>
      <c r="F2371" s="2" t="s">
        <v>1866</v>
      </c>
      <c r="G2371" s="3" t="s">
        <v>1904</v>
      </c>
      <c r="H2371" s="2" t="s">
        <v>5659</v>
      </c>
      <c r="I2371" s="3" t="s">
        <v>351</v>
      </c>
      <c r="J2371" s="6">
        <v>121034</v>
      </c>
      <c r="K2371" s="3" t="s">
        <v>3760</v>
      </c>
      <c r="L2371" s="3" t="s">
        <v>3732</v>
      </c>
      <c r="M2371" s="3" t="s">
        <v>378</v>
      </c>
      <c r="N2371" s="3" t="s">
        <v>288</v>
      </c>
      <c r="O2371" s="5" t="s">
        <v>5389</v>
      </c>
      <c r="P2371" s="2">
        <f>VLOOKUP(M2371&amp;N2371,Distancia!$C$2:$D$3438,2,0)</f>
        <v>249</v>
      </c>
      <c r="Q2371" s="2" t="str">
        <f t="shared" ref="Q2371:Q2434" si="37">IF(P2371&gt;=80,"Aplica","No Aplica")</f>
        <v>Aplica</v>
      </c>
      <c r="R2371" s="36">
        <v>12750</v>
      </c>
      <c r="S2371" s="2"/>
    </row>
    <row r="2372" spans="1:19" x14ac:dyDescent="0.25">
      <c r="A2372" s="3" t="s">
        <v>104</v>
      </c>
      <c r="B2372" s="6" t="s">
        <v>1946</v>
      </c>
      <c r="C2372" s="2">
        <v>218459</v>
      </c>
      <c r="D2372" s="4">
        <v>45855</v>
      </c>
      <c r="E2372" s="4">
        <v>45855</v>
      </c>
      <c r="F2372" s="2" t="s">
        <v>3209</v>
      </c>
      <c r="G2372" s="3" t="s">
        <v>3210</v>
      </c>
      <c r="H2372" s="2" t="s">
        <v>5670</v>
      </c>
      <c r="I2372" s="3" t="s">
        <v>97</v>
      </c>
      <c r="J2372" s="6">
        <v>31809</v>
      </c>
      <c r="K2372" s="3" t="s">
        <v>3775</v>
      </c>
      <c r="L2372" s="3" t="s">
        <v>3732</v>
      </c>
      <c r="M2372" s="3" t="s">
        <v>334</v>
      </c>
      <c r="N2372" s="3" t="s">
        <v>288</v>
      </c>
      <c r="O2372" s="5" t="s">
        <v>5389</v>
      </c>
      <c r="P2372" s="2">
        <f>VLOOKUP(M2372&amp;N2372,Distancia!$C$2:$D$3438,2,0)</f>
        <v>355.8</v>
      </c>
      <c r="Q2372" s="2" t="str">
        <f t="shared" si="37"/>
        <v>Aplica</v>
      </c>
      <c r="R2372" s="36">
        <v>30600</v>
      </c>
      <c r="S2372" s="2"/>
    </row>
    <row r="2373" spans="1:19" x14ac:dyDescent="0.25">
      <c r="A2373" s="3" t="s">
        <v>104</v>
      </c>
      <c r="B2373" s="6" t="s">
        <v>1946</v>
      </c>
      <c r="C2373" s="2">
        <v>218462</v>
      </c>
      <c r="D2373" s="4">
        <v>45853</v>
      </c>
      <c r="E2373" s="4">
        <v>45863</v>
      </c>
      <c r="F2373" s="2" t="s">
        <v>779</v>
      </c>
      <c r="G2373" s="3" t="s">
        <v>814</v>
      </c>
      <c r="H2373" s="2" t="s">
        <v>5672</v>
      </c>
      <c r="I2373" s="3" t="s">
        <v>3170</v>
      </c>
      <c r="J2373" s="6">
        <v>207487</v>
      </c>
      <c r="K2373" s="3" t="s">
        <v>3779</v>
      </c>
      <c r="L2373" s="3" t="s">
        <v>3780</v>
      </c>
      <c r="M2373" s="3" t="s">
        <v>334</v>
      </c>
      <c r="N2373" s="3" t="s">
        <v>270</v>
      </c>
      <c r="O2373" s="5" t="s">
        <v>5392</v>
      </c>
      <c r="P2373" s="2">
        <f>VLOOKUP(M2373&amp;N2373,Distancia!$C$2:$D$3438,2,0)</f>
        <v>1032.5999999999999</v>
      </c>
      <c r="Q2373" s="2" t="str">
        <f t="shared" si="37"/>
        <v>Aplica</v>
      </c>
      <c r="R2373" s="48">
        <f>16280+259110</f>
        <v>275390</v>
      </c>
      <c r="S2373" s="2"/>
    </row>
    <row r="2374" spans="1:19" x14ac:dyDescent="0.25">
      <c r="A2374" s="3" t="s">
        <v>104</v>
      </c>
      <c r="B2374" s="6" t="s">
        <v>1946</v>
      </c>
      <c r="C2374" s="2">
        <v>218463</v>
      </c>
      <c r="D2374" s="4">
        <v>45852</v>
      </c>
      <c r="E2374" s="4">
        <v>45852</v>
      </c>
      <c r="F2374" s="2" t="s">
        <v>76</v>
      </c>
      <c r="G2374" s="3" t="s">
        <v>2333</v>
      </c>
      <c r="H2374" s="2" t="s">
        <v>5507</v>
      </c>
      <c r="I2374" s="3" t="s">
        <v>3170</v>
      </c>
      <c r="J2374" s="6">
        <v>31809</v>
      </c>
      <c r="K2374" s="3" t="s">
        <v>3781</v>
      </c>
      <c r="L2374" s="3" t="s">
        <v>3487</v>
      </c>
      <c r="M2374" s="3" t="s">
        <v>820</v>
      </c>
      <c r="N2374" s="3" t="s">
        <v>3</v>
      </c>
      <c r="O2374" s="5" t="s">
        <v>5394</v>
      </c>
      <c r="P2374" s="2">
        <f>VLOOKUP(M2374&amp;N2374,Distancia!$C$2:$D$3438,2,0)</f>
        <v>87.35</v>
      </c>
      <c r="Q2374" s="2" t="str">
        <f t="shared" si="37"/>
        <v>Aplica</v>
      </c>
      <c r="R2374" s="36">
        <v>0</v>
      </c>
      <c r="S2374" s="2"/>
    </row>
    <row r="2375" spans="1:19" x14ac:dyDescent="0.25">
      <c r="A2375" s="3" t="s">
        <v>104</v>
      </c>
      <c r="B2375" s="6" t="s">
        <v>1946</v>
      </c>
      <c r="C2375" s="2">
        <v>218503</v>
      </c>
      <c r="D2375" s="4">
        <v>45855</v>
      </c>
      <c r="E2375" s="4">
        <v>45855</v>
      </c>
      <c r="F2375" s="2" t="s">
        <v>807</v>
      </c>
      <c r="G2375" s="3" t="s">
        <v>1890</v>
      </c>
      <c r="H2375" s="2" t="s">
        <v>5523</v>
      </c>
      <c r="I2375" s="3" t="s">
        <v>97</v>
      </c>
      <c r="J2375" s="6">
        <v>34581</v>
      </c>
      <c r="K2375" s="3" t="s">
        <v>3806</v>
      </c>
      <c r="L2375" s="3" t="s">
        <v>3538</v>
      </c>
      <c r="M2375" s="3" t="s">
        <v>378</v>
      </c>
      <c r="N2375" s="3" t="s">
        <v>288</v>
      </c>
      <c r="O2375" s="5" t="s">
        <v>5382</v>
      </c>
      <c r="P2375" s="2">
        <f>VLOOKUP(M2375&amp;N2375,Distancia!$C$2:$D$3438,2,0)</f>
        <v>249</v>
      </c>
      <c r="Q2375" s="2" t="str">
        <f t="shared" si="37"/>
        <v>Aplica</v>
      </c>
      <c r="R2375" s="36">
        <v>0</v>
      </c>
      <c r="S2375" s="2"/>
    </row>
    <row r="2376" spans="1:19" x14ac:dyDescent="0.25">
      <c r="A2376" s="3" t="s">
        <v>104</v>
      </c>
      <c r="B2376" s="6" t="s">
        <v>1946</v>
      </c>
      <c r="C2376" s="2">
        <v>218506</v>
      </c>
      <c r="D2376" s="4">
        <v>45840</v>
      </c>
      <c r="E2376" s="4">
        <v>45840</v>
      </c>
      <c r="F2376" s="2" t="s">
        <v>2285</v>
      </c>
      <c r="G2376" s="3" t="s">
        <v>2286</v>
      </c>
      <c r="H2376" s="2" t="s">
        <v>5691</v>
      </c>
      <c r="I2376" s="3" t="s">
        <v>97</v>
      </c>
      <c r="J2376" s="6">
        <v>0</v>
      </c>
      <c r="K2376" s="3" t="s">
        <v>3807</v>
      </c>
      <c r="L2376" s="3" t="s">
        <v>3416</v>
      </c>
      <c r="M2376" s="3" t="s">
        <v>803</v>
      </c>
      <c r="N2376" s="3" t="s">
        <v>802</v>
      </c>
      <c r="O2376" s="5" t="s">
        <v>5382</v>
      </c>
      <c r="P2376" s="2">
        <f>VLOOKUP(M2376&amp;N2376,Distancia!$C$2:$D$3438,2,0)</f>
        <v>31.9</v>
      </c>
      <c r="Q2376" s="2" t="str">
        <f t="shared" si="37"/>
        <v>No Aplica</v>
      </c>
      <c r="R2376" s="36">
        <v>4700</v>
      </c>
      <c r="S2376" s="2"/>
    </row>
    <row r="2377" spans="1:19" x14ac:dyDescent="0.25">
      <c r="A2377" s="3" t="s">
        <v>104</v>
      </c>
      <c r="B2377" s="6" t="s">
        <v>1946</v>
      </c>
      <c r="C2377" s="2">
        <v>218507</v>
      </c>
      <c r="D2377" s="4">
        <v>45847</v>
      </c>
      <c r="E2377" s="4">
        <v>45847</v>
      </c>
      <c r="F2377" s="2" t="s">
        <v>2285</v>
      </c>
      <c r="G2377" s="3" t="s">
        <v>2286</v>
      </c>
      <c r="H2377" s="2" t="s">
        <v>5691</v>
      </c>
      <c r="I2377" s="3" t="s">
        <v>97</v>
      </c>
      <c r="J2377" s="6">
        <v>0</v>
      </c>
      <c r="K2377" s="3" t="s">
        <v>3808</v>
      </c>
      <c r="L2377" s="3" t="s">
        <v>3590</v>
      </c>
      <c r="M2377" s="3" t="s">
        <v>803</v>
      </c>
      <c r="N2377" s="3" t="s">
        <v>802</v>
      </c>
      <c r="O2377" s="5" t="s">
        <v>5382</v>
      </c>
      <c r="P2377" s="2">
        <f>VLOOKUP(M2377&amp;N2377,Distancia!$C$2:$D$3438,2,0)</f>
        <v>31.9</v>
      </c>
      <c r="Q2377" s="2" t="str">
        <f t="shared" si="37"/>
        <v>No Aplica</v>
      </c>
      <c r="R2377" s="36">
        <v>4700</v>
      </c>
      <c r="S2377" s="2"/>
    </row>
    <row r="2378" spans="1:19" x14ac:dyDescent="0.25">
      <c r="A2378" s="3" t="s">
        <v>104</v>
      </c>
      <c r="B2378" s="6" t="s">
        <v>1946</v>
      </c>
      <c r="C2378" s="2">
        <v>218508</v>
      </c>
      <c r="D2378" s="4">
        <v>45852</v>
      </c>
      <c r="E2378" s="4">
        <v>45852</v>
      </c>
      <c r="F2378" s="2" t="s">
        <v>2285</v>
      </c>
      <c r="G2378" s="3" t="s">
        <v>2286</v>
      </c>
      <c r="H2378" s="2" t="s">
        <v>5691</v>
      </c>
      <c r="I2378" s="3" t="s">
        <v>97</v>
      </c>
      <c r="J2378" s="6">
        <v>0</v>
      </c>
      <c r="K2378" s="3" t="s">
        <v>3809</v>
      </c>
      <c r="L2378" s="3" t="s">
        <v>3487</v>
      </c>
      <c r="M2378" s="3" t="s">
        <v>803</v>
      </c>
      <c r="N2378" s="3" t="s">
        <v>802</v>
      </c>
      <c r="O2378" s="5" t="s">
        <v>5382</v>
      </c>
      <c r="P2378" s="2">
        <f>VLOOKUP(M2378&amp;N2378,Distancia!$C$2:$D$3438,2,0)</f>
        <v>31.9</v>
      </c>
      <c r="Q2378" s="2" t="str">
        <f t="shared" si="37"/>
        <v>No Aplica</v>
      </c>
      <c r="R2378" s="36">
        <v>4700</v>
      </c>
      <c r="S2378" s="2"/>
    </row>
    <row r="2379" spans="1:19" x14ac:dyDescent="0.25">
      <c r="A2379" s="3" t="s">
        <v>104</v>
      </c>
      <c r="B2379" s="6" t="s">
        <v>1946</v>
      </c>
      <c r="C2379" s="2">
        <v>218536</v>
      </c>
      <c r="D2379" s="4">
        <v>45852</v>
      </c>
      <c r="E2379" s="4">
        <v>45852</v>
      </c>
      <c r="F2379" s="2" t="s">
        <v>788</v>
      </c>
      <c r="G2379" s="3" t="s">
        <v>789</v>
      </c>
      <c r="H2379" s="2" t="s">
        <v>5707</v>
      </c>
      <c r="I2379" s="3" t="s">
        <v>97</v>
      </c>
      <c r="J2379" s="6">
        <v>25815</v>
      </c>
      <c r="K2379" s="3" t="s">
        <v>3826</v>
      </c>
      <c r="L2379" s="3" t="s">
        <v>3487</v>
      </c>
      <c r="M2379" s="3" t="s">
        <v>334</v>
      </c>
      <c r="N2379" s="3" t="s">
        <v>17</v>
      </c>
      <c r="O2379" s="5" t="s">
        <v>5382</v>
      </c>
      <c r="P2379" s="2">
        <f>VLOOKUP(M2379&amp;N2379,Distancia!$C$2:$D$3438,2,0)</f>
        <v>213.35</v>
      </c>
      <c r="Q2379" s="2" t="str">
        <f t="shared" si="37"/>
        <v>Aplica</v>
      </c>
      <c r="R2379" s="36">
        <v>0</v>
      </c>
      <c r="S2379" s="2"/>
    </row>
    <row r="2380" spans="1:19" x14ac:dyDescent="0.25">
      <c r="A2380" s="3" t="s">
        <v>104</v>
      </c>
      <c r="B2380" s="6" t="s">
        <v>1946</v>
      </c>
      <c r="C2380" s="2">
        <v>218622</v>
      </c>
      <c r="D2380" s="4">
        <v>45859</v>
      </c>
      <c r="E2380" s="4">
        <v>45861</v>
      </c>
      <c r="F2380" s="2" t="s">
        <v>3173</v>
      </c>
      <c r="G2380" s="3" t="s">
        <v>3174</v>
      </c>
      <c r="H2380" s="2" t="s">
        <v>5530</v>
      </c>
      <c r="I2380" s="3" t="s">
        <v>3170</v>
      </c>
      <c r="J2380" s="6">
        <v>154891</v>
      </c>
      <c r="K2380" s="3" t="s">
        <v>3865</v>
      </c>
      <c r="L2380" s="3" t="s">
        <v>3673</v>
      </c>
      <c r="M2380" s="3" t="s">
        <v>334</v>
      </c>
      <c r="N2380" s="3" t="s">
        <v>824</v>
      </c>
      <c r="O2380" s="5" t="s">
        <v>5382</v>
      </c>
      <c r="P2380" s="2">
        <f>VLOOKUP(M2380&amp;N2380,Distancia!$C$2:$D$3438,2,0)</f>
        <v>841.08</v>
      </c>
      <c r="Q2380" s="2" t="str">
        <f t="shared" si="37"/>
        <v>Aplica</v>
      </c>
      <c r="R2380" s="36">
        <v>0</v>
      </c>
      <c r="S2380" s="2"/>
    </row>
    <row r="2381" spans="1:19" x14ac:dyDescent="0.25">
      <c r="A2381" s="3" t="s">
        <v>104</v>
      </c>
      <c r="B2381" s="6" t="s">
        <v>1946</v>
      </c>
      <c r="C2381" s="2">
        <v>218630</v>
      </c>
      <c r="D2381" s="4">
        <v>45860</v>
      </c>
      <c r="E2381" s="4">
        <v>45860</v>
      </c>
      <c r="F2381" s="2" t="s">
        <v>1867</v>
      </c>
      <c r="G2381" s="3" t="s">
        <v>1868</v>
      </c>
      <c r="H2381" s="2" t="s">
        <v>5741</v>
      </c>
      <c r="I2381" s="3" t="s">
        <v>97</v>
      </c>
      <c r="J2381" s="6">
        <v>25815</v>
      </c>
      <c r="K2381" s="3" t="s">
        <v>3870</v>
      </c>
      <c r="L2381" s="3" t="s">
        <v>3510</v>
      </c>
      <c r="M2381" s="3" t="s">
        <v>819</v>
      </c>
      <c r="N2381" s="3" t="s">
        <v>334</v>
      </c>
      <c r="O2381" s="5" t="s">
        <v>5389</v>
      </c>
      <c r="P2381" s="2">
        <f>VLOOKUP(M2381&amp;N2381,Distancia!$C$2:$D$3438,2,0)</f>
        <v>96.97</v>
      </c>
      <c r="Q2381" s="2" t="str">
        <f t="shared" si="37"/>
        <v>Aplica</v>
      </c>
      <c r="R2381" s="36">
        <v>13260</v>
      </c>
      <c r="S2381" s="2"/>
    </row>
    <row r="2382" spans="1:19" x14ac:dyDescent="0.25">
      <c r="A2382" s="3" t="s">
        <v>104</v>
      </c>
      <c r="B2382" s="6" t="s">
        <v>1946</v>
      </c>
      <c r="C2382" s="2">
        <v>218656</v>
      </c>
      <c r="D2382" s="4">
        <v>45859</v>
      </c>
      <c r="E2382" s="4">
        <v>45861</v>
      </c>
      <c r="F2382" s="2" t="s">
        <v>821</v>
      </c>
      <c r="G2382" s="3" t="s">
        <v>822</v>
      </c>
      <c r="H2382" s="2" t="s">
        <v>5518</v>
      </c>
      <c r="I2382" s="3" t="s">
        <v>3170</v>
      </c>
      <c r="J2382" s="6">
        <v>159046</v>
      </c>
      <c r="K2382" s="3" t="s">
        <v>3888</v>
      </c>
      <c r="L2382" s="3" t="s">
        <v>3510</v>
      </c>
      <c r="M2382" s="3" t="s">
        <v>334</v>
      </c>
      <c r="N2382" s="3" t="s">
        <v>824</v>
      </c>
      <c r="O2382" s="5" t="s">
        <v>5382</v>
      </c>
      <c r="P2382" s="2">
        <f>VLOOKUP(M2382&amp;N2382,Distancia!$C$2:$D$3438,2,0)</f>
        <v>841.08</v>
      </c>
      <c r="Q2382" s="2" t="str">
        <f t="shared" si="37"/>
        <v>Aplica</v>
      </c>
      <c r="R2382" s="36">
        <f>22260+162200</f>
        <v>184460</v>
      </c>
      <c r="S2382" s="2"/>
    </row>
    <row r="2383" spans="1:19" x14ac:dyDescent="0.25">
      <c r="A2383" s="3" t="s">
        <v>104</v>
      </c>
      <c r="B2383" s="6" t="s">
        <v>1946</v>
      </c>
      <c r="C2383" s="2">
        <v>218657</v>
      </c>
      <c r="D2383" s="4">
        <v>45859</v>
      </c>
      <c r="E2383" s="4">
        <v>45861</v>
      </c>
      <c r="F2383" s="2" t="s">
        <v>3173</v>
      </c>
      <c r="G2383" s="3" t="s">
        <v>3174</v>
      </c>
      <c r="H2383" s="2" t="s">
        <v>5530</v>
      </c>
      <c r="I2383" s="3" t="s">
        <v>3170</v>
      </c>
      <c r="J2383" s="6">
        <v>0</v>
      </c>
      <c r="K2383" s="3" t="s">
        <v>3889</v>
      </c>
      <c r="L2383" s="3" t="s">
        <v>3673</v>
      </c>
      <c r="M2383" s="3" t="s">
        <v>334</v>
      </c>
      <c r="N2383" s="3" t="s">
        <v>824</v>
      </c>
      <c r="O2383" s="5" t="s">
        <v>5382</v>
      </c>
      <c r="P2383" s="2">
        <f>VLOOKUP(M2383&amp;N2383,Distancia!$C$2:$D$3438,2,0)</f>
        <v>841.08</v>
      </c>
      <c r="Q2383" s="2" t="str">
        <f t="shared" si="37"/>
        <v>Aplica</v>
      </c>
      <c r="R2383" s="36">
        <v>0</v>
      </c>
      <c r="S2383" s="2"/>
    </row>
    <row r="2384" spans="1:19" x14ac:dyDescent="0.25">
      <c r="A2384" s="3" t="s">
        <v>104</v>
      </c>
      <c r="B2384" s="6" t="s">
        <v>1946</v>
      </c>
      <c r="C2384" s="2">
        <v>218668</v>
      </c>
      <c r="D2384" s="4">
        <v>45860</v>
      </c>
      <c r="E2384" s="4">
        <v>45860</v>
      </c>
      <c r="F2384" s="2" t="s">
        <v>1886</v>
      </c>
      <c r="G2384" s="3" t="s">
        <v>1887</v>
      </c>
      <c r="H2384" s="2" t="s">
        <v>5398</v>
      </c>
      <c r="I2384" s="3" t="s">
        <v>3170</v>
      </c>
      <c r="J2384" s="6">
        <v>0</v>
      </c>
      <c r="K2384" s="3" t="s">
        <v>3894</v>
      </c>
      <c r="L2384" s="3" t="s">
        <v>3810</v>
      </c>
      <c r="M2384" s="3" t="s">
        <v>378</v>
      </c>
      <c r="N2384" s="3" t="s">
        <v>334</v>
      </c>
      <c r="O2384" s="5" t="s">
        <v>5382</v>
      </c>
      <c r="P2384" s="2">
        <f>VLOOKUP(M2384&amp;N2384,Distancia!$C$2:$D$3438,2,0)</f>
        <v>111.09</v>
      </c>
      <c r="Q2384" s="2" t="str">
        <f t="shared" si="37"/>
        <v>Aplica</v>
      </c>
      <c r="R2384" s="36">
        <v>7000</v>
      </c>
      <c r="S2384" s="2"/>
    </row>
    <row r="2385" spans="1:19" x14ac:dyDescent="0.25">
      <c r="A2385" s="3" t="s">
        <v>104</v>
      </c>
      <c r="B2385" s="6" t="s">
        <v>1946</v>
      </c>
      <c r="C2385" s="2">
        <v>218710</v>
      </c>
      <c r="D2385" s="4">
        <v>45859</v>
      </c>
      <c r="E2385" s="4">
        <v>45859</v>
      </c>
      <c r="F2385" s="2" t="s">
        <v>2285</v>
      </c>
      <c r="G2385" s="3" t="s">
        <v>2286</v>
      </c>
      <c r="H2385" s="2" t="s">
        <v>5691</v>
      </c>
      <c r="I2385" s="3" t="s">
        <v>97</v>
      </c>
      <c r="J2385" s="6">
        <v>0</v>
      </c>
      <c r="K2385" s="3" t="s">
        <v>3921</v>
      </c>
      <c r="L2385" s="3" t="s">
        <v>3510</v>
      </c>
      <c r="M2385" s="3" t="s">
        <v>803</v>
      </c>
      <c r="N2385" s="3" t="s">
        <v>802</v>
      </c>
      <c r="O2385" s="5" t="s">
        <v>5394</v>
      </c>
      <c r="P2385" s="2">
        <f>VLOOKUP(M2385&amp;N2385,Distancia!$C$2:$D$3438,2,0)</f>
        <v>31.9</v>
      </c>
      <c r="Q2385" s="2" t="str">
        <f t="shared" si="37"/>
        <v>No Aplica</v>
      </c>
      <c r="R2385" s="36">
        <v>15412</v>
      </c>
      <c r="S2385" s="2"/>
    </row>
    <row r="2386" spans="1:19" x14ac:dyDescent="0.25">
      <c r="A2386" s="3" t="s">
        <v>104</v>
      </c>
      <c r="B2386" s="6" t="s">
        <v>1946</v>
      </c>
      <c r="C2386" s="2">
        <v>218750</v>
      </c>
      <c r="D2386" s="4">
        <v>45861</v>
      </c>
      <c r="E2386" s="4">
        <v>45861</v>
      </c>
      <c r="F2386" s="2" t="s">
        <v>1902</v>
      </c>
      <c r="G2386" s="3" t="s">
        <v>1903</v>
      </c>
      <c r="H2386" s="2" t="s">
        <v>5783</v>
      </c>
      <c r="I2386" s="3" t="s">
        <v>97</v>
      </c>
      <c r="J2386" s="6">
        <v>0</v>
      </c>
      <c r="K2386" s="3" t="s">
        <v>3948</v>
      </c>
      <c r="L2386" s="3" t="s">
        <v>3876</v>
      </c>
      <c r="M2386" s="3" t="s">
        <v>806</v>
      </c>
      <c r="N2386" s="3" t="s">
        <v>3947</v>
      </c>
      <c r="O2386" s="5" t="s">
        <v>5382</v>
      </c>
      <c r="P2386" s="2">
        <f>VLOOKUP(M2386&amp;N2386,Distancia!$C$2:$D$3438,2,0)</f>
        <v>45.35</v>
      </c>
      <c r="Q2386" s="2" t="str">
        <f t="shared" si="37"/>
        <v>No Aplica</v>
      </c>
      <c r="R2386" s="36">
        <v>900</v>
      </c>
      <c r="S2386" s="2"/>
    </row>
    <row r="2387" spans="1:19" x14ac:dyDescent="0.25">
      <c r="A2387" s="3" t="s">
        <v>104</v>
      </c>
      <c r="B2387" s="6" t="s">
        <v>1946</v>
      </c>
      <c r="C2387" s="2">
        <v>218757</v>
      </c>
      <c r="D2387" s="4">
        <v>45862</v>
      </c>
      <c r="E2387" s="4">
        <v>45862</v>
      </c>
      <c r="F2387" s="2" t="s">
        <v>798</v>
      </c>
      <c r="G2387" s="3" t="s">
        <v>799</v>
      </c>
      <c r="H2387" s="2" t="s">
        <v>5785</v>
      </c>
      <c r="I2387" s="3" t="s">
        <v>3170</v>
      </c>
      <c r="J2387" s="6">
        <v>25815</v>
      </c>
      <c r="K2387" s="3" t="s">
        <v>3953</v>
      </c>
      <c r="L2387" s="3" t="s">
        <v>3898</v>
      </c>
      <c r="M2387" s="3" t="s">
        <v>334</v>
      </c>
      <c r="N2387" s="3" t="s">
        <v>3</v>
      </c>
      <c r="O2387" s="5" t="s">
        <v>5382</v>
      </c>
      <c r="P2387" s="2">
        <f>VLOOKUP(M2387&amp;N2387,Distancia!$C$2:$D$3438,2,0)</f>
        <v>173.26</v>
      </c>
      <c r="Q2387" s="2" t="str">
        <f t="shared" si="37"/>
        <v>Aplica</v>
      </c>
      <c r="R2387" s="36">
        <v>0</v>
      </c>
      <c r="S2387" s="2"/>
    </row>
    <row r="2388" spans="1:19" x14ac:dyDescent="0.25">
      <c r="A2388" s="3" t="s">
        <v>104</v>
      </c>
      <c r="B2388" s="6" t="s">
        <v>1946</v>
      </c>
      <c r="C2388" s="2">
        <v>218788</v>
      </c>
      <c r="D2388" s="4">
        <v>45862</v>
      </c>
      <c r="E2388" s="4">
        <v>45862</v>
      </c>
      <c r="F2388" s="2" t="s">
        <v>2352</v>
      </c>
      <c r="G2388" s="3" t="s">
        <v>2351</v>
      </c>
      <c r="H2388" s="2" t="s">
        <v>5798</v>
      </c>
      <c r="I2388" s="3" t="s">
        <v>3170</v>
      </c>
      <c r="J2388" s="6">
        <v>25815</v>
      </c>
      <c r="K2388" s="3" t="s">
        <v>3966</v>
      </c>
      <c r="L2388" s="3" t="s">
        <v>3898</v>
      </c>
      <c r="M2388" s="3" t="s">
        <v>334</v>
      </c>
      <c r="N2388" s="3" t="s">
        <v>378</v>
      </c>
      <c r="O2388" s="5" t="s">
        <v>5382</v>
      </c>
      <c r="P2388" s="2">
        <f>VLOOKUP(M2388&amp;N2388,Distancia!$C$2:$D$3438,2,0)</f>
        <v>111.09</v>
      </c>
      <c r="Q2388" s="2" t="str">
        <f t="shared" si="37"/>
        <v>Aplica</v>
      </c>
      <c r="R2388" s="36">
        <v>7000</v>
      </c>
      <c r="S2388" s="2"/>
    </row>
    <row r="2389" spans="1:19" x14ac:dyDescent="0.25">
      <c r="A2389" s="3" t="s">
        <v>104</v>
      </c>
      <c r="B2389" s="6" t="s">
        <v>1946</v>
      </c>
      <c r="C2389" s="2">
        <v>218797</v>
      </c>
      <c r="D2389" s="4">
        <v>45862</v>
      </c>
      <c r="E2389" s="4">
        <v>45862</v>
      </c>
      <c r="F2389" s="2" t="s">
        <v>1902</v>
      </c>
      <c r="G2389" s="3" t="s">
        <v>1903</v>
      </c>
      <c r="H2389" s="2" t="s">
        <v>5783</v>
      </c>
      <c r="I2389" s="3" t="s">
        <v>97</v>
      </c>
      <c r="J2389" s="6">
        <v>0</v>
      </c>
      <c r="K2389" s="3" t="s">
        <v>3967</v>
      </c>
      <c r="L2389" s="3" t="s">
        <v>3898</v>
      </c>
      <c r="M2389" s="3" t="s">
        <v>806</v>
      </c>
      <c r="N2389" s="3" t="s">
        <v>2290</v>
      </c>
      <c r="O2389" s="5" t="s">
        <v>5382</v>
      </c>
      <c r="P2389" s="2">
        <f>VLOOKUP(M2389&amp;N2389,Distancia!$C$2:$D$3438,2,0)</f>
        <v>19.53</v>
      </c>
      <c r="Q2389" s="2" t="str">
        <f t="shared" si="37"/>
        <v>No Aplica</v>
      </c>
      <c r="R2389" s="36">
        <v>900</v>
      </c>
      <c r="S2389" s="2"/>
    </row>
    <row r="2390" spans="1:19" x14ac:dyDescent="0.25">
      <c r="A2390" s="3" t="s">
        <v>104</v>
      </c>
      <c r="B2390" s="6" t="s">
        <v>1946</v>
      </c>
      <c r="C2390" s="2">
        <v>218798</v>
      </c>
      <c r="D2390" s="4">
        <v>45863</v>
      </c>
      <c r="E2390" s="4">
        <v>45863</v>
      </c>
      <c r="F2390" s="2" t="s">
        <v>1902</v>
      </c>
      <c r="G2390" s="3" t="s">
        <v>1903</v>
      </c>
      <c r="H2390" s="2" t="s">
        <v>5783</v>
      </c>
      <c r="I2390" s="3" t="s">
        <v>97</v>
      </c>
      <c r="J2390" s="6">
        <v>0</v>
      </c>
      <c r="K2390" s="3" t="s">
        <v>3968</v>
      </c>
      <c r="L2390" s="3" t="s">
        <v>3856</v>
      </c>
      <c r="M2390" s="3" t="s">
        <v>806</v>
      </c>
      <c r="N2390" s="3" t="s">
        <v>378</v>
      </c>
      <c r="O2390" s="5" t="s">
        <v>5382</v>
      </c>
      <c r="P2390" s="2">
        <f>VLOOKUP(M2390&amp;N2390,Distancia!$C$2:$D$3438,2,0)</f>
        <v>35.42</v>
      </c>
      <c r="Q2390" s="2" t="str">
        <f t="shared" si="37"/>
        <v>No Aplica</v>
      </c>
      <c r="R2390" s="36">
        <v>900</v>
      </c>
      <c r="S2390" s="2"/>
    </row>
    <row r="2391" spans="1:19" x14ac:dyDescent="0.25">
      <c r="A2391" s="3" t="s">
        <v>104</v>
      </c>
      <c r="B2391" s="6" t="s">
        <v>1946</v>
      </c>
      <c r="C2391" s="2">
        <v>218815</v>
      </c>
      <c r="D2391" s="4">
        <v>45851</v>
      </c>
      <c r="E2391" s="4">
        <v>45851</v>
      </c>
      <c r="F2391" s="2" t="s">
        <v>788</v>
      </c>
      <c r="G2391" s="3" t="s">
        <v>789</v>
      </c>
      <c r="H2391" s="2" t="s">
        <v>5707</v>
      </c>
      <c r="I2391" s="3" t="s">
        <v>97</v>
      </c>
      <c r="J2391" s="6">
        <v>25815</v>
      </c>
      <c r="K2391" s="3" t="s">
        <v>3973</v>
      </c>
      <c r="L2391" s="3" t="s">
        <v>3974</v>
      </c>
      <c r="M2391" s="3" t="s">
        <v>334</v>
      </c>
      <c r="N2391" s="3" t="s">
        <v>17</v>
      </c>
      <c r="O2391" s="5" t="s">
        <v>5382</v>
      </c>
      <c r="P2391" s="2">
        <f>VLOOKUP(M2391&amp;N2391,Distancia!$C$2:$D$3438,2,0)</f>
        <v>213.35</v>
      </c>
      <c r="Q2391" s="2" t="str">
        <f t="shared" si="37"/>
        <v>Aplica</v>
      </c>
      <c r="R2391" s="36">
        <v>0</v>
      </c>
      <c r="S2391" s="2"/>
    </row>
    <row r="2392" spans="1:19" x14ac:dyDescent="0.25">
      <c r="A2392" s="3" t="s">
        <v>104</v>
      </c>
      <c r="B2392" s="6" t="s">
        <v>1946</v>
      </c>
      <c r="C2392" s="2">
        <v>218831</v>
      </c>
      <c r="D2392" s="4">
        <v>45862</v>
      </c>
      <c r="E2392" s="4">
        <v>45862</v>
      </c>
      <c r="F2392" s="2" t="s">
        <v>2288</v>
      </c>
      <c r="G2392" s="3" t="s">
        <v>2287</v>
      </c>
      <c r="H2392" s="2" t="s">
        <v>5811</v>
      </c>
      <c r="I2392" s="3" t="s">
        <v>97</v>
      </c>
      <c r="J2392" s="6">
        <v>0</v>
      </c>
      <c r="K2392" s="3" t="s">
        <v>3982</v>
      </c>
      <c r="L2392" s="3" t="s">
        <v>3898</v>
      </c>
      <c r="M2392" s="3" t="s">
        <v>803</v>
      </c>
      <c r="N2392" s="3" t="s">
        <v>334</v>
      </c>
      <c r="O2392" s="5" t="s">
        <v>5382</v>
      </c>
      <c r="P2392" s="2">
        <f>VLOOKUP(M2392&amp;N2392,Distancia!$C$2:$D$3438,2,0)</f>
        <v>49.36</v>
      </c>
      <c r="Q2392" s="2" t="str">
        <f t="shared" si="37"/>
        <v>No Aplica</v>
      </c>
      <c r="R2392" s="36">
        <v>0</v>
      </c>
      <c r="S2392" s="2"/>
    </row>
    <row r="2393" spans="1:19" x14ac:dyDescent="0.25">
      <c r="A2393" s="3" t="s">
        <v>104</v>
      </c>
      <c r="B2393" s="6" t="s">
        <v>1946</v>
      </c>
      <c r="C2393" s="2">
        <v>218845</v>
      </c>
      <c r="D2393" s="4">
        <v>45863</v>
      </c>
      <c r="E2393" s="4">
        <v>45863</v>
      </c>
      <c r="F2393" s="2" t="s">
        <v>780</v>
      </c>
      <c r="G2393" s="3" t="s">
        <v>781</v>
      </c>
      <c r="H2393" s="2" t="s">
        <v>5818</v>
      </c>
      <c r="I2393" s="3" t="s">
        <v>97</v>
      </c>
      <c r="J2393" s="6">
        <v>31809</v>
      </c>
      <c r="K2393" s="3" t="s">
        <v>3986</v>
      </c>
      <c r="L2393" s="3" t="s">
        <v>3856</v>
      </c>
      <c r="M2393" s="3" t="s">
        <v>334</v>
      </c>
      <c r="N2393" s="3" t="s">
        <v>378</v>
      </c>
      <c r="O2393" s="5" t="s">
        <v>5389</v>
      </c>
      <c r="P2393" s="2">
        <f>VLOOKUP(M2393&amp;N2393,Distancia!$C$2:$D$3438,2,0)</f>
        <v>111.09</v>
      </c>
      <c r="Q2393" s="2" t="str">
        <f t="shared" si="37"/>
        <v>Aplica</v>
      </c>
      <c r="R2393" s="36">
        <v>0</v>
      </c>
      <c r="S2393" s="2"/>
    </row>
    <row r="2394" spans="1:19" x14ac:dyDescent="0.25">
      <c r="A2394" s="3" t="s">
        <v>104</v>
      </c>
      <c r="B2394" s="6" t="s">
        <v>1946</v>
      </c>
      <c r="C2394" s="2">
        <v>218863</v>
      </c>
      <c r="D2394" s="4">
        <v>45863</v>
      </c>
      <c r="E2394" s="4">
        <v>45863</v>
      </c>
      <c r="F2394" s="2" t="s">
        <v>2284</v>
      </c>
      <c r="G2394" s="3" t="s">
        <v>2283</v>
      </c>
      <c r="H2394" s="2" t="s">
        <v>5828</v>
      </c>
      <c r="I2394" s="3" t="s">
        <v>3170</v>
      </c>
      <c r="J2394" s="6">
        <v>25815</v>
      </c>
      <c r="K2394" s="3" t="s">
        <v>3994</v>
      </c>
      <c r="L2394" s="3" t="s">
        <v>3856</v>
      </c>
      <c r="M2394" s="3" t="s">
        <v>797</v>
      </c>
      <c r="N2394" s="3" t="s">
        <v>334</v>
      </c>
      <c r="O2394" s="5" t="s">
        <v>5382</v>
      </c>
      <c r="P2394" s="2">
        <f>VLOOKUP(M2394&amp;N2394,Distancia!$C$2:$D$3438,2,0)</f>
        <v>135.80000000000001</v>
      </c>
      <c r="Q2394" s="2" t="str">
        <f t="shared" si="37"/>
        <v>Aplica</v>
      </c>
      <c r="R2394" s="36">
        <v>22260</v>
      </c>
      <c r="S2394" s="2"/>
    </row>
    <row r="2395" spans="1:19" x14ac:dyDescent="0.25">
      <c r="A2395" s="3" t="s">
        <v>104</v>
      </c>
      <c r="B2395" s="6" t="s">
        <v>1946</v>
      </c>
      <c r="C2395" s="2">
        <v>218878</v>
      </c>
      <c r="D2395" s="4">
        <v>45862</v>
      </c>
      <c r="E2395" s="4">
        <v>45863</v>
      </c>
      <c r="F2395" s="2" t="s">
        <v>2344</v>
      </c>
      <c r="G2395" s="3" t="s">
        <v>2343</v>
      </c>
      <c r="H2395" s="2" t="s">
        <v>5835</v>
      </c>
      <c r="I2395" s="3" t="s">
        <v>97</v>
      </c>
      <c r="J2395" s="6">
        <v>90353</v>
      </c>
      <c r="K2395" s="3" t="s">
        <v>4002</v>
      </c>
      <c r="L2395" s="3" t="s">
        <v>3898</v>
      </c>
      <c r="M2395" s="3" t="s">
        <v>824</v>
      </c>
      <c r="N2395" s="3" t="s">
        <v>829</v>
      </c>
      <c r="O2395" s="5" t="s">
        <v>5382</v>
      </c>
      <c r="P2395" s="2">
        <f>VLOOKUP(M2395&amp;N2395,Distancia!$C$2:$D$3438,2,0)</f>
        <v>151</v>
      </c>
      <c r="Q2395" s="2" t="str">
        <f t="shared" si="37"/>
        <v>Aplica</v>
      </c>
      <c r="R2395" s="36">
        <v>0</v>
      </c>
      <c r="S2395" s="2"/>
    </row>
    <row r="2396" spans="1:19" x14ac:dyDescent="0.25">
      <c r="A2396" s="3" t="s">
        <v>104</v>
      </c>
      <c r="B2396" s="6" t="s">
        <v>1946</v>
      </c>
      <c r="C2396" s="2">
        <v>218879</v>
      </c>
      <c r="D2396" s="4">
        <v>45862</v>
      </c>
      <c r="E2396" s="4">
        <v>45863</v>
      </c>
      <c r="F2396" s="2" t="s">
        <v>1862</v>
      </c>
      <c r="G2396" s="3" t="s">
        <v>1863</v>
      </c>
      <c r="H2396" s="2" t="s">
        <v>5836</v>
      </c>
      <c r="I2396" s="3" t="s">
        <v>3170</v>
      </c>
      <c r="J2396" s="6">
        <v>111332</v>
      </c>
      <c r="K2396" s="3" t="s">
        <v>4003</v>
      </c>
      <c r="L2396" s="3" t="s">
        <v>3898</v>
      </c>
      <c r="M2396" s="3" t="s">
        <v>824</v>
      </c>
      <c r="N2396" s="3" t="s">
        <v>829</v>
      </c>
      <c r="O2396" s="5" t="s">
        <v>5382</v>
      </c>
      <c r="P2396" s="2">
        <f>VLOOKUP(M2396&amp;N2396,Distancia!$C$2:$D$3438,2,0)</f>
        <v>151</v>
      </c>
      <c r="Q2396" s="2" t="str">
        <f t="shared" si="37"/>
        <v>Aplica</v>
      </c>
      <c r="R2396" s="36" t="s">
        <v>6740</v>
      </c>
      <c r="S2396" s="2"/>
    </row>
    <row r="2397" spans="1:19" x14ac:dyDescent="0.25">
      <c r="A2397" s="3" t="s">
        <v>104</v>
      </c>
      <c r="B2397" s="6" t="s">
        <v>1946</v>
      </c>
      <c r="C2397" s="2">
        <v>218889</v>
      </c>
      <c r="D2397" s="4">
        <v>45894</v>
      </c>
      <c r="E2397" s="4">
        <v>45897</v>
      </c>
      <c r="F2397" s="2" t="s">
        <v>2285</v>
      </c>
      <c r="G2397" s="3" t="s">
        <v>2286</v>
      </c>
      <c r="H2397" s="2" t="s">
        <v>5691</v>
      </c>
      <c r="I2397" s="3" t="s">
        <v>351</v>
      </c>
      <c r="J2397" s="6">
        <v>270378</v>
      </c>
      <c r="K2397" s="3" t="s">
        <v>4007</v>
      </c>
      <c r="L2397" s="3" t="s">
        <v>3993</v>
      </c>
      <c r="M2397" s="3" t="s">
        <v>803</v>
      </c>
      <c r="N2397" s="3" t="s">
        <v>270</v>
      </c>
      <c r="O2397" s="5" t="s">
        <v>5392</v>
      </c>
      <c r="P2397" s="2">
        <f>VLOOKUP(M2397&amp;N2397,Distancia!$C$2:$D$3438,2,0)</f>
        <v>1065</v>
      </c>
      <c r="Q2397" s="2" t="str">
        <f t="shared" si="37"/>
        <v>Aplica</v>
      </c>
      <c r="R2397" s="48">
        <v>277932</v>
      </c>
      <c r="S2397" s="2"/>
    </row>
    <row r="2398" spans="1:19" x14ac:dyDescent="0.25">
      <c r="A2398" s="3" t="s">
        <v>104</v>
      </c>
      <c r="B2398" s="6" t="s">
        <v>1946</v>
      </c>
      <c r="C2398" s="2">
        <v>218891</v>
      </c>
      <c r="D2398" s="4">
        <v>45861</v>
      </c>
      <c r="E2398" s="4">
        <v>45861</v>
      </c>
      <c r="F2398" s="2" t="s">
        <v>2285</v>
      </c>
      <c r="G2398" s="3" t="s">
        <v>2286</v>
      </c>
      <c r="H2398" s="2" t="s">
        <v>5691</v>
      </c>
      <c r="I2398" s="3" t="s">
        <v>97</v>
      </c>
      <c r="J2398" s="6">
        <v>0</v>
      </c>
      <c r="K2398" s="3" t="s">
        <v>4009</v>
      </c>
      <c r="L2398" s="3" t="s">
        <v>3876</v>
      </c>
      <c r="M2398" s="3" t="s">
        <v>803</v>
      </c>
      <c r="N2398" s="3" t="s">
        <v>802</v>
      </c>
      <c r="O2398" s="5" t="s">
        <v>5382</v>
      </c>
      <c r="P2398" s="2">
        <f>VLOOKUP(M2398&amp;N2398,Distancia!$C$2:$D$3438,2,0)</f>
        <v>31.9</v>
      </c>
      <c r="Q2398" s="2" t="str">
        <f t="shared" si="37"/>
        <v>No Aplica</v>
      </c>
      <c r="R2398" s="36">
        <v>4700</v>
      </c>
      <c r="S2398" s="2"/>
    </row>
    <row r="2399" spans="1:19" x14ac:dyDescent="0.25">
      <c r="A2399" s="3" t="s">
        <v>104</v>
      </c>
      <c r="B2399" s="6" t="s">
        <v>1946</v>
      </c>
      <c r="C2399" s="2">
        <v>218905</v>
      </c>
      <c r="D2399" s="4">
        <v>45874</v>
      </c>
      <c r="E2399" s="4">
        <v>45878</v>
      </c>
      <c r="F2399" s="2" t="s">
        <v>815</v>
      </c>
      <c r="G2399" s="3" t="s">
        <v>825</v>
      </c>
      <c r="H2399" s="2" t="s">
        <v>5845</v>
      </c>
      <c r="I2399" s="3" t="s">
        <v>97</v>
      </c>
      <c r="J2399" s="6">
        <v>318092</v>
      </c>
      <c r="K2399" s="3" t="s">
        <v>4020</v>
      </c>
      <c r="L2399" s="3" t="s">
        <v>3869</v>
      </c>
      <c r="M2399" s="3" t="s">
        <v>334</v>
      </c>
      <c r="N2399" s="3" t="s">
        <v>270</v>
      </c>
      <c r="O2399" s="5" t="s">
        <v>5392</v>
      </c>
      <c r="P2399" s="2">
        <f>VLOOKUP(M2399&amp;N2399,Distancia!$C$2:$D$3438,2,0)</f>
        <v>1032.5999999999999</v>
      </c>
      <c r="Q2399" s="2" t="str">
        <f t="shared" si="37"/>
        <v>Aplica</v>
      </c>
      <c r="R2399" s="48">
        <f>81896+199904</f>
        <v>281800</v>
      </c>
      <c r="S2399" s="2"/>
    </row>
    <row r="2400" spans="1:19" x14ac:dyDescent="0.25">
      <c r="A2400" s="3" t="s">
        <v>104</v>
      </c>
      <c r="B2400" s="6" t="s">
        <v>1946</v>
      </c>
      <c r="C2400" s="2">
        <v>218914</v>
      </c>
      <c r="D2400" s="4">
        <v>45886</v>
      </c>
      <c r="E2400" s="4">
        <v>45895</v>
      </c>
      <c r="F2400" s="2" t="s">
        <v>778</v>
      </c>
      <c r="G2400" s="3" t="s">
        <v>2304</v>
      </c>
      <c r="H2400" s="2" t="s">
        <v>5465</v>
      </c>
      <c r="I2400" s="3" t="s">
        <v>97</v>
      </c>
      <c r="J2400" s="6">
        <v>466846</v>
      </c>
      <c r="K2400" s="3" t="s">
        <v>4025</v>
      </c>
      <c r="L2400" s="3" t="s">
        <v>3869</v>
      </c>
      <c r="M2400" s="3" t="s">
        <v>378</v>
      </c>
      <c r="N2400" s="3" t="s">
        <v>270</v>
      </c>
      <c r="O2400" s="5" t="s">
        <v>5392</v>
      </c>
      <c r="P2400" s="2">
        <f>VLOOKUP(M2400&amp;N2400,Distancia!$C$2:$D$3438,2,0)</f>
        <v>932.04</v>
      </c>
      <c r="Q2400" s="2" t="str">
        <f t="shared" si="37"/>
        <v>Aplica</v>
      </c>
      <c r="R2400" s="48">
        <f>96000+347364+26780</f>
        <v>470144</v>
      </c>
      <c r="S2400" s="2"/>
    </row>
    <row r="2401" spans="1:19" x14ac:dyDescent="0.25">
      <c r="A2401" s="3" t="s">
        <v>104</v>
      </c>
      <c r="B2401" s="6" t="s">
        <v>1946</v>
      </c>
      <c r="C2401" s="2">
        <v>218925</v>
      </c>
      <c r="D2401" s="4">
        <v>45866</v>
      </c>
      <c r="E2401" s="4">
        <v>45866</v>
      </c>
      <c r="F2401" s="2" t="s">
        <v>1886</v>
      </c>
      <c r="G2401" s="3" t="s">
        <v>1887</v>
      </c>
      <c r="H2401" s="2" t="s">
        <v>5398</v>
      </c>
      <c r="I2401" s="3" t="s">
        <v>3170</v>
      </c>
      <c r="J2401" s="6">
        <v>25815</v>
      </c>
      <c r="K2401" s="3" t="s">
        <v>4028</v>
      </c>
      <c r="L2401" s="3" t="s">
        <v>3869</v>
      </c>
      <c r="M2401" s="3" t="s">
        <v>378</v>
      </c>
      <c r="N2401" s="3" t="s">
        <v>334</v>
      </c>
      <c r="O2401" s="5" t="s">
        <v>5389</v>
      </c>
      <c r="P2401" s="2">
        <f>VLOOKUP(M2401&amp;N2401,Distancia!$C$2:$D$3438,2,0)</f>
        <v>111.09</v>
      </c>
      <c r="Q2401" s="2" t="str">
        <f t="shared" si="37"/>
        <v>Aplica</v>
      </c>
      <c r="R2401" s="36">
        <v>6000</v>
      </c>
      <c r="S2401" s="2"/>
    </row>
    <row r="2402" spans="1:19" x14ac:dyDescent="0.25">
      <c r="A2402" s="3" t="s">
        <v>104</v>
      </c>
      <c r="B2402" s="6" t="s">
        <v>1946</v>
      </c>
      <c r="C2402" s="2">
        <v>218943</v>
      </c>
      <c r="D2402" s="4">
        <v>45866</v>
      </c>
      <c r="E2402" s="4">
        <v>45866</v>
      </c>
      <c r="F2402" s="2" t="s">
        <v>3075</v>
      </c>
      <c r="G2402" s="3" t="s">
        <v>3076</v>
      </c>
      <c r="H2402" s="2" t="s">
        <v>5858</v>
      </c>
      <c r="I2402" s="3" t="s">
        <v>3170</v>
      </c>
      <c r="J2402" s="6">
        <v>0</v>
      </c>
      <c r="K2402" s="3" t="s">
        <v>4034</v>
      </c>
      <c r="L2402" s="3" t="s">
        <v>3869</v>
      </c>
      <c r="M2402" s="3" t="s">
        <v>378</v>
      </c>
      <c r="N2402" s="3" t="s">
        <v>334</v>
      </c>
      <c r="O2402" s="5" t="s">
        <v>5394</v>
      </c>
      <c r="P2402" s="2">
        <f>VLOOKUP(M2402&amp;N2402,Distancia!$C$2:$D$3438,2,0)</f>
        <v>111.09</v>
      </c>
      <c r="Q2402" s="2" t="str">
        <f t="shared" si="37"/>
        <v>Aplica</v>
      </c>
      <c r="R2402" s="36">
        <v>36748</v>
      </c>
      <c r="S2402" s="2"/>
    </row>
    <row r="2403" spans="1:19" x14ac:dyDescent="0.25">
      <c r="A2403" s="3" t="s">
        <v>104</v>
      </c>
      <c r="B2403" s="6" t="s">
        <v>1946</v>
      </c>
      <c r="C2403" s="2">
        <v>218946</v>
      </c>
      <c r="D2403" s="4">
        <v>45876</v>
      </c>
      <c r="E2403" s="4">
        <v>45877</v>
      </c>
      <c r="F2403" s="2" t="s">
        <v>2285</v>
      </c>
      <c r="G2403" s="3" t="s">
        <v>2286</v>
      </c>
      <c r="H2403" s="2" t="s">
        <v>5691</v>
      </c>
      <c r="I2403" s="3" t="s">
        <v>351</v>
      </c>
      <c r="J2403" s="6">
        <v>79523</v>
      </c>
      <c r="K2403" s="3" t="s">
        <v>4035</v>
      </c>
      <c r="L2403" s="3" t="s">
        <v>3993</v>
      </c>
      <c r="M2403" s="3" t="s">
        <v>803</v>
      </c>
      <c r="N2403" s="3" t="s">
        <v>4008</v>
      </c>
      <c r="O2403" s="5" t="s">
        <v>5382</v>
      </c>
      <c r="P2403" s="2">
        <f>VLOOKUP(M2403&amp;N2403,Distancia!$C$2:$D$3438,2,0)</f>
        <v>77</v>
      </c>
      <c r="Q2403" s="2" t="str">
        <f t="shared" si="37"/>
        <v>No Aplica</v>
      </c>
      <c r="R2403" s="36">
        <v>0</v>
      </c>
      <c r="S2403" s="2"/>
    </row>
    <row r="2404" spans="1:19" x14ac:dyDescent="0.25">
      <c r="A2404" s="3" t="s">
        <v>104</v>
      </c>
      <c r="B2404" s="6" t="s">
        <v>1946</v>
      </c>
      <c r="C2404" s="2">
        <v>218973</v>
      </c>
      <c r="D2404" s="4">
        <v>45874</v>
      </c>
      <c r="E2404" s="4">
        <v>45876</v>
      </c>
      <c r="F2404" s="2" t="s">
        <v>795</v>
      </c>
      <c r="G2404" s="3" t="s">
        <v>2334</v>
      </c>
      <c r="H2404" s="2" t="s">
        <v>5869</v>
      </c>
      <c r="I2404" s="3" t="s">
        <v>351</v>
      </c>
      <c r="J2404" s="6">
        <v>190855</v>
      </c>
      <c r="K2404" s="3" t="s">
        <v>4055</v>
      </c>
      <c r="L2404" s="3" t="s">
        <v>3869</v>
      </c>
      <c r="M2404" s="3" t="s">
        <v>823</v>
      </c>
      <c r="N2404" s="3" t="s">
        <v>270</v>
      </c>
      <c r="O2404" s="5" t="s">
        <v>5392</v>
      </c>
      <c r="P2404" s="2">
        <f>VLOOKUP(M2404&amp;N2404,Distancia!$C$2:$D$3438,2,0)</f>
        <v>1019.77</v>
      </c>
      <c r="Q2404" s="2" t="str">
        <f t="shared" si="37"/>
        <v>Aplica</v>
      </c>
      <c r="R2404" s="48">
        <f>50400+289478</f>
        <v>339878</v>
      </c>
      <c r="S2404" s="2"/>
    </row>
    <row r="2405" spans="1:19" x14ac:dyDescent="0.25">
      <c r="A2405" s="3" t="s">
        <v>104</v>
      </c>
      <c r="B2405" s="6" t="s">
        <v>1946</v>
      </c>
      <c r="C2405" s="2">
        <v>218976</v>
      </c>
      <c r="D2405" s="4">
        <v>45863</v>
      </c>
      <c r="E2405" s="4">
        <v>45863</v>
      </c>
      <c r="F2405" s="2" t="s">
        <v>3581</v>
      </c>
      <c r="G2405" s="3" t="s">
        <v>3582</v>
      </c>
      <c r="H2405" s="2" t="s">
        <v>5524</v>
      </c>
      <c r="I2405" s="3" t="s">
        <v>97</v>
      </c>
      <c r="J2405" s="6">
        <v>0</v>
      </c>
      <c r="K2405" s="3" t="s">
        <v>4056</v>
      </c>
      <c r="L2405" s="3" t="s">
        <v>3856</v>
      </c>
      <c r="M2405" s="3" t="s">
        <v>828</v>
      </c>
      <c r="N2405" s="3" t="s">
        <v>806</v>
      </c>
      <c r="O2405" s="5" t="s">
        <v>5394</v>
      </c>
      <c r="P2405" s="2">
        <f>VLOOKUP(M2405&amp;N2405,Distancia!$C$2:$D$3438,2,0)</f>
        <v>69.260000000000005</v>
      </c>
      <c r="Q2405" s="2" t="str">
        <f t="shared" si="37"/>
        <v>No Aplica</v>
      </c>
      <c r="R2405" s="36">
        <v>25478</v>
      </c>
      <c r="S2405" s="2"/>
    </row>
    <row r="2406" spans="1:19" x14ac:dyDescent="0.25">
      <c r="A2406" s="3" t="s">
        <v>104</v>
      </c>
      <c r="B2406" s="6" t="s">
        <v>1946</v>
      </c>
      <c r="C2406" s="2">
        <v>218990</v>
      </c>
      <c r="D2406" s="4">
        <v>45875</v>
      </c>
      <c r="E2406" s="4">
        <v>45877</v>
      </c>
      <c r="F2406" s="2" t="s">
        <v>1869</v>
      </c>
      <c r="G2406" s="3" t="s">
        <v>1870</v>
      </c>
      <c r="H2406" s="2" t="s">
        <v>5872</v>
      </c>
      <c r="I2406" s="3" t="s">
        <v>3170</v>
      </c>
      <c r="J2406" s="6">
        <v>79523</v>
      </c>
      <c r="K2406" s="3" t="s">
        <v>4061</v>
      </c>
      <c r="L2406" s="3" t="s">
        <v>3871</v>
      </c>
      <c r="M2406" s="3" t="s">
        <v>819</v>
      </c>
      <c r="N2406" s="3" t="s">
        <v>4008</v>
      </c>
      <c r="O2406" s="5" t="s">
        <v>5389</v>
      </c>
      <c r="P2406" s="2">
        <f>VLOOKUP(M2406&amp;N2406,Distancia!$C$2:$D$3438,2,0)</f>
        <v>134</v>
      </c>
      <c r="Q2406" s="2" t="str">
        <f t="shared" si="37"/>
        <v>Aplica</v>
      </c>
      <c r="R2406" s="36">
        <v>0</v>
      </c>
      <c r="S2406" s="2"/>
    </row>
    <row r="2407" spans="1:19" x14ac:dyDescent="0.25">
      <c r="A2407" s="3" t="s">
        <v>104</v>
      </c>
      <c r="B2407" s="6" t="s">
        <v>1946</v>
      </c>
      <c r="C2407" s="2">
        <v>219010</v>
      </c>
      <c r="D2407" s="4">
        <v>45874</v>
      </c>
      <c r="E2407" s="4">
        <v>45877</v>
      </c>
      <c r="F2407" s="2" t="s">
        <v>1860</v>
      </c>
      <c r="G2407" s="3" t="s">
        <v>2328</v>
      </c>
      <c r="H2407" s="2" t="s">
        <v>5879</v>
      </c>
      <c r="I2407" s="3" t="s">
        <v>97</v>
      </c>
      <c r="J2407" s="6">
        <v>238569</v>
      </c>
      <c r="K2407" s="3" t="s">
        <v>4073</v>
      </c>
      <c r="L2407" s="3" t="s">
        <v>3939</v>
      </c>
      <c r="M2407" s="3" t="s">
        <v>819</v>
      </c>
      <c r="N2407" s="3" t="s">
        <v>270</v>
      </c>
      <c r="O2407" s="5" t="s">
        <v>5392</v>
      </c>
      <c r="P2407" s="2">
        <f>VLOOKUP(M2407&amp;N2407,Distancia!$C$2:$D$3438,2,0)</f>
        <v>1122.18</v>
      </c>
      <c r="Q2407" s="2" t="str">
        <f t="shared" si="37"/>
        <v>Aplica</v>
      </c>
      <c r="R2407" s="48">
        <f>55896+182548</f>
        <v>238444</v>
      </c>
      <c r="S2407" s="2"/>
    </row>
    <row r="2408" spans="1:19" x14ac:dyDescent="0.25">
      <c r="A2408" s="3" t="s">
        <v>104</v>
      </c>
      <c r="B2408" s="6" t="s">
        <v>1946</v>
      </c>
      <c r="C2408" s="2">
        <v>219033</v>
      </c>
      <c r="D2408" s="4">
        <v>45887</v>
      </c>
      <c r="E2408" s="4">
        <v>45891</v>
      </c>
      <c r="F2408" s="2" t="s">
        <v>2289</v>
      </c>
      <c r="G2408" s="3" t="s">
        <v>2305</v>
      </c>
      <c r="H2408" s="2" t="s">
        <v>5891</v>
      </c>
      <c r="I2408" s="3" t="s">
        <v>351</v>
      </c>
      <c r="J2408" s="6">
        <v>349901</v>
      </c>
      <c r="K2408" s="3" t="s">
        <v>4089</v>
      </c>
      <c r="L2408" s="3" t="s">
        <v>3939</v>
      </c>
      <c r="M2408" s="3" t="s">
        <v>378</v>
      </c>
      <c r="N2408" s="3" t="s">
        <v>270</v>
      </c>
      <c r="O2408" s="5" t="s">
        <v>5392</v>
      </c>
      <c r="P2408" s="2">
        <f>VLOOKUP(M2408&amp;N2408,Distancia!$C$2:$D$3438,2,0)</f>
        <v>932.04</v>
      </c>
      <c r="Q2408" s="2" t="str">
        <f t="shared" si="37"/>
        <v>Aplica</v>
      </c>
      <c r="R2408" s="48">
        <v>275102</v>
      </c>
      <c r="S2408" s="2"/>
    </row>
    <row r="2409" spans="1:19" x14ac:dyDescent="0.25">
      <c r="A2409" s="3" t="s">
        <v>104</v>
      </c>
      <c r="B2409" s="6" t="s">
        <v>1946</v>
      </c>
      <c r="C2409" s="2">
        <v>219035</v>
      </c>
      <c r="D2409" s="4">
        <v>45868</v>
      </c>
      <c r="E2409" s="4">
        <v>45868</v>
      </c>
      <c r="F2409" s="2" t="s">
        <v>821</v>
      </c>
      <c r="G2409" s="3" t="s">
        <v>822</v>
      </c>
      <c r="H2409" s="2" t="s">
        <v>5518</v>
      </c>
      <c r="I2409" s="3" t="s">
        <v>3170</v>
      </c>
      <c r="J2409" s="6">
        <v>31809</v>
      </c>
      <c r="K2409" s="3" t="s">
        <v>4090</v>
      </c>
      <c r="L2409" s="3" t="s">
        <v>4024</v>
      </c>
      <c r="M2409" s="3" t="s">
        <v>334</v>
      </c>
      <c r="N2409" s="3" t="s">
        <v>806</v>
      </c>
      <c r="O2409" s="5" t="s">
        <v>5382</v>
      </c>
      <c r="P2409" s="2">
        <f>VLOOKUP(M2409&amp;N2409,Distancia!$C$2:$D$3438,2,0)</f>
        <v>85.9</v>
      </c>
      <c r="Q2409" s="2" t="str">
        <f t="shared" si="37"/>
        <v>Aplica</v>
      </c>
      <c r="R2409" s="36">
        <v>7000</v>
      </c>
      <c r="S2409" s="2"/>
    </row>
    <row r="2410" spans="1:19" x14ac:dyDescent="0.25">
      <c r="A2410" s="3" t="s">
        <v>104</v>
      </c>
      <c r="B2410" s="6" t="s">
        <v>1946</v>
      </c>
      <c r="C2410" s="2">
        <v>219049</v>
      </c>
      <c r="D2410" s="4">
        <v>45874</v>
      </c>
      <c r="E2410" s="4">
        <v>45877</v>
      </c>
      <c r="F2410" s="2" t="s">
        <v>3333</v>
      </c>
      <c r="G2410" s="3" t="s">
        <v>3334</v>
      </c>
      <c r="H2410" s="2" t="s">
        <v>5896</v>
      </c>
      <c r="I2410" s="3" t="s">
        <v>351</v>
      </c>
      <c r="J2410" s="6">
        <v>238569</v>
      </c>
      <c r="K2410" s="3" t="s">
        <v>4093</v>
      </c>
      <c r="L2410" s="3" t="s">
        <v>4094</v>
      </c>
      <c r="M2410" s="3" t="s">
        <v>378</v>
      </c>
      <c r="N2410" s="3" t="s">
        <v>270</v>
      </c>
      <c r="O2410" s="5" t="s">
        <v>5392</v>
      </c>
      <c r="P2410" s="2">
        <f>VLOOKUP(M2410&amp;N2410,Distancia!$C$2:$D$3438,2,0)</f>
        <v>932.04</v>
      </c>
      <c r="Q2410" s="2" t="str">
        <f t="shared" si="37"/>
        <v>Aplica</v>
      </c>
      <c r="R2410" s="48">
        <f>17290+148186</f>
        <v>165476</v>
      </c>
      <c r="S2410" s="2"/>
    </row>
    <row r="2411" spans="1:19" x14ac:dyDescent="0.25">
      <c r="A2411" s="3" t="s">
        <v>104</v>
      </c>
      <c r="B2411" s="6" t="s">
        <v>1946</v>
      </c>
      <c r="C2411" s="2">
        <v>219068</v>
      </c>
      <c r="D2411" s="4">
        <v>45875</v>
      </c>
      <c r="E2411" s="4">
        <v>45876</v>
      </c>
      <c r="F2411" s="2" t="s">
        <v>42</v>
      </c>
      <c r="G2411" s="3" t="s">
        <v>813</v>
      </c>
      <c r="H2411" s="2" t="s">
        <v>5902</v>
      </c>
      <c r="I2411" s="3" t="s">
        <v>97</v>
      </c>
      <c r="J2411" s="6">
        <v>111332</v>
      </c>
      <c r="K2411" s="3" t="s">
        <v>4104</v>
      </c>
      <c r="L2411" s="3" t="s">
        <v>3939</v>
      </c>
      <c r="M2411" s="3" t="s">
        <v>334</v>
      </c>
      <c r="N2411" s="3" t="s">
        <v>270</v>
      </c>
      <c r="O2411" s="5" t="s">
        <v>5392</v>
      </c>
      <c r="P2411" s="2">
        <f>VLOOKUP(M2411&amp;N2411,Distancia!$C$2:$D$3438,2,0)</f>
        <v>1032.5999999999999</v>
      </c>
      <c r="Q2411" s="2" t="str">
        <f t="shared" si="37"/>
        <v>Aplica</v>
      </c>
      <c r="R2411" s="48">
        <v>247846</v>
      </c>
      <c r="S2411" s="2"/>
    </row>
    <row r="2412" spans="1:19" x14ac:dyDescent="0.25">
      <c r="A2412" s="3" t="s">
        <v>104</v>
      </c>
      <c r="B2412" s="6" t="s">
        <v>1946</v>
      </c>
      <c r="C2412" s="2">
        <v>219076</v>
      </c>
      <c r="D2412" s="4">
        <v>45868</v>
      </c>
      <c r="E2412" s="4">
        <v>45868</v>
      </c>
      <c r="F2412" s="2" t="s">
        <v>2285</v>
      </c>
      <c r="G2412" s="3" t="s">
        <v>2286</v>
      </c>
      <c r="H2412" s="2" t="s">
        <v>5691</v>
      </c>
      <c r="I2412" s="3" t="s">
        <v>97</v>
      </c>
      <c r="J2412" s="6">
        <v>0</v>
      </c>
      <c r="K2412" s="3" t="s">
        <v>4106</v>
      </c>
      <c r="L2412" s="3" t="s">
        <v>4024</v>
      </c>
      <c r="M2412" s="3" t="s">
        <v>803</v>
      </c>
      <c r="N2412" s="3" t="s">
        <v>802</v>
      </c>
      <c r="O2412" s="5" t="s">
        <v>5382</v>
      </c>
      <c r="P2412" s="2">
        <f>VLOOKUP(M2412&amp;N2412,Distancia!$C$2:$D$3438,2,0)</f>
        <v>31.9</v>
      </c>
      <c r="Q2412" s="2" t="str">
        <f t="shared" si="37"/>
        <v>No Aplica</v>
      </c>
      <c r="R2412" s="36" t="s">
        <v>6740</v>
      </c>
      <c r="S2412" s="2"/>
    </row>
    <row r="2413" spans="1:19" x14ac:dyDescent="0.25">
      <c r="A2413" s="3" t="s">
        <v>104</v>
      </c>
      <c r="B2413" s="6" t="s">
        <v>1946</v>
      </c>
      <c r="C2413" s="2">
        <v>219108</v>
      </c>
      <c r="D2413" s="4">
        <v>45869</v>
      </c>
      <c r="E2413" s="4">
        <v>45869</v>
      </c>
      <c r="F2413" s="2" t="s">
        <v>809</v>
      </c>
      <c r="G2413" s="3" t="s">
        <v>810</v>
      </c>
      <c r="H2413" s="2" t="s">
        <v>5912</v>
      </c>
      <c r="I2413" s="3" t="s">
        <v>97</v>
      </c>
      <c r="J2413" s="6">
        <v>31809</v>
      </c>
      <c r="K2413" s="3" t="s">
        <v>4121</v>
      </c>
      <c r="L2413" s="3" t="s">
        <v>3939</v>
      </c>
      <c r="M2413" s="3" t="s">
        <v>334</v>
      </c>
      <c r="N2413" s="3" t="s">
        <v>819</v>
      </c>
      <c r="O2413" s="5" t="s">
        <v>5382</v>
      </c>
      <c r="P2413" s="2">
        <f>VLOOKUP(M2413&amp;N2413,Distancia!$C$2:$D$3438,2,0)</f>
        <v>96.97</v>
      </c>
      <c r="Q2413" s="2" t="str">
        <f t="shared" si="37"/>
        <v>Aplica</v>
      </c>
      <c r="R2413" s="36">
        <v>41000</v>
      </c>
      <c r="S2413" s="2"/>
    </row>
    <row r="2414" spans="1:19" x14ac:dyDescent="0.25">
      <c r="A2414" s="3" t="s">
        <v>104</v>
      </c>
      <c r="B2414" s="6" t="s">
        <v>1946</v>
      </c>
      <c r="C2414" s="2">
        <v>219124</v>
      </c>
      <c r="D2414" s="4">
        <v>45869</v>
      </c>
      <c r="E2414" s="4">
        <v>45869</v>
      </c>
      <c r="F2414" s="2" t="s">
        <v>804</v>
      </c>
      <c r="G2414" s="3" t="s">
        <v>805</v>
      </c>
      <c r="H2414" s="2" t="s">
        <v>5919</v>
      </c>
      <c r="I2414" s="3" t="s">
        <v>3170</v>
      </c>
      <c r="J2414" s="6">
        <v>0</v>
      </c>
      <c r="K2414" s="3" t="s">
        <v>4128</v>
      </c>
      <c r="L2414" s="3" t="s">
        <v>3939</v>
      </c>
      <c r="M2414" s="3" t="s">
        <v>802</v>
      </c>
      <c r="N2414" s="3" t="s">
        <v>334</v>
      </c>
      <c r="O2414" s="5" t="s">
        <v>5389</v>
      </c>
      <c r="P2414" s="2">
        <f>VLOOKUP(M2414&amp;N2414,Distancia!$C$2:$D$3438,2,0)</f>
        <v>73.77</v>
      </c>
      <c r="Q2414" s="2" t="str">
        <f t="shared" si="37"/>
        <v>No Aplica</v>
      </c>
      <c r="R2414" s="36" t="s">
        <v>6740</v>
      </c>
      <c r="S2414" s="2"/>
    </row>
    <row r="2415" spans="1:19" x14ac:dyDescent="0.25">
      <c r="A2415" s="3" t="s">
        <v>104</v>
      </c>
      <c r="B2415" s="6" t="s">
        <v>1946</v>
      </c>
      <c r="C2415" s="2">
        <v>219129</v>
      </c>
      <c r="D2415" s="4">
        <v>45869</v>
      </c>
      <c r="E2415" s="4">
        <v>45869</v>
      </c>
      <c r="F2415" s="2" t="s">
        <v>3286</v>
      </c>
      <c r="G2415" s="3" t="s">
        <v>3287</v>
      </c>
      <c r="H2415" s="2" t="s">
        <v>5921</v>
      </c>
      <c r="I2415" s="3" t="s">
        <v>351</v>
      </c>
      <c r="J2415" s="6">
        <v>0</v>
      </c>
      <c r="K2415" s="3" t="s">
        <v>4130</v>
      </c>
      <c r="L2415" s="3" t="s">
        <v>3939</v>
      </c>
      <c r="M2415" s="3" t="s">
        <v>802</v>
      </c>
      <c r="N2415" s="3" t="s">
        <v>334</v>
      </c>
      <c r="O2415" s="5" t="s">
        <v>5382</v>
      </c>
      <c r="P2415" s="2">
        <f>VLOOKUP(M2415&amp;N2415,Distancia!$C$2:$D$3438,2,0)</f>
        <v>73.77</v>
      </c>
      <c r="Q2415" s="2" t="str">
        <f t="shared" si="37"/>
        <v>No Aplica</v>
      </c>
      <c r="R2415" s="36">
        <v>0</v>
      </c>
      <c r="S2415" s="2"/>
    </row>
    <row r="2416" spans="1:19" x14ac:dyDescent="0.25">
      <c r="A2416" s="3" t="s">
        <v>104</v>
      </c>
      <c r="B2416" s="6" t="s">
        <v>1946</v>
      </c>
      <c r="C2416" s="2">
        <v>219132</v>
      </c>
      <c r="D2416" s="4">
        <v>45869</v>
      </c>
      <c r="E2416" s="4">
        <v>45869</v>
      </c>
      <c r="F2416" s="2" t="s">
        <v>2288</v>
      </c>
      <c r="G2416" s="3" t="s">
        <v>2287</v>
      </c>
      <c r="H2416" s="2" t="s">
        <v>5811</v>
      </c>
      <c r="I2416" s="3" t="s">
        <v>3170</v>
      </c>
      <c r="J2416" s="6">
        <v>0</v>
      </c>
      <c r="K2416" s="3" t="s">
        <v>4131</v>
      </c>
      <c r="L2416" s="3" t="s">
        <v>3939</v>
      </c>
      <c r="M2416" s="3" t="s">
        <v>803</v>
      </c>
      <c r="N2416" s="3" t="s">
        <v>334</v>
      </c>
      <c r="O2416" s="5" t="s">
        <v>5382</v>
      </c>
      <c r="P2416" s="2">
        <f>VLOOKUP(M2416&amp;N2416,Distancia!$C$2:$D$3438,2,0)</f>
        <v>49.36</v>
      </c>
      <c r="Q2416" s="2" t="str">
        <f t="shared" si="37"/>
        <v>No Aplica</v>
      </c>
      <c r="R2416" s="36">
        <v>0</v>
      </c>
      <c r="S2416" s="2"/>
    </row>
    <row r="2417" spans="1:19" x14ac:dyDescent="0.25">
      <c r="A2417" s="3" t="s">
        <v>104</v>
      </c>
      <c r="B2417" s="6" t="s">
        <v>1946</v>
      </c>
      <c r="C2417" s="2">
        <v>219178</v>
      </c>
      <c r="D2417" s="4">
        <v>45869</v>
      </c>
      <c r="E2417" s="4">
        <v>45869</v>
      </c>
      <c r="F2417" s="2" t="s">
        <v>788</v>
      </c>
      <c r="G2417" s="3" t="s">
        <v>789</v>
      </c>
      <c r="H2417" s="2" t="s">
        <v>5707</v>
      </c>
      <c r="I2417" s="3" t="s">
        <v>97</v>
      </c>
      <c r="J2417" s="6">
        <v>25815</v>
      </c>
      <c r="K2417" s="3" t="s">
        <v>4157</v>
      </c>
      <c r="L2417" s="3" t="s">
        <v>3939</v>
      </c>
      <c r="M2417" s="3" t="s">
        <v>334</v>
      </c>
      <c r="N2417" s="3" t="s">
        <v>378</v>
      </c>
      <c r="O2417" s="5" t="s">
        <v>5382</v>
      </c>
      <c r="P2417" s="2">
        <f>VLOOKUP(M2417&amp;N2417,Distancia!$C$2:$D$3438,2,0)</f>
        <v>111.09</v>
      </c>
      <c r="Q2417" s="2" t="str">
        <f t="shared" si="37"/>
        <v>Aplica</v>
      </c>
      <c r="R2417" s="36">
        <v>0</v>
      </c>
      <c r="S2417" s="2"/>
    </row>
    <row r="2418" spans="1:19" x14ac:dyDescent="0.25">
      <c r="A2418" s="3" t="s">
        <v>104</v>
      </c>
      <c r="B2418" s="6" t="s">
        <v>1946</v>
      </c>
      <c r="C2418" s="2">
        <v>219181</v>
      </c>
      <c r="D2418" s="4">
        <v>45869</v>
      </c>
      <c r="E2418" s="4">
        <v>45869</v>
      </c>
      <c r="F2418" s="2" t="s">
        <v>786</v>
      </c>
      <c r="G2418" s="3" t="s">
        <v>3024</v>
      </c>
      <c r="H2418" s="2" t="s">
        <v>5529</v>
      </c>
      <c r="I2418" s="3" t="s">
        <v>97</v>
      </c>
      <c r="J2418" s="6">
        <v>0</v>
      </c>
      <c r="K2418" s="3" t="s">
        <v>4159</v>
      </c>
      <c r="L2418" s="3" t="s">
        <v>3939</v>
      </c>
      <c r="M2418" s="3" t="s">
        <v>334</v>
      </c>
      <c r="N2418" s="3" t="s">
        <v>819</v>
      </c>
      <c r="O2418" s="5" t="s">
        <v>5382</v>
      </c>
      <c r="P2418" s="2">
        <f>VLOOKUP(M2418&amp;N2418,Distancia!$C$2:$D$3438,2,0)</f>
        <v>96.97</v>
      </c>
      <c r="Q2418" s="2" t="str">
        <f t="shared" si="37"/>
        <v>Aplica</v>
      </c>
      <c r="R2418" s="36">
        <v>0</v>
      </c>
      <c r="S2418" s="2"/>
    </row>
    <row r="2419" spans="1:19" x14ac:dyDescent="0.25">
      <c r="A2419" s="3" t="s">
        <v>104</v>
      </c>
      <c r="B2419" s="6" t="s">
        <v>1946</v>
      </c>
      <c r="C2419" s="2">
        <v>219198</v>
      </c>
      <c r="D2419" s="4">
        <v>45880</v>
      </c>
      <c r="E2419" s="4">
        <v>45882</v>
      </c>
      <c r="F2419" s="2" t="s">
        <v>826</v>
      </c>
      <c r="G2419" s="3" t="s">
        <v>827</v>
      </c>
      <c r="H2419" s="2" t="s">
        <v>5951</v>
      </c>
      <c r="I2419" s="3" t="s">
        <v>351</v>
      </c>
      <c r="J2419" s="6">
        <v>159046</v>
      </c>
      <c r="K2419" s="3" t="s">
        <v>4170</v>
      </c>
      <c r="L2419" s="3" t="s">
        <v>4022</v>
      </c>
      <c r="M2419" s="3" t="s">
        <v>334</v>
      </c>
      <c r="N2419" s="3" t="s">
        <v>270</v>
      </c>
      <c r="O2419" s="5" t="s">
        <v>5392</v>
      </c>
      <c r="P2419" s="2">
        <f>VLOOKUP(M2419&amp;N2419,Distancia!$C$2:$D$3438,2,0)</f>
        <v>1032.5999999999999</v>
      </c>
      <c r="Q2419" s="2" t="str">
        <f t="shared" si="37"/>
        <v>Aplica</v>
      </c>
      <c r="R2419" s="48">
        <f>53000+247592</f>
        <v>300592</v>
      </c>
      <c r="S2419" s="2"/>
    </row>
    <row r="2420" spans="1:19" x14ac:dyDescent="0.25">
      <c r="A2420" s="3" t="s">
        <v>104</v>
      </c>
      <c r="B2420" s="6" t="s">
        <v>1946</v>
      </c>
      <c r="C2420" s="2">
        <v>219219</v>
      </c>
      <c r="D2420" s="4">
        <v>45869</v>
      </c>
      <c r="E2420" s="4">
        <v>45869</v>
      </c>
      <c r="F2420" s="2" t="s">
        <v>4176</v>
      </c>
      <c r="G2420" s="3" t="s">
        <v>4177</v>
      </c>
      <c r="H2420" s="2" t="s">
        <v>5956</v>
      </c>
      <c r="I2420" s="3" t="s">
        <v>97</v>
      </c>
      <c r="J2420" s="6">
        <v>0</v>
      </c>
      <c r="K2420" s="3" t="s">
        <v>4178</v>
      </c>
      <c r="L2420" s="3" t="s">
        <v>3939</v>
      </c>
      <c r="M2420" s="3" t="s">
        <v>802</v>
      </c>
      <c r="N2420" s="3" t="s">
        <v>334</v>
      </c>
      <c r="O2420" s="5" t="s">
        <v>5389</v>
      </c>
      <c r="P2420" s="2">
        <f>VLOOKUP(M2420&amp;N2420,Distancia!$C$2:$D$3438,2,0)</f>
        <v>73.77</v>
      </c>
      <c r="Q2420" s="2" t="str">
        <f t="shared" si="37"/>
        <v>No Aplica</v>
      </c>
      <c r="R2420" s="36">
        <v>0</v>
      </c>
      <c r="S2420" s="2"/>
    </row>
    <row r="2421" spans="1:19" x14ac:dyDescent="0.25">
      <c r="A2421" s="3" t="s">
        <v>104</v>
      </c>
      <c r="B2421" s="6" t="s">
        <v>1946</v>
      </c>
      <c r="C2421" s="2">
        <v>219260</v>
      </c>
      <c r="D2421" s="4">
        <v>45876</v>
      </c>
      <c r="E2421" s="4">
        <v>45877</v>
      </c>
      <c r="F2421" s="2" t="s">
        <v>811</v>
      </c>
      <c r="G2421" s="3" t="s">
        <v>812</v>
      </c>
      <c r="H2421" s="2" t="s">
        <v>5967</v>
      </c>
      <c r="I2421" s="3" t="s">
        <v>97</v>
      </c>
      <c r="J2421" s="6">
        <v>79523</v>
      </c>
      <c r="K2421" s="3" t="s">
        <v>4191</v>
      </c>
      <c r="L2421" s="3" t="s">
        <v>2866</v>
      </c>
      <c r="M2421" s="3" t="s">
        <v>823</v>
      </c>
      <c r="N2421" s="3" t="s">
        <v>4008</v>
      </c>
      <c r="O2421" s="5" t="s">
        <v>5382</v>
      </c>
      <c r="P2421" s="2">
        <f>VLOOKUP(M2421&amp;N2421,Distancia!$C$2:$D$3438,2,0)</f>
        <v>92</v>
      </c>
      <c r="Q2421" s="2" t="str">
        <f t="shared" si="37"/>
        <v>Aplica</v>
      </c>
      <c r="R2421" s="36">
        <v>4700</v>
      </c>
      <c r="S2421" s="2"/>
    </row>
    <row r="2422" spans="1:19" x14ac:dyDescent="0.25">
      <c r="A2422" s="3" t="s">
        <v>104</v>
      </c>
      <c r="B2422" s="6" t="s">
        <v>1946</v>
      </c>
      <c r="C2422" s="2">
        <v>219264</v>
      </c>
      <c r="D2422" s="4">
        <v>45869</v>
      </c>
      <c r="E2422" s="4">
        <v>45869</v>
      </c>
      <c r="F2422" s="2" t="s">
        <v>3091</v>
      </c>
      <c r="G2422" s="3" t="s">
        <v>3092</v>
      </c>
      <c r="H2422" s="2" t="s">
        <v>5969</v>
      </c>
      <c r="I2422" s="3" t="s">
        <v>97</v>
      </c>
      <c r="J2422" s="6">
        <v>0</v>
      </c>
      <c r="K2422" s="3" t="s">
        <v>4192</v>
      </c>
      <c r="L2422" s="3" t="s">
        <v>3939</v>
      </c>
      <c r="M2422" s="3" t="s">
        <v>803</v>
      </c>
      <c r="N2422" s="3" t="s">
        <v>334</v>
      </c>
      <c r="O2422" s="5" t="s">
        <v>5382</v>
      </c>
      <c r="P2422" s="2">
        <f>VLOOKUP(M2422&amp;N2422,Distancia!$C$2:$D$3438,2,0)</f>
        <v>49.36</v>
      </c>
      <c r="Q2422" s="2" t="str">
        <f t="shared" si="37"/>
        <v>No Aplica</v>
      </c>
      <c r="R2422" s="36">
        <v>0</v>
      </c>
      <c r="S2422" s="2"/>
    </row>
    <row r="2423" spans="1:19" x14ac:dyDescent="0.25">
      <c r="A2423" s="3" t="s">
        <v>104</v>
      </c>
      <c r="B2423" s="6" t="s">
        <v>1946</v>
      </c>
      <c r="C2423" s="2">
        <v>219273</v>
      </c>
      <c r="D2423" s="4">
        <v>45859</v>
      </c>
      <c r="E2423" s="4">
        <v>45861</v>
      </c>
      <c r="F2423" s="2" t="s">
        <v>3173</v>
      </c>
      <c r="G2423" s="3" t="s">
        <v>3174</v>
      </c>
      <c r="H2423" s="2" t="s">
        <v>5530</v>
      </c>
      <c r="I2423" s="3" t="s">
        <v>3170</v>
      </c>
      <c r="J2423" s="6">
        <v>25815</v>
      </c>
      <c r="K2423" s="3" t="s">
        <v>4195</v>
      </c>
      <c r="L2423" s="3" t="s">
        <v>3510</v>
      </c>
      <c r="M2423" s="3" t="s">
        <v>334</v>
      </c>
      <c r="N2423" s="3" t="s">
        <v>824</v>
      </c>
      <c r="O2423" s="5" t="s">
        <v>5382</v>
      </c>
      <c r="P2423" s="2">
        <f>VLOOKUP(M2423&amp;N2423,Distancia!$C$2:$D$3438,2,0)</f>
        <v>841.08</v>
      </c>
      <c r="Q2423" s="2" t="str">
        <f t="shared" si="37"/>
        <v>Aplica</v>
      </c>
      <c r="R2423" s="36">
        <v>0</v>
      </c>
      <c r="S2423" s="2"/>
    </row>
    <row r="2424" spans="1:19" x14ac:dyDescent="0.25">
      <c r="A2424" s="3" t="s">
        <v>104</v>
      </c>
      <c r="B2424" s="6" t="s">
        <v>1946</v>
      </c>
      <c r="C2424" s="2">
        <v>219278</v>
      </c>
      <c r="D2424" s="4">
        <v>45875</v>
      </c>
      <c r="E2424" s="4">
        <v>45877</v>
      </c>
      <c r="F2424" s="2" t="s">
        <v>1864</v>
      </c>
      <c r="G2424" s="3" t="s">
        <v>1865</v>
      </c>
      <c r="H2424" s="2" t="s">
        <v>5972</v>
      </c>
      <c r="I2424" s="3" t="s">
        <v>3170</v>
      </c>
      <c r="J2424" s="6">
        <v>190855</v>
      </c>
      <c r="K2424" s="3" t="s">
        <v>4197</v>
      </c>
      <c r="L2424" s="3" t="s">
        <v>4094</v>
      </c>
      <c r="M2424" s="3" t="s">
        <v>820</v>
      </c>
      <c r="N2424" s="3" t="s">
        <v>4008</v>
      </c>
      <c r="O2424" s="5" t="s">
        <v>5389</v>
      </c>
      <c r="P2424" s="2">
        <f>VLOOKUP(M2424&amp;N2424,Distancia!$C$2:$D$3438,2,0)</f>
        <v>300</v>
      </c>
      <c r="Q2424" s="2" t="str">
        <f t="shared" si="37"/>
        <v>Aplica</v>
      </c>
      <c r="R2424" s="36">
        <v>14280</v>
      </c>
      <c r="S2424" s="2"/>
    </row>
    <row r="2425" spans="1:19" x14ac:dyDescent="0.25">
      <c r="A2425" s="3" t="s">
        <v>104</v>
      </c>
      <c r="B2425" s="6" t="s">
        <v>1946</v>
      </c>
      <c r="C2425" s="2">
        <v>219286</v>
      </c>
      <c r="D2425" s="4">
        <v>45875</v>
      </c>
      <c r="E2425" s="4">
        <v>45875</v>
      </c>
      <c r="F2425" s="2" t="s">
        <v>2345</v>
      </c>
      <c r="G2425" s="3" t="s">
        <v>2346</v>
      </c>
      <c r="H2425" s="2" t="s">
        <v>5974</v>
      </c>
      <c r="I2425" s="3" t="s">
        <v>3170</v>
      </c>
      <c r="J2425" s="6">
        <v>31809</v>
      </c>
      <c r="K2425" s="3" t="s">
        <v>4200</v>
      </c>
      <c r="L2425" s="3" t="s">
        <v>4053</v>
      </c>
      <c r="M2425" s="3" t="s">
        <v>3</v>
      </c>
      <c r="N2425" s="3" t="s">
        <v>334</v>
      </c>
      <c r="O2425" s="5" t="s">
        <v>5382</v>
      </c>
      <c r="P2425" s="2">
        <f>VLOOKUP(M2425&amp;N2425,Distancia!$C$2:$D$3438,2,0)</f>
        <v>173.26</v>
      </c>
      <c r="Q2425" s="2" t="str">
        <f t="shared" si="37"/>
        <v>Aplica</v>
      </c>
      <c r="R2425" s="36">
        <v>41000</v>
      </c>
      <c r="S2425" s="2"/>
    </row>
    <row r="2426" spans="1:19" x14ac:dyDescent="0.25">
      <c r="A2426" s="3" t="s">
        <v>104</v>
      </c>
      <c r="B2426" s="6" t="s">
        <v>1946</v>
      </c>
      <c r="C2426" s="2">
        <v>219288</v>
      </c>
      <c r="D2426" s="4">
        <v>45875</v>
      </c>
      <c r="E2426" s="4">
        <v>45877</v>
      </c>
      <c r="F2426" s="2" t="s">
        <v>1858</v>
      </c>
      <c r="G2426" s="3" t="s">
        <v>1859</v>
      </c>
      <c r="H2426" s="2" t="s">
        <v>5975</v>
      </c>
      <c r="I2426" s="3" t="s">
        <v>3170</v>
      </c>
      <c r="J2426" s="6">
        <v>190855</v>
      </c>
      <c r="K2426" s="3" t="s">
        <v>4202</v>
      </c>
      <c r="L2426" s="3" t="s">
        <v>4094</v>
      </c>
      <c r="M2426" s="3" t="s">
        <v>3</v>
      </c>
      <c r="N2426" s="3" t="s">
        <v>334</v>
      </c>
      <c r="O2426" s="5" t="s">
        <v>5382</v>
      </c>
      <c r="P2426" s="2">
        <f>VLOOKUP(M2426&amp;N2426,Distancia!$C$2:$D$3438,2,0)</f>
        <v>173.26</v>
      </c>
      <c r="Q2426" s="2" t="str">
        <f t="shared" si="37"/>
        <v>Aplica</v>
      </c>
      <c r="R2426" s="36">
        <v>43682</v>
      </c>
      <c r="S2426" s="2"/>
    </row>
    <row r="2427" spans="1:19" x14ac:dyDescent="0.25">
      <c r="A2427" s="3" t="s">
        <v>104</v>
      </c>
      <c r="B2427" s="6" t="s">
        <v>1946</v>
      </c>
      <c r="C2427" s="2">
        <v>219290</v>
      </c>
      <c r="D2427" s="4">
        <v>45880</v>
      </c>
      <c r="E2427" s="4">
        <v>45880</v>
      </c>
      <c r="F2427" s="2" t="s">
        <v>76</v>
      </c>
      <c r="G2427" s="3" t="s">
        <v>2333</v>
      </c>
      <c r="H2427" s="2" t="s">
        <v>5507</v>
      </c>
      <c r="I2427" s="3" t="s">
        <v>3170</v>
      </c>
      <c r="J2427" s="6">
        <v>31809</v>
      </c>
      <c r="K2427" s="3" t="s">
        <v>4203</v>
      </c>
      <c r="L2427" s="3" t="s">
        <v>3993</v>
      </c>
      <c r="M2427" s="3" t="s">
        <v>820</v>
      </c>
      <c r="N2427" s="3" t="s">
        <v>3</v>
      </c>
      <c r="O2427" s="5" t="s">
        <v>5394</v>
      </c>
      <c r="P2427" s="2">
        <f>VLOOKUP(M2427&amp;N2427,Distancia!$C$2:$D$3438,2,0)</f>
        <v>87.35</v>
      </c>
      <c r="Q2427" s="2" t="str">
        <f t="shared" si="37"/>
        <v>Aplica</v>
      </c>
      <c r="R2427" s="36">
        <v>0</v>
      </c>
      <c r="S2427" s="2"/>
    </row>
    <row r="2428" spans="1:19" x14ac:dyDescent="0.25">
      <c r="A2428" s="3" t="s">
        <v>104</v>
      </c>
      <c r="B2428" s="6" t="s">
        <v>1946</v>
      </c>
      <c r="C2428" s="2">
        <v>219315</v>
      </c>
      <c r="D2428" s="4">
        <v>45887</v>
      </c>
      <c r="E2428" s="4">
        <v>45892</v>
      </c>
      <c r="F2428" s="2" t="s">
        <v>790</v>
      </c>
      <c r="G2428" s="3" t="s">
        <v>791</v>
      </c>
      <c r="H2428" s="2" t="s">
        <v>5986</v>
      </c>
      <c r="I2428" s="3" t="s">
        <v>351</v>
      </c>
      <c r="J2428" s="6">
        <v>322690</v>
      </c>
      <c r="K2428" s="3" t="s">
        <v>4224</v>
      </c>
      <c r="L2428" s="3" t="s">
        <v>3993</v>
      </c>
      <c r="M2428" s="3" t="s">
        <v>334</v>
      </c>
      <c r="N2428" s="3" t="s">
        <v>270</v>
      </c>
      <c r="O2428" s="5" t="s">
        <v>5392</v>
      </c>
      <c r="P2428" s="2">
        <f>VLOOKUP(M2428&amp;N2428,Distancia!$C$2:$D$3438,2,0)</f>
        <v>1032.5999999999999</v>
      </c>
      <c r="Q2428" s="2" t="str">
        <f t="shared" si="37"/>
        <v>Aplica</v>
      </c>
      <c r="R2428" s="48">
        <f>48050+245080</f>
        <v>293130</v>
      </c>
      <c r="S2428" s="2"/>
    </row>
    <row r="2429" spans="1:19" x14ac:dyDescent="0.25">
      <c r="A2429" s="3" t="s">
        <v>104</v>
      </c>
      <c r="B2429" s="6" t="s">
        <v>1946</v>
      </c>
      <c r="C2429" s="2">
        <v>219343</v>
      </c>
      <c r="D2429" s="4">
        <v>45875</v>
      </c>
      <c r="E2429" s="4">
        <v>45875</v>
      </c>
      <c r="F2429" s="2" t="s">
        <v>1889</v>
      </c>
      <c r="G2429" s="3" t="s">
        <v>1891</v>
      </c>
      <c r="H2429" s="2" t="s">
        <v>5996</v>
      </c>
      <c r="I2429" s="3" t="s">
        <v>3170</v>
      </c>
      <c r="J2429" s="6">
        <v>31809</v>
      </c>
      <c r="K2429" s="3" t="s">
        <v>4243</v>
      </c>
      <c r="L2429" s="3" t="s">
        <v>4053</v>
      </c>
      <c r="M2429" s="3" t="s">
        <v>378</v>
      </c>
      <c r="N2429" s="3" t="s">
        <v>334</v>
      </c>
      <c r="O2429" s="5" t="s">
        <v>5382</v>
      </c>
      <c r="P2429" s="2">
        <f>VLOOKUP(M2429&amp;N2429,Distancia!$C$2:$D$3438,2,0)</f>
        <v>111.09</v>
      </c>
      <c r="Q2429" s="2" t="str">
        <f t="shared" si="37"/>
        <v>Aplica</v>
      </c>
      <c r="R2429" s="36">
        <v>7000</v>
      </c>
      <c r="S2429" s="2"/>
    </row>
    <row r="2430" spans="1:19" x14ac:dyDescent="0.25">
      <c r="A2430" s="3" t="s">
        <v>104</v>
      </c>
      <c r="B2430" s="6" t="s">
        <v>1946</v>
      </c>
      <c r="C2430" s="2">
        <v>219345</v>
      </c>
      <c r="D2430" s="4">
        <v>45876</v>
      </c>
      <c r="E2430" s="4">
        <v>45876</v>
      </c>
      <c r="F2430" s="2" t="s">
        <v>1889</v>
      </c>
      <c r="G2430" s="3" t="s">
        <v>1891</v>
      </c>
      <c r="H2430" s="2" t="s">
        <v>5996</v>
      </c>
      <c r="I2430" s="3" t="s">
        <v>3170</v>
      </c>
      <c r="J2430" s="6">
        <v>0</v>
      </c>
      <c r="K2430" s="3" t="s">
        <v>4245</v>
      </c>
      <c r="L2430" s="3" t="s">
        <v>4053</v>
      </c>
      <c r="M2430" s="3" t="s">
        <v>378</v>
      </c>
      <c r="N2430" s="3" t="s">
        <v>4008</v>
      </c>
      <c r="O2430" s="5" t="s">
        <v>5382</v>
      </c>
      <c r="P2430" s="2">
        <f>VLOOKUP(M2430&amp;N2430,Distancia!$C$2:$D$3438,2,0)</f>
        <v>68</v>
      </c>
      <c r="Q2430" s="2" t="str">
        <f t="shared" si="37"/>
        <v>No Aplica</v>
      </c>
      <c r="R2430" s="36">
        <v>7000</v>
      </c>
      <c r="S2430" s="2"/>
    </row>
    <row r="2431" spans="1:19" x14ac:dyDescent="0.25">
      <c r="A2431" s="3" t="s">
        <v>104</v>
      </c>
      <c r="B2431" s="6" t="s">
        <v>1946</v>
      </c>
      <c r="C2431" s="2">
        <v>219346</v>
      </c>
      <c r="D2431" s="4">
        <v>45877</v>
      </c>
      <c r="E2431" s="4">
        <v>45877</v>
      </c>
      <c r="F2431" s="2" t="s">
        <v>1889</v>
      </c>
      <c r="G2431" s="3" t="s">
        <v>1891</v>
      </c>
      <c r="H2431" s="2" t="s">
        <v>5996</v>
      </c>
      <c r="I2431" s="3" t="s">
        <v>3170</v>
      </c>
      <c r="J2431" s="6">
        <v>0</v>
      </c>
      <c r="K2431" s="3" t="s">
        <v>4246</v>
      </c>
      <c r="L2431" s="3" t="s">
        <v>4053</v>
      </c>
      <c r="M2431" s="3" t="s">
        <v>378</v>
      </c>
      <c r="N2431" s="3" t="s">
        <v>4008</v>
      </c>
      <c r="O2431" s="5" t="s">
        <v>5382</v>
      </c>
      <c r="P2431" s="2">
        <f>VLOOKUP(M2431&amp;N2431,Distancia!$C$2:$D$3438,2,0)</f>
        <v>68</v>
      </c>
      <c r="Q2431" s="2" t="str">
        <f t="shared" si="37"/>
        <v>No Aplica</v>
      </c>
      <c r="R2431" s="36">
        <v>7000</v>
      </c>
      <c r="S2431" s="2"/>
    </row>
    <row r="2432" spans="1:19" x14ac:dyDescent="0.25">
      <c r="A2432" s="3" t="s">
        <v>104</v>
      </c>
      <c r="B2432" s="6" t="s">
        <v>1946</v>
      </c>
      <c r="C2432" s="2">
        <v>219352</v>
      </c>
      <c r="D2432" s="4">
        <v>45894</v>
      </c>
      <c r="E2432" s="4">
        <v>45899</v>
      </c>
      <c r="F2432" s="2" t="s">
        <v>3244</v>
      </c>
      <c r="G2432" s="3" t="s">
        <v>3342</v>
      </c>
      <c r="H2432" s="2" t="s">
        <v>5999</v>
      </c>
      <c r="I2432" s="3" t="s">
        <v>97</v>
      </c>
      <c r="J2432" s="6">
        <v>397615</v>
      </c>
      <c r="K2432" s="3" t="s">
        <v>4251</v>
      </c>
      <c r="L2432" s="3" t="s">
        <v>4252</v>
      </c>
      <c r="M2432" s="3" t="s">
        <v>334</v>
      </c>
      <c r="N2432" s="3" t="s">
        <v>270</v>
      </c>
      <c r="O2432" s="5" t="s">
        <v>5392</v>
      </c>
      <c r="P2432" s="2">
        <f>VLOOKUP(M2432&amp;N2432,Distancia!$C$2:$D$3438,2,0)</f>
        <v>1032.5999999999999</v>
      </c>
      <c r="Q2432" s="2" t="str">
        <f t="shared" si="37"/>
        <v>Aplica</v>
      </c>
      <c r="R2432" s="48">
        <v>232018</v>
      </c>
      <c r="S2432" s="2"/>
    </row>
    <row r="2433" spans="1:19" x14ac:dyDescent="0.25">
      <c r="A2433" s="3" t="s">
        <v>104</v>
      </c>
      <c r="B2433" s="6" t="s">
        <v>1946</v>
      </c>
      <c r="C2433" s="2">
        <v>219375</v>
      </c>
      <c r="D2433" s="4">
        <v>45873</v>
      </c>
      <c r="E2433" s="4">
        <v>45873</v>
      </c>
      <c r="F2433" s="2" t="s">
        <v>1</v>
      </c>
      <c r="G2433" s="3" t="s">
        <v>801</v>
      </c>
      <c r="H2433" s="2" t="s">
        <v>6008</v>
      </c>
      <c r="I2433" s="3" t="s">
        <v>3170</v>
      </c>
      <c r="J2433" s="6">
        <v>0</v>
      </c>
      <c r="K2433" s="3" t="s">
        <v>4262</v>
      </c>
      <c r="L2433" s="3" t="s">
        <v>4022</v>
      </c>
      <c r="M2433" s="3" t="s">
        <v>334</v>
      </c>
      <c r="N2433" s="3" t="s">
        <v>378</v>
      </c>
      <c r="O2433" s="5" t="s">
        <v>5382</v>
      </c>
      <c r="P2433" s="2">
        <f>VLOOKUP(M2433&amp;N2433,Distancia!$C$2:$D$3438,2,0)</f>
        <v>111.09</v>
      </c>
      <c r="Q2433" s="2" t="str">
        <f t="shared" si="37"/>
        <v>Aplica</v>
      </c>
      <c r="R2433" s="36">
        <v>0</v>
      </c>
      <c r="S2433" s="2"/>
    </row>
    <row r="2434" spans="1:19" x14ac:dyDescent="0.25">
      <c r="A2434" s="3" t="s">
        <v>104</v>
      </c>
      <c r="B2434" s="6" t="s">
        <v>1946</v>
      </c>
      <c r="C2434" s="2">
        <v>219376</v>
      </c>
      <c r="D2434" s="4">
        <v>45874</v>
      </c>
      <c r="E2434" s="4">
        <v>45874</v>
      </c>
      <c r="F2434" s="2" t="s">
        <v>1</v>
      </c>
      <c r="G2434" s="3" t="s">
        <v>801</v>
      </c>
      <c r="H2434" s="2" t="s">
        <v>6008</v>
      </c>
      <c r="I2434" s="3" t="s">
        <v>3170</v>
      </c>
      <c r="J2434" s="6">
        <v>25815</v>
      </c>
      <c r="K2434" s="3" t="s">
        <v>4263</v>
      </c>
      <c r="L2434" s="3" t="s">
        <v>4094</v>
      </c>
      <c r="M2434" s="3" t="s">
        <v>334</v>
      </c>
      <c r="N2434" s="3" t="s">
        <v>820</v>
      </c>
      <c r="O2434" s="5" t="s">
        <v>5382</v>
      </c>
      <c r="P2434" s="2">
        <f>VLOOKUP(M2434&amp;N2434,Distancia!$C$2:$D$3438,2,0)</f>
        <v>260.61</v>
      </c>
      <c r="Q2434" s="2" t="str">
        <f t="shared" si="37"/>
        <v>Aplica</v>
      </c>
      <c r="R2434" s="36">
        <v>0</v>
      </c>
      <c r="S2434" s="2"/>
    </row>
    <row r="2435" spans="1:19" x14ac:dyDescent="0.25">
      <c r="A2435" s="3" t="s">
        <v>104</v>
      </c>
      <c r="B2435" s="6" t="s">
        <v>1946</v>
      </c>
      <c r="C2435" s="2">
        <v>219377</v>
      </c>
      <c r="D2435" s="4">
        <v>45874</v>
      </c>
      <c r="E2435" s="4">
        <v>45874</v>
      </c>
      <c r="F2435" s="2" t="s">
        <v>3340</v>
      </c>
      <c r="G2435" s="3" t="s">
        <v>3341</v>
      </c>
      <c r="H2435" s="2" t="s">
        <v>6009</v>
      </c>
      <c r="I2435" s="3" t="s">
        <v>3170</v>
      </c>
      <c r="J2435" s="6">
        <v>25815</v>
      </c>
      <c r="K2435" s="3" t="s">
        <v>4264</v>
      </c>
      <c r="L2435" s="3" t="s">
        <v>4094</v>
      </c>
      <c r="M2435" s="3" t="s">
        <v>334</v>
      </c>
      <c r="N2435" s="3" t="s">
        <v>820</v>
      </c>
      <c r="O2435" s="5" t="s">
        <v>5382</v>
      </c>
      <c r="P2435" s="2">
        <f>VLOOKUP(M2435&amp;N2435,Distancia!$C$2:$D$3438,2,0)</f>
        <v>260.61</v>
      </c>
      <c r="Q2435" s="2" t="str">
        <f t="shared" ref="Q2435:Q2498" si="38">IF(P2435&gt;=80,"Aplica","No Aplica")</f>
        <v>Aplica</v>
      </c>
      <c r="R2435" s="36">
        <v>0</v>
      </c>
      <c r="S2435" s="2"/>
    </row>
    <row r="2436" spans="1:19" x14ac:dyDescent="0.25">
      <c r="A2436" s="3" t="s">
        <v>104</v>
      </c>
      <c r="B2436" s="6" t="s">
        <v>1946</v>
      </c>
      <c r="C2436" s="2">
        <v>219382</v>
      </c>
      <c r="D2436" s="4">
        <v>45907</v>
      </c>
      <c r="E2436" s="4">
        <v>45911</v>
      </c>
      <c r="F2436" s="2" t="s">
        <v>1866</v>
      </c>
      <c r="G2436" s="3" t="s">
        <v>1904</v>
      </c>
      <c r="H2436" s="2" t="s">
        <v>5659</v>
      </c>
      <c r="I2436" s="3" t="s">
        <v>351</v>
      </c>
      <c r="J2436" s="6">
        <v>345812</v>
      </c>
      <c r="K2436" s="3" t="s">
        <v>4266</v>
      </c>
      <c r="L2436" s="3" t="s">
        <v>3993</v>
      </c>
      <c r="M2436" s="3" t="s">
        <v>378</v>
      </c>
      <c r="N2436" s="3" t="s">
        <v>270</v>
      </c>
      <c r="O2436" s="5" t="s">
        <v>5392</v>
      </c>
      <c r="P2436" s="2">
        <f>VLOOKUP(M2436&amp;N2436,Distancia!$C$2:$D$3438,2,0)</f>
        <v>932.04</v>
      </c>
      <c r="Q2436" s="2" t="str">
        <f t="shared" si="38"/>
        <v>Aplica</v>
      </c>
      <c r="R2436" s="48">
        <f>19400+324216</f>
        <v>343616</v>
      </c>
      <c r="S2436" s="2"/>
    </row>
    <row r="2437" spans="1:19" x14ac:dyDescent="0.25">
      <c r="A2437" s="3" t="s">
        <v>104</v>
      </c>
      <c r="B2437" s="6" t="s">
        <v>1946</v>
      </c>
      <c r="C2437" s="2">
        <v>219395</v>
      </c>
      <c r="D2437" s="4">
        <v>45875</v>
      </c>
      <c r="E2437" s="4">
        <v>45875</v>
      </c>
      <c r="F2437" s="2" t="s">
        <v>1886</v>
      </c>
      <c r="G2437" s="3" t="s">
        <v>1887</v>
      </c>
      <c r="H2437" s="2" t="s">
        <v>5398</v>
      </c>
      <c r="I2437" s="3" t="s">
        <v>3170</v>
      </c>
      <c r="J2437" s="6">
        <v>0</v>
      </c>
      <c r="K2437" s="3" t="s">
        <v>4272</v>
      </c>
      <c r="L2437" s="3" t="s">
        <v>4053</v>
      </c>
      <c r="M2437" s="3" t="s">
        <v>378</v>
      </c>
      <c r="N2437" s="3" t="s">
        <v>806</v>
      </c>
      <c r="O2437" s="5" t="s">
        <v>5389</v>
      </c>
      <c r="P2437" s="2">
        <f>VLOOKUP(M2437&amp;N2437,Distancia!$C$2:$D$3438,2,0)</f>
        <v>35.42</v>
      </c>
      <c r="Q2437" s="2" t="str">
        <f t="shared" si="38"/>
        <v>No Aplica</v>
      </c>
      <c r="R2437" s="36">
        <v>3800</v>
      </c>
      <c r="S2437" s="2"/>
    </row>
    <row r="2438" spans="1:19" x14ac:dyDescent="0.25">
      <c r="A2438" s="3" t="s">
        <v>104</v>
      </c>
      <c r="B2438" s="6" t="s">
        <v>1946</v>
      </c>
      <c r="C2438" s="2">
        <v>219403</v>
      </c>
      <c r="D2438" s="4">
        <v>45894</v>
      </c>
      <c r="E2438" s="4">
        <v>45898</v>
      </c>
      <c r="F2438" s="2" t="s">
        <v>4278</v>
      </c>
      <c r="G2438" s="3" t="s">
        <v>4279</v>
      </c>
      <c r="H2438" s="2" t="s">
        <v>6019</v>
      </c>
      <c r="I2438" s="3" t="s">
        <v>3170</v>
      </c>
      <c r="J2438" s="6">
        <v>318092</v>
      </c>
      <c r="K2438" s="3" t="s">
        <v>4280</v>
      </c>
      <c r="L2438" s="3" t="s">
        <v>3993</v>
      </c>
      <c r="M2438" s="3" t="s">
        <v>334</v>
      </c>
      <c r="N2438" s="3" t="s">
        <v>100</v>
      </c>
      <c r="O2438" s="5" t="s">
        <v>5392</v>
      </c>
      <c r="P2438" s="2">
        <f>VLOOKUP(M2438&amp;N2438,Distancia!$C$2:$D$3438,2,0)</f>
        <v>647.64</v>
      </c>
      <c r="Q2438" s="2" t="str">
        <f t="shared" si="38"/>
        <v>Aplica</v>
      </c>
      <c r="R2438" s="48">
        <v>95932</v>
      </c>
      <c r="S2438" s="2"/>
    </row>
    <row r="2439" spans="1:19" x14ac:dyDescent="0.25">
      <c r="A2439" s="3" t="s">
        <v>104</v>
      </c>
      <c r="B2439" s="6" t="s">
        <v>1946</v>
      </c>
      <c r="C2439" s="2">
        <v>219410</v>
      </c>
      <c r="D2439" s="4">
        <v>45879</v>
      </c>
      <c r="E2439" s="4">
        <v>45885</v>
      </c>
      <c r="F2439" s="2" t="s">
        <v>2356</v>
      </c>
      <c r="G2439" s="3" t="s">
        <v>2355</v>
      </c>
      <c r="H2439" s="2" t="s">
        <v>6023</v>
      </c>
      <c r="I2439" s="3" t="s">
        <v>3170</v>
      </c>
      <c r="J2439" s="6">
        <v>0</v>
      </c>
      <c r="K2439" s="3" t="s">
        <v>4283</v>
      </c>
      <c r="L2439" s="3" t="s">
        <v>3993</v>
      </c>
      <c r="M2439" s="3" t="s">
        <v>334</v>
      </c>
      <c r="N2439" s="3" t="s">
        <v>270</v>
      </c>
      <c r="O2439" s="5" t="s">
        <v>5392</v>
      </c>
      <c r="P2439" s="2">
        <f>VLOOKUP(M2439&amp;N2439,Distancia!$C$2:$D$3438,2,0)</f>
        <v>1032.5999999999999</v>
      </c>
      <c r="Q2439" s="2" t="str">
        <f t="shared" si="38"/>
        <v>Aplica</v>
      </c>
      <c r="R2439" s="48">
        <v>257846</v>
      </c>
      <c r="S2439" s="2"/>
    </row>
    <row r="2440" spans="1:19" x14ac:dyDescent="0.25">
      <c r="A2440" s="3" t="s">
        <v>104</v>
      </c>
      <c r="B2440" s="6" t="s">
        <v>1946</v>
      </c>
      <c r="C2440" s="2">
        <v>219414</v>
      </c>
      <c r="D2440" s="4">
        <v>45876</v>
      </c>
      <c r="E2440" s="4">
        <v>45876</v>
      </c>
      <c r="F2440" s="2" t="s">
        <v>1886</v>
      </c>
      <c r="G2440" s="3" t="s">
        <v>1887</v>
      </c>
      <c r="H2440" s="2" t="s">
        <v>5398</v>
      </c>
      <c r="I2440" s="3" t="s">
        <v>3170</v>
      </c>
      <c r="J2440" s="6">
        <v>25815</v>
      </c>
      <c r="K2440" s="3" t="s">
        <v>4284</v>
      </c>
      <c r="L2440" s="3" t="s">
        <v>3993</v>
      </c>
      <c r="M2440" s="3" t="s">
        <v>378</v>
      </c>
      <c r="N2440" s="3" t="s">
        <v>334</v>
      </c>
      <c r="O2440" s="5" t="s">
        <v>5394</v>
      </c>
      <c r="P2440" s="2">
        <f>VLOOKUP(M2440&amp;N2440,Distancia!$C$2:$D$3438,2,0)</f>
        <v>111.09</v>
      </c>
      <c r="Q2440" s="2" t="str">
        <f t="shared" si="38"/>
        <v>Aplica</v>
      </c>
      <c r="R2440" s="36">
        <v>36748</v>
      </c>
      <c r="S2440" s="2"/>
    </row>
    <row r="2441" spans="1:19" x14ac:dyDescent="0.25">
      <c r="A2441" s="3" t="s">
        <v>104</v>
      </c>
      <c r="B2441" s="6" t="s">
        <v>1946</v>
      </c>
      <c r="C2441" s="2">
        <v>219442</v>
      </c>
      <c r="D2441" s="4">
        <v>45859</v>
      </c>
      <c r="E2441" s="4">
        <v>45861</v>
      </c>
      <c r="F2441" s="2" t="s">
        <v>821</v>
      </c>
      <c r="G2441" s="3" t="s">
        <v>822</v>
      </c>
      <c r="H2441" s="2" t="s">
        <v>5518</v>
      </c>
      <c r="I2441" s="3" t="s">
        <v>3170</v>
      </c>
      <c r="J2441" s="6">
        <v>31809</v>
      </c>
      <c r="K2441" s="3" t="s">
        <v>4298</v>
      </c>
      <c r="L2441" s="3" t="s">
        <v>3510</v>
      </c>
      <c r="M2441" s="3" t="s">
        <v>334</v>
      </c>
      <c r="N2441" s="3" t="s">
        <v>824</v>
      </c>
      <c r="O2441" s="5" t="s">
        <v>5382</v>
      </c>
      <c r="P2441" s="2">
        <f>VLOOKUP(M2441&amp;N2441,Distancia!$C$2:$D$3438,2,0)</f>
        <v>841.08</v>
      </c>
      <c r="Q2441" s="2" t="str">
        <f t="shared" si="38"/>
        <v>Aplica</v>
      </c>
      <c r="R2441" s="36">
        <v>0</v>
      </c>
      <c r="S2441" s="2"/>
    </row>
    <row r="2442" spans="1:19" x14ac:dyDescent="0.25">
      <c r="A2442" s="3" t="s">
        <v>104</v>
      </c>
      <c r="B2442" s="6" t="s">
        <v>1946</v>
      </c>
      <c r="C2442" s="2">
        <v>219467</v>
      </c>
      <c r="D2442" s="4">
        <v>45894</v>
      </c>
      <c r="E2442" s="4">
        <v>45898</v>
      </c>
      <c r="F2442" s="2" t="s">
        <v>3215</v>
      </c>
      <c r="G2442" s="3" t="s">
        <v>3216</v>
      </c>
      <c r="H2442" s="2" t="s">
        <v>6047</v>
      </c>
      <c r="I2442" s="3" t="s">
        <v>351</v>
      </c>
      <c r="J2442" s="6">
        <v>318092</v>
      </c>
      <c r="K2442" s="3" t="s">
        <v>4312</v>
      </c>
      <c r="L2442" s="3" t="s">
        <v>3993</v>
      </c>
      <c r="M2442" s="3" t="s">
        <v>334</v>
      </c>
      <c r="N2442" s="3" t="s">
        <v>100</v>
      </c>
      <c r="O2442" s="5" t="s">
        <v>5392</v>
      </c>
      <c r="P2442" s="2">
        <f>VLOOKUP(M2442&amp;N2442,Distancia!$C$2:$D$3438,2,0)</f>
        <v>647.64</v>
      </c>
      <c r="Q2442" s="2" t="str">
        <f t="shared" si="38"/>
        <v>Aplica</v>
      </c>
      <c r="R2442" s="48">
        <v>95932</v>
      </c>
      <c r="S2442" s="2"/>
    </row>
    <row r="2443" spans="1:19" x14ac:dyDescent="0.25">
      <c r="A2443" s="3" t="s">
        <v>104</v>
      </c>
      <c r="B2443" s="6" t="s">
        <v>1946</v>
      </c>
      <c r="C2443" s="2">
        <v>219489</v>
      </c>
      <c r="D2443" s="4">
        <v>45877</v>
      </c>
      <c r="E2443" s="4">
        <v>45877</v>
      </c>
      <c r="F2443" s="2" t="s">
        <v>1886</v>
      </c>
      <c r="G2443" s="3" t="s">
        <v>1887</v>
      </c>
      <c r="H2443" s="2" t="s">
        <v>5398</v>
      </c>
      <c r="I2443" s="3" t="s">
        <v>3170</v>
      </c>
      <c r="J2443" s="6">
        <v>25815</v>
      </c>
      <c r="K2443" s="3" t="s">
        <v>4323</v>
      </c>
      <c r="L2443" s="3" t="s">
        <v>2866</v>
      </c>
      <c r="M2443" s="3" t="s">
        <v>378</v>
      </c>
      <c r="N2443" s="3" t="s">
        <v>334</v>
      </c>
      <c r="O2443" s="5" t="s">
        <v>5389</v>
      </c>
      <c r="P2443" s="2">
        <f>VLOOKUP(M2443&amp;N2443,Distancia!$C$2:$D$3438,2,0)</f>
        <v>111.09</v>
      </c>
      <c r="Q2443" s="2" t="str">
        <f t="shared" si="38"/>
        <v>Aplica</v>
      </c>
      <c r="R2443" s="36">
        <v>8200</v>
      </c>
      <c r="S2443" s="2"/>
    </row>
    <row r="2444" spans="1:19" x14ac:dyDescent="0.25">
      <c r="A2444" s="3" t="s">
        <v>104</v>
      </c>
      <c r="B2444" s="6" t="s">
        <v>1946</v>
      </c>
      <c r="C2444" s="2">
        <v>219602</v>
      </c>
      <c r="D2444" s="4">
        <v>45886</v>
      </c>
      <c r="E2444" s="4">
        <v>45893</v>
      </c>
      <c r="F2444" s="2" t="s">
        <v>2282</v>
      </c>
      <c r="G2444" s="3" t="s">
        <v>2350</v>
      </c>
      <c r="H2444" s="2" t="s">
        <v>6084</v>
      </c>
      <c r="I2444" s="3" t="s">
        <v>97</v>
      </c>
      <c r="J2444" s="6">
        <v>111332</v>
      </c>
      <c r="K2444" s="3" t="s">
        <v>4372</v>
      </c>
      <c r="L2444" s="3" t="s">
        <v>4072</v>
      </c>
      <c r="M2444" s="3" t="s">
        <v>334</v>
      </c>
      <c r="N2444" s="3" t="s">
        <v>270</v>
      </c>
      <c r="O2444" s="5" t="s">
        <v>5392</v>
      </c>
      <c r="P2444" s="2">
        <f>VLOOKUP(M2444&amp;N2444,Distancia!$C$2:$D$3438,2,0)</f>
        <v>1032.5999999999999</v>
      </c>
      <c r="Q2444" s="2" t="str">
        <f t="shared" si="38"/>
        <v>Aplica</v>
      </c>
      <c r="R2444" s="48">
        <v>372407</v>
      </c>
      <c r="S2444" s="2"/>
    </row>
    <row r="2445" spans="1:19" x14ac:dyDescent="0.25">
      <c r="A2445" s="3" t="s">
        <v>104</v>
      </c>
      <c r="B2445" s="6" t="s">
        <v>1946</v>
      </c>
      <c r="C2445" s="2">
        <v>219603</v>
      </c>
      <c r="D2445" s="4">
        <v>45900</v>
      </c>
      <c r="E2445" s="4">
        <v>45901</v>
      </c>
      <c r="F2445" s="2" t="s">
        <v>2282</v>
      </c>
      <c r="G2445" s="3" t="s">
        <v>2350</v>
      </c>
      <c r="H2445" s="2" t="s">
        <v>6084</v>
      </c>
      <c r="I2445" s="3" t="s">
        <v>3170</v>
      </c>
      <c r="J2445" s="6">
        <v>111332</v>
      </c>
      <c r="K2445" s="3" t="s">
        <v>4373</v>
      </c>
      <c r="L2445" s="3" t="s">
        <v>4072</v>
      </c>
      <c r="M2445" s="3" t="s">
        <v>334</v>
      </c>
      <c r="N2445" s="3" t="s">
        <v>270</v>
      </c>
      <c r="O2445" s="5" t="s">
        <v>5392</v>
      </c>
      <c r="P2445" s="2">
        <f>VLOOKUP(M2445&amp;N2445,Distancia!$C$2:$D$3438,2,0)</f>
        <v>1032.5999999999999</v>
      </c>
      <c r="Q2445" s="2" t="str">
        <f t="shared" si="38"/>
        <v>Aplica</v>
      </c>
      <c r="R2445" s="48">
        <v>332018</v>
      </c>
      <c r="S2445" s="2"/>
    </row>
    <row r="2446" spans="1:19" x14ac:dyDescent="0.25">
      <c r="A2446" s="3" t="s">
        <v>104</v>
      </c>
      <c r="B2446" s="6" t="s">
        <v>1946</v>
      </c>
      <c r="C2446" s="2">
        <v>219606</v>
      </c>
      <c r="D2446" s="4">
        <v>45881</v>
      </c>
      <c r="E2446" s="4">
        <v>45881</v>
      </c>
      <c r="F2446" s="2" t="s">
        <v>76</v>
      </c>
      <c r="G2446" s="3" t="s">
        <v>2333</v>
      </c>
      <c r="H2446" s="2" t="s">
        <v>5507</v>
      </c>
      <c r="I2446" s="3" t="s">
        <v>3170</v>
      </c>
      <c r="J2446" s="6">
        <v>31809</v>
      </c>
      <c r="K2446" s="3" t="s">
        <v>4375</v>
      </c>
      <c r="L2446" s="3" t="s">
        <v>4072</v>
      </c>
      <c r="M2446" s="3" t="s">
        <v>820</v>
      </c>
      <c r="N2446" s="3" t="s">
        <v>3</v>
      </c>
      <c r="O2446" s="5" t="s">
        <v>5394</v>
      </c>
      <c r="P2446" s="2">
        <f>VLOOKUP(M2446&amp;N2446,Distancia!$C$2:$D$3438,2,0)</f>
        <v>87.35</v>
      </c>
      <c r="Q2446" s="2" t="str">
        <f t="shared" si="38"/>
        <v>Aplica</v>
      </c>
      <c r="R2446" s="36">
        <v>0</v>
      </c>
      <c r="S2446" s="2"/>
    </row>
    <row r="2447" spans="1:19" x14ac:dyDescent="0.25">
      <c r="A2447" s="3" t="s">
        <v>104</v>
      </c>
      <c r="B2447" s="6" t="s">
        <v>1946</v>
      </c>
      <c r="C2447" s="2">
        <v>219638</v>
      </c>
      <c r="D2447" s="4">
        <v>45887</v>
      </c>
      <c r="E2447" s="4">
        <v>45891</v>
      </c>
      <c r="F2447" s="2" t="s">
        <v>341</v>
      </c>
      <c r="G2447" s="3" t="s">
        <v>1861</v>
      </c>
      <c r="H2447" s="2" t="s">
        <v>6093</v>
      </c>
      <c r="I2447" s="3" t="s">
        <v>351</v>
      </c>
      <c r="J2447" s="6">
        <v>345812</v>
      </c>
      <c r="K2447" s="3" t="s">
        <v>4402</v>
      </c>
      <c r="L2447" s="3" t="s">
        <v>4072</v>
      </c>
      <c r="M2447" s="3" t="s">
        <v>3</v>
      </c>
      <c r="N2447" s="3" t="s">
        <v>270</v>
      </c>
      <c r="O2447" s="5" t="s">
        <v>5392</v>
      </c>
      <c r="P2447" s="2">
        <f>VLOOKUP(M2447&amp;N2447,Distancia!$C$2:$D$3438,2,0)</f>
        <v>1198.46</v>
      </c>
      <c r="Q2447" s="2" t="str">
        <f t="shared" si="38"/>
        <v>Aplica</v>
      </c>
      <c r="R2447" s="48">
        <f>17290+261102</f>
        <v>278392</v>
      </c>
      <c r="S2447" s="2"/>
    </row>
    <row r="2448" spans="1:19" x14ac:dyDescent="0.25">
      <c r="A2448" s="3" t="s">
        <v>104</v>
      </c>
      <c r="B2448" s="6" t="s">
        <v>1946</v>
      </c>
      <c r="C2448" s="2">
        <v>219640</v>
      </c>
      <c r="D2448" s="4">
        <v>45887</v>
      </c>
      <c r="E2448" s="4">
        <v>45891</v>
      </c>
      <c r="F2448" s="2" t="s">
        <v>1858</v>
      </c>
      <c r="G2448" s="3" t="s">
        <v>1859</v>
      </c>
      <c r="H2448" s="2" t="s">
        <v>5975</v>
      </c>
      <c r="I2448" s="3" t="s">
        <v>351</v>
      </c>
      <c r="J2448" s="6">
        <v>318092</v>
      </c>
      <c r="K2448" s="3" t="s">
        <v>4403</v>
      </c>
      <c r="L2448" s="3" t="s">
        <v>4072</v>
      </c>
      <c r="M2448" s="3" t="s">
        <v>3</v>
      </c>
      <c r="N2448" s="3" t="s">
        <v>270</v>
      </c>
      <c r="O2448" s="5" t="s">
        <v>5392</v>
      </c>
      <c r="P2448" s="2">
        <f>VLOOKUP(M2448&amp;N2448,Distancia!$C$2:$D$3438,2,0)</f>
        <v>1198.46</v>
      </c>
      <c r="Q2448" s="2" t="str">
        <f t="shared" si="38"/>
        <v>Aplica</v>
      </c>
      <c r="R2448" s="48">
        <f>17290+261102</f>
        <v>278392</v>
      </c>
      <c r="S2448" s="2"/>
    </row>
    <row r="2449" spans="1:19" x14ac:dyDescent="0.25">
      <c r="A2449" s="3" t="s">
        <v>104</v>
      </c>
      <c r="B2449" s="6" t="s">
        <v>1946</v>
      </c>
      <c r="C2449" s="2">
        <v>219652</v>
      </c>
      <c r="D2449" s="4">
        <v>45882</v>
      </c>
      <c r="E2449" s="4">
        <v>45882</v>
      </c>
      <c r="F2449" s="2" t="s">
        <v>3173</v>
      </c>
      <c r="G2449" s="3" t="s">
        <v>3174</v>
      </c>
      <c r="H2449" s="2" t="s">
        <v>5530</v>
      </c>
      <c r="I2449" s="3" t="s">
        <v>3170</v>
      </c>
      <c r="J2449" s="6">
        <v>0</v>
      </c>
      <c r="K2449" s="3" t="s">
        <v>4409</v>
      </c>
      <c r="L2449" s="3" t="s">
        <v>4092</v>
      </c>
      <c r="M2449" s="3" t="s">
        <v>334</v>
      </c>
      <c r="N2449" s="3" t="s">
        <v>802</v>
      </c>
      <c r="O2449" s="5" t="s">
        <v>5382</v>
      </c>
      <c r="P2449" s="2">
        <f>VLOOKUP(M2449&amp;N2449,Distancia!$C$2:$D$3438,2,0)</f>
        <v>73.77</v>
      </c>
      <c r="Q2449" s="2" t="str">
        <f t="shared" si="38"/>
        <v>No Aplica</v>
      </c>
      <c r="R2449" s="36">
        <v>0</v>
      </c>
      <c r="S2449" s="2"/>
    </row>
    <row r="2450" spans="1:19" x14ac:dyDescent="0.25">
      <c r="A2450" s="3" t="s">
        <v>104</v>
      </c>
      <c r="B2450" s="6" t="s">
        <v>1946</v>
      </c>
      <c r="C2450" s="2">
        <v>219680</v>
      </c>
      <c r="D2450" s="4">
        <v>45882</v>
      </c>
      <c r="E2450" s="4">
        <v>45882</v>
      </c>
      <c r="F2450" s="2" t="s">
        <v>2354</v>
      </c>
      <c r="G2450" s="3" t="s">
        <v>2353</v>
      </c>
      <c r="H2450" s="2" t="s">
        <v>6104</v>
      </c>
      <c r="I2450" s="3" t="s">
        <v>3170</v>
      </c>
      <c r="J2450" s="6">
        <v>0</v>
      </c>
      <c r="K2450" s="3" t="s">
        <v>4430</v>
      </c>
      <c r="L2450" s="3" t="s">
        <v>4092</v>
      </c>
      <c r="M2450" s="3" t="s">
        <v>334</v>
      </c>
      <c r="N2450" s="3" t="s">
        <v>802</v>
      </c>
      <c r="O2450" s="5" t="s">
        <v>5382</v>
      </c>
      <c r="P2450" s="2">
        <f>VLOOKUP(M2450&amp;N2450,Distancia!$C$2:$D$3438,2,0)</f>
        <v>73.77</v>
      </c>
      <c r="Q2450" s="2" t="str">
        <f t="shared" si="38"/>
        <v>No Aplica</v>
      </c>
      <c r="R2450" s="36">
        <v>0</v>
      </c>
      <c r="S2450" s="2"/>
    </row>
    <row r="2451" spans="1:19" x14ac:dyDescent="0.25">
      <c r="A2451" s="3" t="s">
        <v>104</v>
      </c>
      <c r="B2451" s="6" t="s">
        <v>1946</v>
      </c>
      <c r="C2451" s="2">
        <v>219711</v>
      </c>
      <c r="D2451" s="4">
        <v>45887</v>
      </c>
      <c r="E2451" s="4">
        <v>45891</v>
      </c>
      <c r="F2451" s="2" t="s">
        <v>1902</v>
      </c>
      <c r="G2451" s="3" t="s">
        <v>1903</v>
      </c>
      <c r="H2451" s="2" t="s">
        <v>5783</v>
      </c>
      <c r="I2451" s="3" t="s">
        <v>351</v>
      </c>
      <c r="J2451" s="6">
        <v>349901</v>
      </c>
      <c r="K2451" s="3" t="s">
        <v>4447</v>
      </c>
      <c r="L2451" s="3" t="s">
        <v>4311</v>
      </c>
      <c r="M2451" s="3" t="s">
        <v>806</v>
      </c>
      <c r="N2451" s="3" t="s">
        <v>270</v>
      </c>
      <c r="O2451" s="5" t="s">
        <v>5494</v>
      </c>
      <c r="P2451" s="2">
        <f>VLOOKUP(M2451&amp;N2451,Distancia!$C$2:$D$3438,2,0)</f>
        <v>962</v>
      </c>
      <c r="Q2451" s="2" t="str">
        <f t="shared" si="38"/>
        <v>Aplica</v>
      </c>
      <c r="R2451" s="48">
        <v>275102</v>
      </c>
      <c r="S2451" s="2"/>
    </row>
    <row r="2452" spans="1:19" x14ac:dyDescent="0.25">
      <c r="A2452" s="3" t="s">
        <v>104</v>
      </c>
      <c r="B2452" s="6" t="s">
        <v>1946</v>
      </c>
      <c r="C2452" s="2">
        <v>219714</v>
      </c>
      <c r="D2452" s="4">
        <v>45887</v>
      </c>
      <c r="E2452" s="4">
        <v>45887</v>
      </c>
      <c r="F2452" s="2" t="s">
        <v>4449</v>
      </c>
      <c r="G2452" s="3" t="s">
        <v>4450</v>
      </c>
      <c r="H2452" s="2" t="s">
        <v>6109</v>
      </c>
      <c r="I2452" s="3" t="s">
        <v>3170</v>
      </c>
      <c r="J2452" s="6">
        <v>31809</v>
      </c>
      <c r="K2452" s="3" t="s">
        <v>4451</v>
      </c>
      <c r="L2452" s="3" t="s">
        <v>4311</v>
      </c>
      <c r="M2452" s="3" t="s">
        <v>3</v>
      </c>
      <c r="N2452" s="3" t="s">
        <v>334</v>
      </c>
      <c r="O2452" s="5" t="s">
        <v>5382</v>
      </c>
      <c r="P2452" s="2">
        <f>VLOOKUP(M2452&amp;N2452,Distancia!$C$2:$D$3438,2,0)</f>
        <v>173.26</v>
      </c>
      <c r="Q2452" s="2" t="str">
        <f t="shared" si="38"/>
        <v>Aplica</v>
      </c>
      <c r="R2452" s="36">
        <v>39500</v>
      </c>
      <c r="S2452" s="2"/>
    </row>
    <row r="2453" spans="1:19" x14ac:dyDescent="0.25">
      <c r="A2453" s="3" t="s">
        <v>104</v>
      </c>
      <c r="B2453" s="6" t="s">
        <v>1946</v>
      </c>
      <c r="C2453" s="2">
        <v>219721</v>
      </c>
      <c r="D2453" s="4">
        <v>45883</v>
      </c>
      <c r="E2453" s="4">
        <v>45883</v>
      </c>
      <c r="F2453" s="2" t="s">
        <v>780</v>
      </c>
      <c r="G2453" s="3" t="s">
        <v>781</v>
      </c>
      <c r="H2453" s="2" t="s">
        <v>5818</v>
      </c>
      <c r="I2453" s="3" t="s">
        <v>97</v>
      </c>
      <c r="J2453" s="6">
        <v>31809</v>
      </c>
      <c r="K2453" s="3" t="s">
        <v>4459</v>
      </c>
      <c r="L2453" s="3" t="s">
        <v>4308</v>
      </c>
      <c r="M2453" s="3" t="s">
        <v>334</v>
      </c>
      <c r="N2453" s="3" t="s">
        <v>378</v>
      </c>
      <c r="O2453" s="5" t="s">
        <v>5389</v>
      </c>
      <c r="P2453" s="2">
        <f>VLOOKUP(M2453&amp;N2453,Distancia!$C$2:$D$3438,2,0)</f>
        <v>111.09</v>
      </c>
      <c r="Q2453" s="2" t="str">
        <f t="shared" si="38"/>
        <v>Aplica</v>
      </c>
      <c r="R2453" s="36">
        <v>0</v>
      </c>
      <c r="S2453" s="2"/>
    </row>
    <row r="2454" spans="1:19" x14ac:dyDescent="0.25">
      <c r="A2454" s="3" t="s">
        <v>104</v>
      </c>
      <c r="B2454" s="6" t="s">
        <v>1946</v>
      </c>
      <c r="C2454" s="2">
        <v>219725</v>
      </c>
      <c r="D2454" s="4">
        <v>45887</v>
      </c>
      <c r="E2454" s="4">
        <v>45887</v>
      </c>
      <c r="F2454" s="2" t="s">
        <v>2348</v>
      </c>
      <c r="G2454" s="3" t="s">
        <v>2347</v>
      </c>
      <c r="H2454" s="2" t="s">
        <v>6113</v>
      </c>
      <c r="I2454" s="3" t="s">
        <v>351</v>
      </c>
      <c r="J2454" s="6">
        <v>25815</v>
      </c>
      <c r="K2454" s="3" t="s">
        <v>4463</v>
      </c>
      <c r="L2454" s="3" t="s">
        <v>4311</v>
      </c>
      <c r="M2454" s="3" t="s">
        <v>3</v>
      </c>
      <c r="N2454" s="3" t="s">
        <v>334</v>
      </c>
      <c r="O2454" s="5" t="s">
        <v>5389</v>
      </c>
      <c r="P2454" s="2">
        <f>VLOOKUP(M2454&amp;N2454,Distancia!$C$2:$D$3438,2,0)</f>
        <v>173.26</v>
      </c>
      <c r="Q2454" s="2" t="str">
        <f t="shared" si="38"/>
        <v>Aplica</v>
      </c>
      <c r="R2454" s="36">
        <v>45895</v>
      </c>
      <c r="S2454" s="2"/>
    </row>
    <row r="2455" spans="1:19" x14ac:dyDescent="0.25">
      <c r="A2455" s="3" t="s">
        <v>104</v>
      </c>
      <c r="B2455" s="6" t="s">
        <v>1946</v>
      </c>
      <c r="C2455" s="2">
        <v>219726</v>
      </c>
      <c r="D2455" s="4">
        <v>45883</v>
      </c>
      <c r="E2455" s="4">
        <v>45887</v>
      </c>
      <c r="F2455" s="2" t="s">
        <v>2345</v>
      </c>
      <c r="G2455" s="3" t="s">
        <v>2346</v>
      </c>
      <c r="H2455" s="2" t="s">
        <v>5974</v>
      </c>
      <c r="I2455" s="3" t="s">
        <v>351</v>
      </c>
      <c r="J2455" s="6">
        <v>31809</v>
      </c>
      <c r="K2455" s="3" t="s">
        <v>4464</v>
      </c>
      <c r="L2455" s="3" t="s">
        <v>4308</v>
      </c>
      <c r="M2455" s="3" t="s">
        <v>3</v>
      </c>
      <c r="N2455" s="3" t="s">
        <v>334</v>
      </c>
      <c r="O2455" s="5" t="s">
        <v>5394</v>
      </c>
      <c r="P2455" s="2">
        <f>VLOOKUP(M2455&amp;N2455,Distancia!$C$2:$D$3438,2,0)</f>
        <v>173.26</v>
      </c>
      <c r="Q2455" s="2" t="str">
        <f t="shared" si="38"/>
        <v>Aplica</v>
      </c>
      <c r="R2455" s="36">
        <v>84053</v>
      </c>
      <c r="S2455" s="2"/>
    </row>
    <row r="2456" spans="1:19" x14ac:dyDescent="0.25">
      <c r="A2456" s="3" t="s">
        <v>104</v>
      </c>
      <c r="B2456" s="6" t="s">
        <v>1946</v>
      </c>
      <c r="C2456" s="2">
        <v>219752</v>
      </c>
      <c r="D2456" s="4">
        <v>45894</v>
      </c>
      <c r="E2456" s="4">
        <v>45897</v>
      </c>
      <c r="F2456" s="2" t="s">
        <v>2345</v>
      </c>
      <c r="G2456" s="3" t="s">
        <v>2346</v>
      </c>
      <c r="H2456" s="2" t="s">
        <v>5974</v>
      </c>
      <c r="I2456" s="3" t="s">
        <v>351</v>
      </c>
      <c r="J2456" s="6">
        <v>270378</v>
      </c>
      <c r="K2456" s="3" t="s">
        <v>4480</v>
      </c>
      <c r="L2456" s="3" t="s">
        <v>4311</v>
      </c>
      <c r="M2456" s="3" t="s">
        <v>3</v>
      </c>
      <c r="N2456" s="3" t="s">
        <v>270</v>
      </c>
      <c r="O2456" s="5" t="s">
        <v>5392</v>
      </c>
      <c r="P2456" s="2">
        <f>VLOOKUP(M2456&amp;N2456,Distancia!$C$2:$D$3438,2,0)</f>
        <v>1198.46</v>
      </c>
      <c r="Q2456" s="2" t="str">
        <f t="shared" si="38"/>
        <v>Aplica</v>
      </c>
      <c r="R2456" s="48">
        <f>18500+268932</f>
        <v>287432</v>
      </c>
      <c r="S2456" s="2"/>
    </row>
    <row r="2457" spans="1:19" x14ac:dyDescent="0.25">
      <c r="A2457" s="3" t="s">
        <v>104</v>
      </c>
      <c r="B2457" s="6" t="s">
        <v>1946</v>
      </c>
      <c r="C2457" s="2">
        <v>219756</v>
      </c>
      <c r="D2457" s="4">
        <v>45887</v>
      </c>
      <c r="E2457" s="4">
        <v>45887</v>
      </c>
      <c r="F2457" s="2" t="s">
        <v>4481</v>
      </c>
      <c r="G2457" s="3" t="s">
        <v>4482</v>
      </c>
      <c r="H2457" s="2" t="s">
        <v>6121</v>
      </c>
      <c r="I2457" s="3" t="s">
        <v>3170</v>
      </c>
      <c r="J2457" s="6">
        <v>25815</v>
      </c>
      <c r="K2457" s="3" t="s">
        <v>4483</v>
      </c>
      <c r="L2457" s="3" t="s">
        <v>4311</v>
      </c>
      <c r="M2457" s="3" t="s">
        <v>3</v>
      </c>
      <c r="N2457" s="3" t="s">
        <v>334</v>
      </c>
      <c r="O2457" s="5" t="s">
        <v>5382</v>
      </c>
      <c r="P2457" s="2">
        <f>VLOOKUP(M2457&amp;N2457,Distancia!$C$2:$D$3438,2,0)</f>
        <v>173.26</v>
      </c>
      <c r="Q2457" s="2" t="str">
        <f t="shared" si="38"/>
        <v>Aplica</v>
      </c>
      <c r="R2457" s="36">
        <v>0</v>
      </c>
      <c r="S2457" s="2"/>
    </row>
    <row r="2458" spans="1:19" x14ac:dyDescent="0.25">
      <c r="A2458" s="3" t="s">
        <v>104</v>
      </c>
      <c r="B2458" s="6" t="s">
        <v>1946</v>
      </c>
      <c r="C2458" s="2">
        <v>219769</v>
      </c>
      <c r="D2458" s="4">
        <v>45887</v>
      </c>
      <c r="E2458" s="4">
        <v>45887</v>
      </c>
      <c r="F2458" s="2" t="s">
        <v>1867</v>
      </c>
      <c r="G2458" s="3" t="s">
        <v>1868</v>
      </c>
      <c r="H2458" s="2" t="s">
        <v>5741</v>
      </c>
      <c r="I2458" s="3" t="s">
        <v>351</v>
      </c>
      <c r="J2458" s="6">
        <v>25815</v>
      </c>
      <c r="K2458" s="3" t="s">
        <v>4487</v>
      </c>
      <c r="L2458" s="3" t="s">
        <v>4311</v>
      </c>
      <c r="M2458" s="3" t="s">
        <v>819</v>
      </c>
      <c r="N2458" s="3" t="s">
        <v>334</v>
      </c>
      <c r="O2458" s="5" t="s">
        <v>5382</v>
      </c>
      <c r="P2458" s="2">
        <f>VLOOKUP(M2458&amp;N2458,Distancia!$C$2:$D$3438,2,0)</f>
        <v>96.97</v>
      </c>
      <c r="Q2458" s="2" t="str">
        <f t="shared" si="38"/>
        <v>Aplica</v>
      </c>
      <c r="R2458" s="36">
        <v>0</v>
      </c>
      <c r="S2458" s="2"/>
    </row>
    <row r="2459" spans="1:19" x14ac:dyDescent="0.25">
      <c r="A2459" s="3" t="s">
        <v>104</v>
      </c>
      <c r="B2459" s="6" t="s">
        <v>1946</v>
      </c>
      <c r="C2459" s="2">
        <v>219787</v>
      </c>
      <c r="D2459" s="4">
        <v>45890</v>
      </c>
      <c r="E2459" s="4">
        <v>45890</v>
      </c>
      <c r="F2459" s="2" t="s">
        <v>3340</v>
      </c>
      <c r="G2459" s="3" t="s">
        <v>3341</v>
      </c>
      <c r="H2459" s="2" t="s">
        <v>6009</v>
      </c>
      <c r="I2459" s="3" t="s">
        <v>3170</v>
      </c>
      <c r="J2459" s="6">
        <v>0</v>
      </c>
      <c r="K2459" s="3" t="s">
        <v>4498</v>
      </c>
      <c r="L2459" s="3" t="s">
        <v>4472</v>
      </c>
      <c r="M2459" s="3" t="s">
        <v>334</v>
      </c>
      <c r="N2459" s="3" t="s">
        <v>378</v>
      </c>
      <c r="O2459" s="5" t="s">
        <v>5382</v>
      </c>
      <c r="P2459" s="2">
        <f>VLOOKUP(M2459&amp;N2459,Distancia!$C$2:$D$3438,2,0)</f>
        <v>111.09</v>
      </c>
      <c r="Q2459" s="2" t="str">
        <f t="shared" si="38"/>
        <v>Aplica</v>
      </c>
      <c r="R2459" s="36">
        <v>0</v>
      </c>
      <c r="S2459" s="2"/>
    </row>
    <row r="2460" spans="1:19" x14ac:dyDescent="0.25">
      <c r="A2460" s="3" t="s">
        <v>104</v>
      </c>
      <c r="B2460" s="6" t="s">
        <v>1946</v>
      </c>
      <c r="C2460" s="2">
        <v>219788</v>
      </c>
      <c r="D2460" s="4">
        <v>45890</v>
      </c>
      <c r="E2460" s="4">
        <v>45890</v>
      </c>
      <c r="F2460" s="2" t="s">
        <v>3180</v>
      </c>
      <c r="G2460" s="3" t="s">
        <v>3181</v>
      </c>
      <c r="H2460" s="2" t="s">
        <v>6128</v>
      </c>
      <c r="I2460" s="3" t="s">
        <v>3170</v>
      </c>
      <c r="J2460" s="6">
        <v>0</v>
      </c>
      <c r="K2460" s="3" t="s">
        <v>4499</v>
      </c>
      <c r="L2460" s="3" t="s">
        <v>4472</v>
      </c>
      <c r="M2460" s="3" t="s">
        <v>334</v>
      </c>
      <c r="N2460" s="3" t="s">
        <v>378</v>
      </c>
      <c r="O2460" s="5" t="s">
        <v>5382</v>
      </c>
      <c r="P2460" s="2">
        <f>VLOOKUP(M2460&amp;N2460,Distancia!$C$2:$D$3438,2,0)</f>
        <v>111.09</v>
      </c>
      <c r="Q2460" s="2" t="str">
        <f t="shared" si="38"/>
        <v>Aplica</v>
      </c>
      <c r="R2460" s="36">
        <v>0</v>
      </c>
      <c r="S2460" s="2"/>
    </row>
    <row r="2461" spans="1:19" x14ac:dyDescent="0.25">
      <c r="A2461" s="3" t="s">
        <v>104</v>
      </c>
      <c r="B2461" s="6" t="s">
        <v>1946</v>
      </c>
      <c r="C2461" s="2">
        <v>219789</v>
      </c>
      <c r="D2461" s="4">
        <v>45887</v>
      </c>
      <c r="E2461" s="4">
        <v>45887</v>
      </c>
      <c r="F2461" s="2" t="s">
        <v>1860</v>
      </c>
      <c r="G2461" s="3" t="s">
        <v>2328</v>
      </c>
      <c r="H2461" s="2" t="s">
        <v>5879</v>
      </c>
      <c r="I2461" s="3" t="s">
        <v>351</v>
      </c>
      <c r="J2461" s="6">
        <v>31809</v>
      </c>
      <c r="K2461" s="3" t="s">
        <v>4500</v>
      </c>
      <c r="L2461" s="3" t="s">
        <v>4311</v>
      </c>
      <c r="M2461" s="3" t="s">
        <v>819</v>
      </c>
      <c r="N2461" s="3" t="s">
        <v>334</v>
      </c>
      <c r="O2461" s="5" t="s">
        <v>5382</v>
      </c>
      <c r="P2461" s="2">
        <f>VLOOKUP(M2461&amp;N2461,Distancia!$C$2:$D$3438,2,0)</f>
        <v>96.97</v>
      </c>
      <c r="Q2461" s="2" t="str">
        <f t="shared" si="38"/>
        <v>Aplica</v>
      </c>
      <c r="R2461" s="36">
        <v>38000</v>
      </c>
      <c r="S2461" s="2"/>
    </row>
    <row r="2462" spans="1:19" x14ac:dyDescent="0.25">
      <c r="A2462" s="3" t="s">
        <v>104</v>
      </c>
      <c r="B2462" s="6" t="s">
        <v>1946</v>
      </c>
      <c r="C2462" s="2">
        <v>219806</v>
      </c>
      <c r="D2462" s="4">
        <v>45887</v>
      </c>
      <c r="E2462" s="4">
        <v>45887</v>
      </c>
      <c r="F2462" s="2" t="s">
        <v>2330</v>
      </c>
      <c r="G2462" s="3" t="s">
        <v>2329</v>
      </c>
      <c r="H2462" s="2" t="s">
        <v>6130</v>
      </c>
      <c r="I2462" s="3" t="s">
        <v>3170</v>
      </c>
      <c r="J2462" s="6">
        <v>25815</v>
      </c>
      <c r="K2462" s="3" t="s">
        <v>4507</v>
      </c>
      <c r="L2462" s="3" t="s">
        <v>4311</v>
      </c>
      <c r="M2462" s="3" t="s">
        <v>819</v>
      </c>
      <c r="N2462" s="3" t="s">
        <v>334</v>
      </c>
      <c r="O2462" s="5" t="s">
        <v>5382</v>
      </c>
      <c r="P2462" s="2">
        <f>VLOOKUP(M2462&amp;N2462,Distancia!$C$2:$D$3438,2,0)</f>
        <v>96.97</v>
      </c>
      <c r="Q2462" s="2" t="str">
        <f t="shared" si="38"/>
        <v>Aplica</v>
      </c>
      <c r="R2462" s="36">
        <v>0</v>
      </c>
      <c r="S2462" s="2"/>
    </row>
    <row r="2463" spans="1:19" x14ac:dyDescent="0.25">
      <c r="A2463" s="3" t="s">
        <v>104</v>
      </c>
      <c r="B2463" s="6" t="s">
        <v>1946</v>
      </c>
      <c r="C2463" s="2">
        <v>219814</v>
      </c>
      <c r="D2463" s="4">
        <v>45887</v>
      </c>
      <c r="E2463" s="4">
        <v>45887</v>
      </c>
      <c r="F2463" s="2" t="s">
        <v>3286</v>
      </c>
      <c r="G2463" s="3" t="s">
        <v>3287</v>
      </c>
      <c r="H2463" s="2" t="s">
        <v>5921</v>
      </c>
      <c r="I2463" s="3" t="s">
        <v>351</v>
      </c>
      <c r="J2463" s="6">
        <v>0</v>
      </c>
      <c r="K2463" s="3" t="s">
        <v>4510</v>
      </c>
      <c r="L2463" s="3" t="s">
        <v>4311</v>
      </c>
      <c r="M2463" s="3" t="s">
        <v>802</v>
      </c>
      <c r="N2463" s="3" t="s">
        <v>334</v>
      </c>
      <c r="O2463" s="5" t="s">
        <v>5394</v>
      </c>
      <c r="P2463" s="2">
        <f>VLOOKUP(M2463&amp;N2463,Distancia!$C$2:$D$3438,2,0)</f>
        <v>73.77</v>
      </c>
      <c r="Q2463" s="2" t="str">
        <f t="shared" si="38"/>
        <v>No Aplica</v>
      </c>
      <c r="R2463" s="36">
        <v>0</v>
      </c>
      <c r="S2463" s="2"/>
    </row>
    <row r="2464" spans="1:19" x14ac:dyDescent="0.25">
      <c r="A2464" s="3" t="s">
        <v>104</v>
      </c>
      <c r="B2464" s="6" t="s">
        <v>1946</v>
      </c>
      <c r="C2464" s="2">
        <v>219829</v>
      </c>
      <c r="D2464" s="4">
        <v>45893</v>
      </c>
      <c r="E2464" s="4">
        <v>45895</v>
      </c>
      <c r="F2464" s="2" t="s">
        <v>780</v>
      </c>
      <c r="G2464" s="3" t="s">
        <v>781</v>
      </c>
      <c r="H2464" s="2" t="s">
        <v>5818</v>
      </c>
      <c r="I2464" s="3" t="s">
        <v>97</v>
      </c>
      <c r="J2464" s="6">
        <v>190855</v>
      </c>
      <c r="K2464" s="3" t="s">
        <v>4528</v>
      </c>
      <c r="L2464" s="3" t="s">
        <v>4311</v>
      </c>
      <c r="M2464" s="3" t="s">
        <v>334</v>
      </c>
      <c r="N2464" s="3" t="s">
        <v>410</v>
      </c>
      <c r="O2464" s="5" t="s">
        <v>5382</v>
      </c>
      <c r="P2464" s="2">
        <f>VLOOKUP(M2464&amp;N2464,Distancia!$C$2:$D$3438,2,0)</f>
        <v>1142.56</v>
      </c>
      <c r="Q2464" s="2" t="str">
        <f t="shared" si="38"/>
        <v>Aplica</v>
      </c>
      <c r="R2464" s="36">
        <v>0</v>
      </c>
      <c r="S2464" s="2"/>
    </row>
    <row r="2465" spans="1:19" x14ac:dyDescent="0.25">
      <c r="A2465" s="3" t="s">
        <v>104</v>
      </c>
      <c r="B2465" s="6" t="s">
        <v>1946</v>
      </c>
      <c r="C2465" s="2">
        <v>219862</v>
      </c>
      <c r="D2465" s="4">
        <v>45883</v>
      </c>
      <c r="E2465" s="4">
        <v>45883</v>
      </c>
      <c r="F2465" s="2" t="s">
        <v>821</v>
      </c>
      <c r="G2465" s="3" t="s">
        <v>822</v>
      </c>
      <c r="H2465" s="2" t="s">
        <v>5518</v>
      </c>
      <c r="I2465" s="3" t="s">
        <v>3170</v>
      </c>
      <c r="J2465" s="6">
        <v>0</v>
      </c>
      <c r="K2465" s="3" t="s">
        <v>4545</v>
      </c>
      <c r="L2465" s="3" t="s">
        <v>4308</v>
      </c>
      <c r="M2465" s="3" t="s">
        <v>334</v>
      </c>
      <c r="N2465" s="3" t="s">
        <v>802</v>
      </c>
      <c r="O2465" s="5" t="s">
        <v>5382</v>
      </c>
      <c r="P2465" s="2">
        <f>VLOOKUP(M2465&amp;N2465,Distancia!$C$2:$D$3438,2,0)</f>
        <v>73.77</v>
      </c>
      <c r="Q2465" s="2" t="str">
        <f t="shared" si="38"/>
        <v>No Aplica</v>
      </c>
      <c r="R2465" s="36">
        <v>6000</v>
      </c>
      <c r="S2465" s="2"/>
    </row>
    <row r="2466" spans="1:19" x14ac:dyDescent="0.25">
      <c r="A2466" s="3" t="s">
        <v>104</v>
      </c>
      <c r="B2466" s="6" t="s">
        <v>1946</v>
      </c>
      <c r="C2466" s="2">
        <v>219868</v>
      </c>
      <c r="D2466" s="4">
        <v>45890</v>
      </c>
      <c r="E2466" s="4">
        <v>45890</v>
      </c>
      <c r="F2466" s="2" t="s">
        <v>800</v>
      </c>
      <c r="G2466" s="3" t="s">
        <v>808</v>
      </c>
      <c r="H2466" s="2" t="s">
        <v>6151</v>
      </c>
      <c r="I2466" s="3" t="s">
        <v>3170</v>
      </c>
      <c r="J2466" s="6">
        <v>31809</v>
      </c>
      <c r="K2466" s="3" t="s">
        <v>4546</v>
      </c>
      <c r="L2466" s="3" t="s">
        <v>4534</v>
      </c>
      <c r="M2466" s="3" t="s">
        <v>334</v>
      </c>
      <c r="N2466" s="3" t="s">
        <v>378</v>
      </c>
      <c r="O2466" s="5" t="s">
        <v>5382</v>
      </c>
      <c r="P2466" s="2">
        <f>VLOOKUP(M2466&amp;N2466,Distancia!$C$2:$D$3438,2,0)</f>
        <v>111.09</v>
      </c>
      <c r="Q2466" s="2" t="str">
        <f t="shared" si="38"/>
        <v>Aplica</v>
      </c>
      <c r="R2466" s="36">
        <v>0</v>
      </c>
      <c r="S2466" s="2"/>
    </row>
    <row r="2467" spans="1:19" x14ac:dyDescent="0.25">
      <c r="A2467" s="3" t="s">
        <v>104</v>
      </c>
      <c r="B2467" s="6" t="s">
        <v>1946</v>
      </c>
      <c r="C2467" s="2">
        <v>219869</v>
      </c>
      <c r="D2467" s="4">
        <v>45887</v>
      </c>
      <c r="E2467" s="4">
        <v>45887</v>
      </c>
      <c r="F2467" s="2" t="s">
        <v>1889</v>
      </c>
      <c r="G2467" s="3" t="s">
        <v>1891</v>
      </c>
      <c r="H2467" s="2" t="s">
        <v>5996</v>
      </c>
      <c r="I2467" s="3" t="s">
        <v>3170</v>
      </c>
      <c r="J2467" s="6">
        <v>31809</v>
      </c>
      <c r="K2467" s="3" t="s">
        <v>4528</v>
      </c>
      <c r="L2467" s="3" t="s">
        <v>4311</v>
      </c>
      <c r="M2467" s="3" t="s">
        <v>378</v>
      </c>
      <c r="N2467" s="3" t="s">
        <v>334</v>
      </c>
      <c r="O2467" s="5" t="s">
        <v>5382</v>
      </c>
      <c r="P2467" s="2">
        <f>VLOOKUP(M2467&amp;N2467,Distancia!$C$2:$D$3438,2,0)</f>
        <v>111.09</v>
      </c>
      <c r="Q2467" s="2" t="str">
        <f t="shared" si="38"/>
        <v>Aplica</v>
      </c>
      <c r="R2467" s="36">
        <v>0</v>
      </c>
      <c r="S2467" s="2"/>
    </row>
    <row r="2468" spans="1:19" x14ac:dyDescent="0.25">
      <c r="A2468" s="3" t="s">
        <v>104</v>
      </c>
      <c r="B2468" s="6" t="s">
        <v>1946</v>
      </c>
      <c r="C2468" s="2">
        <v>219896</v>
      </c>
      <c r="D2468" s="4">
        <v>45900</v>
      </c>
      <c r="E2468" s="4">
        <v>45901</v>
      </c>
      <c r="F2468" s="2" t="s">
        <v>779</v>
      </c>
      <c r="G2468" s="3" t="s">
        <v>814</v>
      </c>
      <c r="H2468" s="2" t="s">
        <v>5672</v>
      </c>
      <c r="I2468" s="3" t="s">
        <v>3170</v>
      </c>
      <c r="J2468" s="6">
        <v>121034</v>
      </c>
      <c r="K2468" s="3" t="s">
        <v>4563</v>
      </c>
      <c r="L2468" s="3" t="s">
        <v>4472</v>
      </c>
      <c r="M2468" s="3" t="s">
        <v>828</v>
      </c>
      <c r="N2468" s="3" t="s">
        <v>270</v>
      </c>
      <c r="O2468" s="5" t="s">
        <v>5392</v>
      </c>
      <c r="P2468" s="2">
        <f>VLOOKUP(M2468&amp;N2468,Distancia!$C$2:$D$3438,2,0)</f>
        <v>1015.96</v>
      </c>
      <c r="Q2468" s="2" t="str">
        <f t="shared" si="38"/>
        <v>Aplica</v>
      </c>
      <c r="R2468" s="48">
        <f>65000+296734</f>
        <v>361734</v>
      </c>
      <c r="S2468" s="2"/>
    </row>
    <row r="2469" spans="1:19" x14ac:dyDescent="0.25">
      <c r="A2469" s="3" t="s">
        <v>104</v>
      </c>
      <c r="B2469" s="6" t="s">
        <v>1946</v>
      </c>
      <c r="C2469" s="2">
        <v>219898</v>
      </c>
      <c r="D2469" s="4">
        <v>45887</v>
      </c>
      <c r="E2469" s="4">
        <v>45887</v>
      </c>
      <c r="F2469" s="2" t="s">
        <v>1884</v>
      </c>
      <c r="G2469" s="3" t="s">
        <v>1885</v>
      </c>
      <c r="H2469" s="2" t="s">
        <v>6159</v>
      </c>
      <c r="I2469" s="3" t="s">
        <v>97</v>
      </c>
      <c r="J2469" s="6">
        <v>31809</v>
      </c>
      <c r="K2469" s="3" t="s">
        <v>4564</v>
      </c>
      <c r="L2469" s="3" t="s">
        <v>4311</v>
      </c>
      <c r="M2469" s="3" t="s">
        <v>378</v>
      </c>
      <c r="N2469" s="3" t="s">
        <v>334</v>
      </c>
      <c r="O2469" s="5" t="s">
        <v>5394</v>
      </c>
      <c r="P2469" s="2">
        <f>VLOOKUP(M2469&amp;N2469,Distancia!$C$2:$D$3438,2,0)</f>
        <v>111.09</v>
      </c>
      <c r="Q2469" s="2" t="str">
        <f t="shared" si="38"/>
        <v>Aplica</v>
      </c>
      <c r="R2469" s="36">
        <v>0</v>
      </c>
      <c r="S2469" s="2"/>
    </row>
    <row r="2470" spans="1:19" x14ac:dyDescent="0.25">
      <c r="A2470" s="3" t="s">
        <v>104</v>
      </c>
      <c r="B2470" s="6" t="s">
        <v>1946</v>
      </c>
      <c r="C2470" s="2">
        <v>219909</v>
      </c>
      <c r="D2470" s="4">
        <v>45887</v>
      </c>
      <c r="E2470" s="4">
        <v>45887</v>
      </c>
      <c r="F2470" s="2" t="s">
        <v>4569</v>
      </c>
      <c r="G2470" s="3" t="s">
        <v>4570</v>
      </c>
      <c r="H2470" s="2" t="s">
        <v>6161</v>
      </c>
      <c r="I2470" s="3" t="s">
        <v>97</v>
      </c>
      <c r="J2470" s="6">
        <v>31809</v>
      </c>
      <c r="K2470" s="3" t="s">
        <v>4571</v>
      </c>
      <c r="L2470" s="3" t="s">
        <v>4311</v>
      </c>
      <c r="M2470" s="3" t="s">
        <v>378</v>
      </c>
      <c r="N2470" s="3" t="s">
        <v>334</v>
      </c>
      <c r="O2470" s="5" t="s">
        <v>5394</v>
      </c>
      <c r="P2470" s="2">
        <f>VLOOKUP(M2470&amp;N2470,Distancia!$C$2:$D$3438,2,0)</f>
        <v>111.09</v>
      </c>
      <c r="Q2470" s="2" t="str">
        <f t="shared" si="38"/>
        <v>Aplica</v>
      </c>
      <c r="R2470" s="36">
        <v>36548</v>
      </c>
      <c r="S2470" s="2"/>
    </row>
    <row r="2471" spans="1:19" x14ac:dyDescent="0.25">
      <c r="A2471" s="3" t="s">
        <v>104</v>
      </c>
      <c r="B2471" s="6" t="s">
        <v>1946</v>
      </c>
      <c r="C2471" s="2">
        <v>219912</v>
      </c>
      <c r="D2471" s="4">
        <v>45889</v>
      </c>
      <c r="E2471" s="4">
        <v>45889</v>
      </c>
      <c r="F2471" s="2" t="s">
        <v>3581</v>
      </c>
      <c r="G2471" s="3" t="s">
        <v>3582</v>
      </c>
      <c r="H2471" s="2" t="s">
        <v>5524</v>
      </c>
      <c r="I2471" s="3" t="s">
        <v>97</v>
      </c>
      <c r="J2471" s="6">
        <v>31809</v>
      </c>
      <c r="K2471" s="3" t="s">
        <v>4574</v>
      </c>
      <c r="L2471" s="3" t="s">
        <v>4472</v>
      </c>
      <c r="M2471" s="3" t="s">
        <v>828</v>
      </c>
      <c r="N2471" s="3" t="s">
        <v>378</v>
      </c>
      <c r="O2471" s="5" t="s">
        <v>5394</v>
      </c>
      <c r="P2471" s="2">
        <f>VLOOKUP(M2471&amp;N2471,Distancia!$C$2:$D$3438,2,0)</f>
        <v>94.45</v>
      </c>
      <c r="Q2471" s="2" t="str">
        <f t="shared" si="38"/>
        <v>Aplica</v>
      </c>
      <c r="R2471" s="36">
        <v>32023</v>
      </c>
      <c r="S2471" s="2"/>
    </row>
    <row r="2472" spans="1:19" x14ac:dyDescent="0.25">
      <c r="A2472" s="3" t="s">
        <v>104</v>
      </c>
      <c r="B2472" s="6" t="s">
        <v>1946</v>
      </c>
      <c r="C2472" s="2">
        <v>219982</v>
      </c>
      <c r="D2472" s="4">
        <v>45895</v>
      </c>
      <c r="E2472" s="4">
        <v>45895</v>
      </c>
      <c r="F2472" s="2" t="s">
        <v>1866</v>
      </c>
      <c r="G2472" s="3" t="s">
        <v>1904</v>
      </c>
      <c r="H2472" s="2" t="s">
        <v>5659</v>
      </c>
      <c r="I2472" s="3" t="s">
        <v>3170</v>
      </c>
      <c r="J2472" s="6">
        <v>34581</v>
      </c>
      <c r="K2472" s="3" t="s">
        <v>4603</v>
      </c>
      <c r="L2472" s="3" t="s">
        <v>4331</v>
      </c>
      <c r="M2472" s="3" t="s">
        <v>806</v>
      </c>
      <c r="N2472" s="3" t="s">
        <v>803</v>
      </c>
      <c r="O2472" s="5" t="s">
        <v>5402</v>
      </c>
      <c r="P2472" s="2">
        <f>VLOOKUP(M2472&amp;N2472,Distancia!$C$2:$D$3438,2,0)</f>
        <v>121</v>
      </c>
      <c r="Q2472" s="2" t="str">
        <f t="shared" si="38"/>
        <v>Aplica</v>
      </c>
      <c r="R2472" s="36">
        <v>38278</v>
      </c>
      <c r="S2472" s="2"/>
    </row>
    <row r="2473" spans="1:19" x14ac:dyDescent="0.25">
      <c r="A2473" s="3" t="s">
        <v>104</v>
      </c>
      <c r="B2473" s="6" t="s">
        <v>1946</v>
      </c>
      <c r="C2473" s="2">
        <v>219997</v>
      </c>
      <c r="D2473" s="4">
        <v>45890</v>
      </c>
      <c r="E2473" s="4">
        <v>45890</v>
      </c>
      <c r="F2473" s="2" t="s">
        <v>809</v>
      </c>
      <c r="G2473" s="3" t="s">
        <v>810</v>
      </c>
      <c r="H2473" s="2" t="s">
        <v>5912</v>
      </c>
      <c r="I2473" s="3" t="s">
        <v>97</v>
      </c>
      <c r="J2473" s="6">
        <v>31809</v>
      </c>
      <c r="K2473" s="3" t="s">
        <v>4606</v>
      </c>
      <c r="L2473" s="3" t="s">
        <v>4534</v>
      </c>
      <c r="M2473" s="3" t="s">
        <v>334</v>
      </c>
      <c r="N2473" s="3" t="s">
        <v>378</v>
      </c>
      <c r="O2473" s="5" t="s">
        <v>5382</v>
      </c>
      <c r="P2473" s="2">
        <f>VLOOKUP(M2473&amp;N2473,Distancia!$C$2:$D$3438,2,0)</f>
        <v>111.09</v>
      </c>
      <c r="Q2473" s="2" t="str">
        <f t="shared" si="38"/>
        <v>Aplica</v>
      </c>
      <c r="R2473" s="36">
        <v>7000</v>
      </c>
      <c r="S2473" s="2"/>
    </row>
    <row r="2474" spans="1:19" x14ac:dyDescent="0.25">
      <c r="A2474" s="3" t="s">
        <v>104</v>
      </c>
      <c r="B2474" s="6" t="s">
        <v>1946</v>
      </c>
      <c r="C2474" s="2">
        <v>220000</v>
      </c>
      <c r="D2474" s="4">
        <v>45890</v>
      </c>
      <c r="E2474" s="4">
        <v>45890</v>
      </c>
      <c r="F2474" s="2" t="s">
        <v>2354</v>
      </c>
      <c r="G2474" s="3" t="s">
        <v>2353</v>
      </c>
      <c r="H2474" s="2" t="s">
        <v>6104</v>
      </c>
      <c r="I2474" s="3" t="s">
        <v>3170</v>
      </c>
      <c r="J2474" s="6">
        <v>0</v>
      </c>
      <c r="K2474" s="3" t="s">
        <v>4608</v>
      </c>
      <c r="L2474" s="3" t="s">
        <v>4534</v>
      </c>
      <c r="M2474" s="3" t="s">
        <v>334</v>
      </c>
      <c r="N2474" s="3" t="s">
        <v>378</v>
      </c>
      <c r="O2474" s="5" t="s">
        <v>5382</v>
      </c>
      <c r="P2474" s="2">
        <f>VLOOKUP(M2474&amp;N2474,Distancia!$C$2:$D$3438,2,0)</f>
        <v>111.09</v>
      </c>
      <c r="Q2474" s="2" t="str">
        <f t="shared" si="38"/>
        <v>Aplica</v>
      </c>
      <c r="R2474" s="36">
        <v>0</v>
      </c>
      <c r="S2474" s="2"/>
    </row>
    <row r="2475" spans="1:19" x14ac:dyDescent="0.25">
      <c r="A2475" s="3" t="s">
        <v>104</v>
      </c>
      <c r="B2475" s="6" t="s">
        <v>1946</v>
      </c>
      <c r="C2475" s="2">
        <v>220010</v>
      </c>
      <c r="D2475" s="4">
        <v>45903</v>
      </c>
      <c r="E2475" s="4">
        <v>45905</v>
      </c>
      <c r="F2475" s="2" t="s">
        <v>778</v>
      </c>
      <c r="G2475" s="3" t="s">
        <v>2304</v>
      </c>
      <c r="H2475" s="2" t="s">
        <v>5465</v>
      </c>
      <c r="I2475" s="3" t="s">
        <v>351</v>
      </c>
      <c r="J2475" s="6">
        <v>207487</v>
      </c>
      <c r="K2475" s="3" t="s">
        <v>4610</v>
      </c>
      <c r="L2475" s="3" t="s">
        <v>4331</v>
      </c>
      <c r="M2475" s="3" t="s">
        <v>334</v>
      </c>
      <c r="N2475" s="3" t="s">
        <v>835</v>
      </c>
      <c r="O2475" s="5" t="s">
        <v>5392</v>
      </c>
      <c r="P2475" s="2">
        <f>VLOOKUP(M2475&amp;N2475,Distancia!$C$2:$D$3438,2,0)</f>
        <v>2183</v>
      </c>
      <c r="Q2475" s="2" t="str">
        <f t="shared" si="38"/>
        <v>Aplica</v>
      </c>
      <c r="R2475" s="48">
        <v>404876</v>
      </c>
      <c r="S2475" s="2"/>
    </row>
    <row r="2476" spans="1:19" x14ac:dyDescent="0.25">
      <c r="A2476" s="3" t="s">
        <v>104</v>
      </c>
      <c r="B2476" s="6" t="s">
        <v>1946</v>
      </c>
      <c r="C2476" s="2">
        <v>220031</v>
      </c>
      <c r="D2476" s="4">
        <v>45894</v>
      </c>
      <c r="E2476" s="4">
        <v>45898</v>
      </c>
      <c r="F2476" s="2" t="s">
        <v>4618</v>
      </c>
      <c r="G2476" s="3" t="s">
        <v>4619</v>
      </c>
      <c r="H2476" s="2" t="s">
        <v>6191</v>
      </c>
      <c r="I2476" s="3" t="s">
        <v>351</v>
      </c>
      <c r="J2476" s="6">
        <v>0</v>
      </c>
      <c r="K2476" s="3" t="s">
        <v>4620</v>
      </c>
      <c r="L2476" s="3" t="s">
        <v>4331</v>
      </c>
      <c r="M2476" s="3" t="s">
        <v>334</v>
      </c>
      <c r="N2476" s="3" t="s">
        <v>270</v>
      </c>
      <c r="O2476" s="5" t="s">
        <v>5392</v>
      </c>
      <c r="P2476" s="2">
        <f>VLOOKUP(M2476&amp;N2476,Distancia!$C$2:$D$3438,2,0)</f>
        <v>1032.5999999999999</v>
      </c>
      <c r="Q2476" s="2" t="str">
        <f t="shared" si="38"/>
        <v>Aplica</v>
      </c>
      <c r="R2476" s="48"/>
      <c r="S2476" s="2"/>
    </row>
    <row r="2477" spans="1:19" x14ac:dyDescent="0.25">
      <c r="A2477" s="3" t="s">
        <v>104</v>
      </c>
      <c r="B2477" s="6" t="s">
        <v>1946</v>
      </c>
      <c r="C2477" s="2">
        <v>220040</v>
      </c>
      <c r="D2477" s="4">
        <v>45904</v>
      </c>
      <c r="E2477" s="4">
        <v>45905</v>
      </c>
      <c r="F2477" s="2" t="s">
        <v>1889</v>
      </c>
      <c r="G2477" s="3" t="s">
        <v>1891</v>
      </c>
      <c r="H2477" s="2" t="s">
        <v>5996</v>
      </c>
      <c r="I2477" s="3" t="s">
        <v>3170</v>
      </c>
      <c r="J2477" s="6">
        <v>111332</v>
      </c>
      <c r="K2477" s="3" t="s">
        <v>4626</v>
      </c>
      <c r="L2477" s="3" t="s">
        <v>4627</v>
      </c>
      <c r="M2477" s="3" t="s">
        <v>378</v>
      </c>
      <c r="N2477" s="3" t="s">
        <v>286</v>
      </c>
      <c r="O2477" s="5" t="s">
        <v>5382</v>
      </c>
      <c r="P2477" s="2">
        <f>VLOOKUP(M2477&amp;N2477,Distancia!$C$2:$D$3438,2,0)</f>
        <v>240</v>
      </c>
      <c r="Q2477" s="2" t="str">
        <f t="shared" si="38"/>
        <v>Aplica</v>
      </c>
      <c r="R2477" s="36">
        <v>14900</v>
      </c>
      <c r="S2477" s="2"/>
    </row>
    <row r="2478" spans="1:19" x14ac:dyDescent="0.25">
      <c r="A2478" s="3" t="s">
        <v>104</v>
      </c>
      <c r="B2478" s="6" t="s">
        <v>1946</v>
      </c>
      <c r="C2478" s="2">
        <v>220060</v>
      </c>
      <c r="D2478" s="4">
        <v>45894</v>
      </c>
      <c r="E2478" s="4">
        <v>45894</v>
      </c>
      <c r="F2478" s="2" t="s">
        <v>821</v>
      </c>
      <c r="G2478" s="3" t="s">
        <v>822</v>
      </c>
      <c r="H2478" s="2" t="s">
        <v>5518</v>
      </c>
      <c r="I2478" s="3" t="s">
        <v>3170</v>
      </c>
      <c r="J2478" s="6">
        <v>31809</v>
      </c>
      <c r="K2478" s="3" t="s">
        <v>4638</v>
      </c>
      <c r="L2478" s="3" t="s">
        <v>4331</v>
      </c>
      <c r="M2478" s="3" t="s">
        <v>334</v>
      </c>
      <c r="N2478" s="3" t="s">
        <v>339</v>
      </c>
      <c r="O2478" s="5" t="s">
        <v>5382</v>
      </c>
      <c r="P2478" s="2">
        <f>VLOOKUP(M2478&amp;N2478,Distancia!$C$2:$D$3438,2,0)</f>
        <v>180.83</v>
      </c>
      <c r="Q2478" s="2" t="str">
        <f t="shared" si="38"/>
        <v>Aplica</v>
      </c>
      <c r="R2478" s="36">
        <v>0</v>
      </c>
      <c r="S2478" s="2"/>
    </row>
    <row r="2479" spans="1:19" x14ac:dyDescent="0.25">
      <c r="A2479" s="3" t="s">
        <v>104</v>
      </c>
      <c r="B2479" s="6" t="s">
        <v>1946</v>
      </c>
      <c r="C2479" s="2">
        <v>220089</v>
      </c>
      <c r="D2479" s="4">
        <v>45894</v>
      </c>
      <c r="E2479" s="4">
        <v>45894</v>
      </c>
      <c r="F2479" s="2" t="s">
        <v>1</v>
      </c>
      <c r="G2479" s="3" t="s">
        <v>801</v>
      </c>
      <c r="H2479" s="2" t="s">
        <v>6008</v>
      </c>
      <c r="I2479" s="3" t="s">
        <v>3170</v>
      </c>
      <c r="J2479" s="6">
        <v>25815</v>
      </c>
      <c r="K2479" s="3" t="s">
        <v>4651</v>
      </c>
      <c r="L2479" s="3" t="s">
        <v>4331</v>
      </c>
      <c r="M2479" s="3" t="s">
        <v>334</v>
      </c>
      <c r="N2479" s="3" t="s">
        <v>339</v>
      </c>
      <c r="O2479" s="5" t="s">
        <v>5382</v>
      </c>
      <c r="P2479" s="2">
        <f>VLOOKUP(M2479&amp;N2479,Distancia!$C$2:$D$3438,2,0)</f>
        <v>180.83</v>
      </c>
      <c r="Q2479" s="2" t="str">
        <f t="shared" si="38"/>
        <v>Aplica</v>
      </c>
      <c r="R2479" s="36">
        <v>48500</v>
      </c>
      <c r="S2479" s="2"/>
    </row>
    <row r="2480" spans="1:19" x14ac:dyDescent="0.25">
      <c r="A2480" s="3" t="s">
        <v>104</v>
      </c>
      <c r="B2480" s="6" t="s">
        <v>1946</v>
      </c>
      <c r="C2480" s="2">
        <v>220097</v>
      </c>
      <c r="D2480" s="4">
        <v>45894</v>
      </c>
      <c r="E2480" s="4">
        <v>45894</v>
      </c>
      <c r="F2480" s="2" t="s">
        <v>1860</v>
      </c>
      <c r="G2480" s="3" t="s">
        <v>2328</v>
      </c>
      <c r="H2480" s="2" t="s">
        <v>5879</v>
      </c>
      <c r="I2480" s="3" t="s">
        <v>97</v>
      </c>
      <c r="J2480" s="6">
        <v>31809</v>
      </c>
      <c r="K2480" s="3" t="s">
        <v>4653</v>
      </c>
      <c r="L2480" s="3" t="s">
        <v>4331</v>
      </c>
      <c r="M2480" s="3" t="s">
        <v>819</v>
      </c>
      <c r="N2480" s="3" t="s">
        <v>3</v>
      </c>
      <c r="O2480" s="5" t="s">
        <v>5382</v>
      </c>
      <c r="P2480" s="2">
        <f>VLOOKUP(M2480&amp;N2480,Distancia!$C$2:$D$3438,2,0)</f>
        <v>81.17</v>
      </c>
      <c r="Q2480" s="2" t="str">
        <f t="shared" si="38"/>
        <v>Aplica</v>
      </c>
      <c r="R2480" s="36">
        <v>0</v>
      </c>
      <c r="S2480" s="2"/>
    </row>
    <row r="2481" spans="1:19" x14ac:dyDescent="0.25">
      <c r="A2481" s="3" t="s">
        <v>104</v>
      </c>
      <c r="B2481" s="6" t="s">
        <v>1946</v>
      </c>
      <c r="C2481" s="2">
        <v>220108</v>
      </c>
      <c r="D2481" s="4">
        <v>45903</v>
      </c>
      <c r="E2481" s="4">
        <v>45905</v>
      </c>
      <c r="F2481" s="2" t="s">
        <v>811</v>
      </c>
      <c r="G2481" s="3" t="s">
        <v>812</v>
      </c>
      <c r="H2481" s="2" t="s">
        <v>5967</v>
      </c>
      <c r="I2481" s="3" t="s">
        <v>97</v>
      </c>
      <c r="J2481" s="6">
        <v>111332</v>
      </c>
      <c r="K2481" s="3" t="s">
        <v>4657</v>
      </c>
      <c r="L2481" s="3" t="s">
        <v>4635</v>
      </c>
      <c r="M2481" s="3" t="s">
        <v>823</v>
      </c>
      <c r="N2481" s="3" t="s">
        <v>286</v>
      </c>
      <c r="O2481" s="5" t="s">
        <v>5382</v>
      </c>
      <c r="P2481" s="2">
        <f>VLOOKUP(M2481&amp;N2481,Distancia!$C$2:$D$3438,2,0)</f>
        <v>388</v>
      </c>
      <c r="Q2481" s="2" t="str">
        <f t="shared" si="38"/>
        <v>Aplica</v>
      </c>
      <c r="R2481" s="36">
        <v>0</v>
      </c>
      <c r="S2481" s="2"/>
    </row>
    <row r="2482" spans="1:19" x14ac:dyDescent="0.25">
      <c r="A2482" s="3" t="s">
        <v>104</v>
      </c>
      <c r="B2482" s="6" t="s">
        <v>1946</v>
      </c>
      <c r="C2482" s="2">
        <v>220160</v>
      </c>
      <c r="D2482" s="4">
        <v>45903</v>
      </c>
      <c r="E2482" s="4">
        <v>45905</v>
      </c>
      <c r="F2482" s="2" t="s">
        <v>792</v>
      </c>
      <c r="G2482" s="3" t="s">
        <v>816</v>
      </c>
      <c r="H2482" s="2" t="s">
        <v>6216</v>
      </c>
      <c r="I2482" s="3" t="s">
        <v>97</v>
      </c>
      <c r="J2482" s="6">
        <v>111332</v>
      </c>
      <c r="K2482" s="3" t="s">
        <v>4681</v>
      </c>
      <c r="L2482" s="3" t="s">
        <v>4627</v>
      </c>
      <c r="M2482" s="3" t="s">
        <v>334</v>
      </c>
      <c r="N2482" s="3" t="s">
        <v>286</v>
      </c>
      <c r="O2482" s="5" t="s">
        <v>5382</v>
      </c>
      <c r="P2482" s="2">
        <f>VLOOKUP(M2482&amp;N2482,Distancia!$C$2:$D$3438,2,0)</f>
        <v>340</v>
      </c>
      <c r="Q2482" s="2" t="str">
        <f t="shared" si="38"/>
        <v>Aplica</v>
      </c>
      <c r="R2482" s="36">
        <v>24350</v>
      </c>
      <c r="S2482" s="2"/>
    </row>
    <row r="2483" spans="1:19" x14ac:dyDescent="0.25">
      <c r="A2483" s="3" t="s">
        <v>104</v>
      </c>
      <c r="B2483" s="6" t="s">
        <v>1946</v>
      </c>
      <c r="C2483" s="2">
        <v>220161</v>
      </c>
      <c r="D2483" s="4">
        <v>45907</v>
      </c>
      <c r="E2483" s="4">
        <v>45910</v>
      </c>
      <c r="F2483" s="2" t="s">
        <v>792</v>
      </c>
      <c r="G2483" s="3" t="s">
        <v>816</v>
      </c>
      <c r="H2483" s="2" t="s">
        <v>6216</v>
      </c>
      <c r="I2483" s="3" t="s">
        <v>351</v>
      </c>
      <c r="J2483" s="6">
        <v>270378</v>
      </c>
      <c r="K2483" s="3" t="s">
        <v>4682</v>
      </c>
      <c r="L2483" s="3" t="s">
        <v>4627</v>
      </c>
      <c r="M2483" s="3" t="s">
        <v>334</v>
      </c>
      <c r="N2483" s="3" t="s">
        <v>270</v>
      </c>
      <c r="O2483" s="5" t="s">
        <v>5392</v>
      </c>
      <c r="P2483" s="2">
        <f>VLOOKUP(M2483&amp;N2483,Distancia!$C$2:$D$3438,2,0)</f>
        <v>1032.5999999999999</v>
      </c>
      <c r="Q2483" s="2" t="str">
        <f t="shared" si="38"/>
        <v>Aplica</v>
      </c>
      <c r="R2483" s="48">
        <v>322018</v>
      </c>
      <c r="S2483" s="2"/>
    </row>
    <row r="2484" spans="1:19" x14ac:dyDescent="0.25">
      <c r="A2484" s="3" t="s">
        <v>104</v>
      </c>
      <c r="B2484" s="6" t="s">
        <v>1946</v>
      </c>
      <c r="C2484" s="2">
        <v>220177</v>
      </c>
      <c r="D2484" s="4">
        <v>45897</v>
      </c>
      <c r="E2484" s="4">
        <v>45897</v>
      </c>
      <c r="F2484" s="2" t="s">
        <v>800</v>
      </c>
      <c r="G2484" s="3" t="s">
        <v>808</v>
      </c>
      <c r="H2484" s="2" t="s">
        <v>6151</v>
      </c>
      <c r="I2484" s="3" t="s">
        <v>3170</v>
      </c>
      <c r="J2484" s="6">
        <v>0</v>
      </c>
      <c r="K2484" s="3" t="s">
        <v>4689</v>
      </c>
      <c r="L2484" s="3" t="s">
        <v>4217</v>
      </c>
      <c r="M2484" s="3" t="s">
        <v>334</v>
      </c>
      <c r="N2484" s="3" t="s">
        <v>823</v>
      </c>
      <c r="O2484" s="5" t="s">
        <v>5382</v>
      </c>
      <c r="P2484" s="2">
        <f>VLOOKUP(M2484&amp;N2484,Distancia!$C$2:$D$3438,2,0)</f>
        <v>54.57</v>
      </c>
      <c r="Q2484" s="2" t="str">
        <f t="shared" si="38"/>
        <v>No Aplica</v>
      </c>
      <c r="R2484" s="36">
        <v>0</v>
      </c>
      <c r="S2484" s="2"/>
    </row>
    <row r="2485" spans="1:19" x14ac:dyDescent="0.25">
      <c r="A2485" s="3" t="s">
        <v>104</v>
      </c>
      <c r="B2485" s="6" t="s">
        <v>1946</v>
      </c>
      <c r="C2485" s="2">
        <v>220178</v>
      </c>
      <c r="D2485" s="4">
        <v>45895</v>
      </c>
      <c r="E2485" s="4">
        <v>45898</v>
      </c>
      <c r="F2485" s="2" t="s">
        <v>342</v>
      </c>
      <c r="G2485" s="3" t="s">
        <v>782</v>
      </c>
      <c r="H2485" s="2" t="s">
        <v>5534</v>
      </c>
      <c r="I2485" s="3" t="s">
        <v>97</v>
      </c>
      <c r="J2485" s="6">
        <v>293940</v>
      </c>
      <c r="K2485" s="3" t="s">
        <v>4690</v>
      </c>
      <c r="L2485" s="3" t="s">
        <v>4627</v>
      </c>
      <c r="M2485" s="3" t="s">
        <v>334</v>
      </c>
      <c r="N2485" s="3" t="s">
        <v>270</v>
      </c>
      <c r="O2485" s="5" t="s">
        <v>5392</v>
      </c>
      <c r="P2485" s="2">
        <f>VLOOKUP(M2485&amp;N2485,Distancia!$C$2:$D$3438,2,0)</f>
        <v>1032.5999999999999</v>
      </c>
      <c r="Q2485" s="2" t="str">
        <f t="shared" si="38"/>
        <v>Aplica</v>
      </c>
      <c r="R2485" s="48">
        <f>39000+290074</f>
        <v>329074</v>
      </c>
      <c r="S2485" s="2"/>
    </row>
    <row r="2486" spans="1:19" x14ac:dyDescent="0.25">
      <c r="A2486" s="3" t="s">
        <v>104</v>
      </c>
      <c r="B2486" s="6" t="s">
        <v>1946</v>
      </c>
      <c r="C2486" s="2">
        <v>220183</v>
      </c>
      <c r="D2486" s="4">
        <v>45894</v>
      </c>
      <c r="E2486" s="4">
        <v>45897</v>
      </c>
      <c r="F2486" s="2" t="s">
        <v>807</v>
      </c>
      <c r="G2486" s="3" t="s">
        <v>1890</v>
      </c>
      <c r="H2486" s="2" t="s">
        <v>5523</v>
      </c>
      <c r="I2486" s="3" t="s">
        <v>97</v>
      </c>
      <c r="J2486" s="6">
        <v>293940</v>
      </c>
      <c r="K2486" s="3" t="s">
        <v>4694</v>
      </c>
      <c r="L2486" s="3" t="s">
        <v>4695</v>
      </c>
      <c r="M2486" s="3" t="s">
        <v>378</v>
      </c>
      <c r="N2486" s="3" t="s">
        <v>270</v>
      </c>
      <c r="O2486" s="5" t="s">
        <v>5392</v>
      </c>
      <c r="P2486" s="2">
        <f>VLOOKUP(M2486&amp;N2486,Distancia!$C$2:$D$3438,2,0)</f>
        <v>932.04</v>
      </c>
      <c r="Q2486" s="2" t="str">
        <f t="shared" si="38"/>
        <v>Aplica</v>
      </c>
      <c r="R2486" s="48">
        <v>292762</v>
      </c>
      <c r="S2486" s="2"/>
    </row>
    <row r="2487" spans="1:19" x14ac:dyDescent="0.25">
      <c r="A2487" s="3" t="s">
        <v>104</v>
      </c>
      <c r="B2487" s="6" t="s">
        <v>1946</v>
      </c>
      <c r="C2487" s="2">
        <v>220191</v>
      </c>
      <c r="D2487" s="4">
        <v>45903</v>
      </c>
      <c r="E2487" s="4">
        <v>45905</v>
      </c>
      <c r="F2487" s="2" t="s">
        <v>1869</v>
      </c>
      <c r="G2487" s="3" t="s">
        <v>1870</v>
      </c>
      <c r="H2487" s="2" t="s">
        <v>5872</v>
      </c>
      <c r="I2487" s="3" t="s">
        <v>3170</v>
      </c>
      <c r="J2487" s="6">
        <v>111332</v>
      </c>
      <c r="K2487" s="3" t="s">
        <v>4699</v>
      </c>
      <c r="L2487" s="3" t="s">
        <v>4627</v>
      </c>
      <c r="M2487" s="3" t="s">
        <v>819</v>
      </c>
      <c r="N2487" s="3" t="s">
        <v>286</v>
      </c>
      <c r="O2487" s="5" t="s">
        <v>5382</v>
      </c>
      <c r="P2487" s="2">
        <f>VLOOKUP(M2487&amp;N2487,Distancia!$C$2:$D$3438,2,0)</f>
        <v>430</v>
      </c>
      <c r="Q2487" s="2" t="str">
        <f t="shared" si="38"/>
        <v>Aplica</v>
      </c>
      <c r="R2487" s="36">
        <v>61600</v>
      </c>
      <c r="S2487" s="2"/>
    </row>
    <row r="2488" spans="1:19" x14ac:dyDescent="0.25">
      <c r="A2488" s="3" t="s">
        <v>104</v>
      </c>
      <c r="B2488" s="6" t="s">
        <v>1946</v>
      </c>
      <c r="C2488" s="2">
        <v>220196</v>
      </c>
      <c r="D2488" s="4">
        <v>45907</v>
      </c>
      <c r="E2488" s="4">
        <v>45911</v>
      </c>
      <c r="F2488" s="2" t="s">
        <v>1860</v>
      </c>
      <c r="G2488" s="3" t="s">
        <v>2328</v>
      </c>
      <c r="H2488" s="2" t="s">
        <v>5879</v>
      </c>
      <c r="I2488" s="3" t="s">
        <v>97</v>
      </c>
      <c r="J2488" s="6">
        <v>270378</v>
      </c>
      <c r="K2488" s="3" t="s">
        <v>4700</v>
      </c>
      <c r="L2488" s="3" t="s">
        <v>4695</v>
      </c>
      <c r="M2488" s="3" t="s">
        <v>819</v>
      </c>
      <c r="N2488" s="3" t="s">
        <v>270</v>
      </c>
      <c r="O2488" s="5" t="s">
        <v>5392</v>
      </c>
      <c r="P2488" s="2">
        <f>VLOOKUP(M2488&amp;N2488,Distancia!$C$2:$D$3438,2,0)</f>
        <v>1122.18</v>
      </c>
      <c r="Q2488" s="2" t="str">
        <f t="shared" si="38"/>
        <v>Aplica</v>
      </c>
      <c r="R2488" s="48">
        <v>257960</v>
      </c>
      <c r="S2488" s="2"/>
    </row>
    <row r="2489" spans="1:19" x14ac:dyDescent="0.25">
      <c r="A2489" s="3" t="s">
        <v>104</v>
      </c>
      <c r="B2489" s="6" t="s">
        <v>1946</v>
      </c>
      <c r="C2489" s="2">
        <v>220199</v>
      </c>
      <c r="D2489" s="4">
        <v>45907</v>
      </c>
      <c r="E2489" s="4">
        <v>45910</v>
      </c>
      <c r="F2489" s="2" t="s">
        <v>1869</v>
      </c>
      <c r="G2489" s="3" t="s">
        <v>1870</v>
      </c>
      <c r="H2489" s="2" t="s">
        <v>5872</v>
      </c>
      <c r="I2489" s="3" t="s">
        <v>3170</v>
      </c>
      <c r="J2489" s="6">
        <v>270378</v>
      </c>
      <c r="K2489" s="3" t="s">
        <v>4702</v>
      </c>
      <c r="L2489" s="3" t="s">
        <v>4635</v>
      </c>
      <c r="M2489" s="3" t="s">
        <v>819</v>
      </c>
      <c r="N2489" s="3" t="s">
        <v>270</v>
      </c>
      <c r="O2489" s="5" t="s">
        <v>5392</v>
      </c>
      <c r="P2489" s="2">
        <f>VLOOKUP(M2489&amp;N2489,Distancia!$C$2:$D$3438,2,0)</f>
        <v>1122.18</v>
      </c>
      <c r="Q2489" s="2" t="str">
        <f t="shared" si="38"/>
        <v>Aplica</v>
      </c>
      <c r="R2489" s="48">
        <v>322046</v>
      </c>
      <c r="S2489" s="2"/>
    </row>
    <row r="2490" spans="1:19" x14ac:dyDescent="0.25">
      <c r="A2490" s="3" t="s">
        <v>104</v>
      </c>
      <c r="B2490" s="6" t="s">
        <v>1946</v>
      </c>
      <c r="C2490" s="2">
        <v>220279</v>
      </c>
      <c r="D2490" s="4">
        <v>45903</v>
      </c>
      <c r="E2490" s="4">
        <v>45905</v>
      </c>
      <c r="F2490" s="2" t="s">
        <v>1864</v>
      </c>
      <c r="G2490" s="3" t="s">
        <v>1865</v>
      </c>
      <c r="H2490" s="2" t="s">
        <v>5972</v>
      </c>
      <c r="I2490" s="3" t="s">
        <v>3170</v>
      </c>
      <c r="J2490" s="6">
        <v>190855</v>
      </c>
      <c r="K2490" s="3" t="s">
        <v>4738</v>
      </c>
      <c r="L2490" s="3" t="s">
        <v>4217</v>
      </c>
      <c r="M2490" s="3" t="s">
        <v>820</v>
      </c>
      <c r="N2490" s="3" t="s">
        <v>286</v>
      </c>
      <c r="O2490" s="5" t="s">
        <v>5389</v>
      </c>
      <c r="P2490" s="2">
        <f>VLOOKUP(M2490&amp;N2490,Distancia!$C$2:$D$3438,2,0)</f>
        <v>594</v>
      </c>
      <c r="Q2490" s="2" t="str">
        <f t="shared" si="38"/>
        <v>Aplica</v>
      </c>
      <c r="R2490" s="36">
        <v>22280</v>
      </c>
      <c r="S2490" s="2"/>
    </row>
    <row r="2491" spans="1:19" x14ac:dyDescent="0.25">
      <c r="A2491" s="3" t="s">
        <v>104</v>
      </c>
      <c r="B2491" s="6" t="s">
        <v>1946</v>
      </c>
      <c r="C2491" s="2">
        <v>220290</v>
      </c>
      <c r="D2491" s="4">
        <v>45897</v>
      </c>
      <c r="E2491" s="4">
        <v>45897</v>
      </c>
      <c r="F2491" s="2" t="s">
        <v>809</v>
      </c>
      <c r="G2491" s="3" t="s">
        <v>810</v>
      </c>
      <c r="H2491" s="2" t="s">
        <v>5912</v>
      </c>
      <c r="I2491" s="3" t="s">
        <v>97</v>
      </c>
      <c r="J2491" s="6">
        <v>0</v>
      </c>
      <c r="K2491" s="3" t="s">
        <v>4746</v>
      </c>
      <c r="L2491" s="3" t="s">
        <v>4217</v>
      </c>
      <c r="M2491" s="3" t="s">
        <v>334</v>
      </c>
      <c r="N2491" s="3" t="s">
        <v>823</v>
      </c>
      <c r="O2491" s="5" t="s">
        <v>5382</v>
      </c>
      <c r="P2491" s="2">
        <f>VLOOKUP(M2491&amp;N2491,Distancia!$C$2:$D$3438,2,0)</f>
        <v>54.57</v>
      </c>
      <c r="Q2491" s="2" t="str">
        <f t="shared" si="38"/>
        <v>No Aplica</v>
      </c>
      <c r="R2491" s="36">
        <v>2700</v>
      </c>
      <c r="S2491" s="2"/>
    </row>
    <row r="2492" spans="1:19" x14ac:dyDescent="0.25">
      <c r="A2492" s="3" t="s">
        <v>104</v>
      </c>
      <c r="B2492" s="6" t="s">
        <v>1946</v>
      </c>
      <c r="C2492" s="2">
        <v>220291</v>
      </c>
      <c r="D2492" s="4">
        <v>45897</v>
      </c>
      <c r="E2492" s="4">
        <v>45897</v>
      </c>
      <c r="F2492" s="2" t="s">
        <v>798</v>
      </c>
      <c r="G2492" s="3" t="s">
        <v>799</v>
      </c>
      <c r="H2492" s="2" t="s">
        <v>5785</v>
      </c>
      <c r="I2492" s="3" t="s">
        <v>3170</v>
      </c>
      <c r="J2492" s="6">
        <v>25815</v>
      </c>
      <c r="K2492" s="3" t="s">
        <v>4747</v>
      </c>
      <c r="L2492" s="3" t="s">
        <v>4217</v>
      </c>
      <c r="M2492" s="3" t="s">
        <v>334</v>
      </c>
      <c r="N2492" s="3" t="s">
        <v>819</v>
      </c>
      <c r="O2492" s="5" t="s">
        <v>5382</v>
      </c>
      <c r="P2492" s="2">
        <f>VLOOKUP(M2492&amp;N2492,Distancia!$C$2:$D$3438,2,0)</f>
        <v>96.97</v>
      </c>
      <c r="Q2492" s="2" t="str">
        <f t="shared" si="38"/>
        <v>Aplica</v>
      </c>
      <c r="R2492" s="36">
        <v>0</v>
      </c>
      <c r="S2492" s="2"/>
    </row>
    <row r="2493" spans="1:19" x14ac:dyDescent="0.25">
      <c r="A2493" s="3" t="s">
        <v>104</v>
      </c>
      <c r="B2493" s="6" t="s">
        <v>1946</v>
      </c>
      <c r="C2493" s="2">
        <v>220341</v>
      </c>
      <c r="D2493" s="4">
        <v>45887</v>
      </c>
      <c r="E2493" s="4">
        <v>45887</v>
      </c>
      <c r="F2493" s="2" t="s">
        <v>2</v>
      </c>
      <c r="G2493" s="3" t="s">
        <v>1888</v>
      </c>
      <c r="H2493" s="2" t="s">
        <v>5609</v>
      </c>
      <c r="I2493" s="3" t="s">
        <v>351</v>
      </c>
      <c r="J2493" s="6">
        <v>25815</v>
      </c>
      <c r="K2493" s="3" t="s">
        <v>4770</v>
      </c>
      <c r="L2493" s="3" t="s">
        <v>4311</v>
      </c>
      <c r="M2493" s="3" t="s">
        <v>378</v>
      </c>
      <c r="N2493" s="3" t="s">
        <v>334</v>
      </c>
      <c r="O2493" s="5" t="s">
        <v>5382</v>
      </c>
      <c r="P2493" s="2">
        <f>VLOOKUP(M2493&amp;N2493,Distancia!$C$2:$D$3438,2,0)</f>
        <v>111.09</v>
      </c>
      <c r="Q2493" s="2" t="str">
        <f t="shared" si="38"/>
        <v>Aplica</v>
      </c>
      <c r="R2493" s="36">
        <v>10600</v>
      </c>
      <c r="S2493" s="2"/>
    </row>
    <row r="2494" spans="1:19" x14ac:dyDescent="0.25">
      <c r="A2494" s="3" t="s">
        <v>104</v>
      </c>
      <c r="B2494" s="6" t="s">
        <v>1946</v>
      </c>
      <c r="C2494" s="2">
        <v>220381</v>
      </c>
      <c r="D2494" s="4">
        <v>45901</v>
      </c>
      <c r="E2494" s="4">
        <v>45901</v>
      </c>
      <c r="F2494" s="2" t="s">
        <v>1860</v>
      </c>
      <c r="G2494" s="3" t="s">
        <v>2328</v>
      </c>
      <c r="H2494" s="2" t="s">
        <v>5879</v>
      </c>
      <c r="I2494" s="3" t="s">
        <v>97</v>
      </c>
      <c r="J2494" s="6">
        <v>31809</v>
      </c>
      <c r="K2494" s="3" t="s">
        <v>4798</v>
      </c>
      <c r="L2494" s="3" t="s">
        <v>4576</v>
      </c>
      <c r="M2494" s="3" t="s">
        <v>819</v>
      </c>
      <c r="N2494" s="3" t="s">
        <v>3</v>
      </c>
      <c r="O2494" s="5" t="s">
        <v>5382</v>
      </c>
      <c r="P2494" s="2">
        <f>VLOOKUP(M2494&amp;N2494,Distancia!$C$2:$D$3438,2,0)</f>
        <v>81.17</v>
      </c>
      <c r="Q2494" s="2" t="str">
        <f t="shared" si="38"/>
        <v>Aplica</v>
      </c>
      <c r="R2494" s="36">
        <v>0</v>
      </c>
      <c r="S2494" s="2"/>
    </row>
    <row r="2495" spans="1:19" x14ac:dyDescent="0.25">
      <c r="A2495" s="3" t="s">
        <v>104</v>
      </c>
      <c r="B2495" s="6" t="s">
        <v>1946</v>
      </c>
      <c r="C2495" s="2">
        <v>220397</v>
      </c>
      <c r="D2495" s="4">
        <v>45901</v>
      </c>
      <c r="E2495" s="4">
        <v>45901</v>
      </c>
      <c r="F2495" s="2" t="s">
        <v>798</v>
      </c>
      <c r="G2495" s="3" t="s">
        <v>799</v>
      </c>
      <c r="H2495" s="2" t="s">
        <v>5785</v>
      </c>
      <c r="I2495" s="3" t="s">
        <v>3170</v>
      </c>
      <c r="J2495" s="6">
        <v>25815</v>
      </c>
      <c r="K2495" s="3" t="s">
        <v>4806</v>
      </c>
      <c r="L2495" s="3" t="s">
        <v>4576</v>
      </c>
      <c r="M2495" s="3" t="s">
        <v>334</v>
      </c>
      <c r="N2495" s="3" t="s">
        <v>819</v>
      </c>
      <c r="O2495" s="5" t="s">
        <v>5382</v>
      </c>
      <c r="P2495" s="2">
        <f>VLOOKUP(M2495&amp;N2495,Distancia!$C$2:$D$3438,2,0)</f>
        <v>96.97</v>
      </c>
      <c r="Q2495" s="2" t="str">
        <f t="shared" si="38"/>
        <v>Aplica</v>
      </c>
      <c r="R2495" s="36">
        <v>0</v>
      </c>
      <c r="S2495" s="2"/>
    </row>
    <row r="2496" spans="1:19" x14ac:dyDescent="0.25">
      <c r="A2496" s="3" t="s">
        <v>104</v>
      </c>
      <c r="B2496" s="6" t="s">
        <v>1946</v>
      </c>
      <c r="C2496" s="2">
        <v>220400</v>
      </c>
      <c r="D2496" s="4">
        <v>45904</v>
      </c>
      <c r="E2496" s="4">
        <v>45905</v>
      </c>
      <c r="F2496" s="2" t="s">
        <v>2285</v>
      </c>
      <c r="G2496" s="3" t="s">
        <v>2286</v>
      </c>
      <c r="H2496" s="2" t="s">
        <v>5691</v>
      </c>
      <c r="I2496" s="3" t="s">
        <v>351</v>
      </c>
      <c r="J2496" s="6">
        <v>111332</v>
      </c>
      <c r="K2496" s="3" t="s">
        <v>4807</v>
      </c>
      <c r="L2496" s="3" t="s">
        <v>4637</v>
      </c>
      <c r="M2496" s="3" t="s">
        <v>803</v>
      </c>
      <c r="N2496" s="3" t="s">
        <v>286</v>
      </c>
      <c r="O2496" s="5" t="s">
        <v>5389</v>
      </c>
      <c r="P2496" s="2">
        <f>VLOOKUP(M2496&amp;N2496,Distancia!$C$2:$D$3438,2,0)</f>
        <v>372</v>
      </c>
      <c r="Q2496" s="2" t="str">
        <f t="shared" si="38"/>
        <v>Aplica</v>
      </c>
      <c r="R2496" s="36">
        <v>2000</v>
      </c>
      <c r="S2496" s="2"/>
    </row>
    <row r="2497" spans="1:19" x14ac:dyDescent="0.25">
      <c r="A2497" s="3" t="s">
        <v>104</v>
      </c>
      <c r="B2497" s="6" t="s">
        <v>1946</v>
      </c>
      <c r="C2497" s="2">
        <v>220416</v>
      </c>
      <c r="D2497" s="4">
        <v>45904</v>
      </c>
      <c r="E2497" s="4">
        <v>45904</v>
      </c>
      <c r="F2497" s="2" t="s">
        <v>76</v>
      </c>
      <c r="G2497" s="3" t="s">
        <v>2333</v>
      </c>
      <c r="H2497" s="2" t="s">
        <v>5507</v>
      </c>
      <c r="I2497" s="3" t="s">
        <v>3170</v>
      </c>
      <c r="J2497" s="6">
        <v>31809</v>
      </c>
      <c r="K2497" s="3" t="s">
        <v>4810</v>
      </c>
      <c r="L2497" s="3" t="s">
        <v>4275</v>
      </c>
      <c r="M2497" s="3" t="s">
        <v>820</v>
      </c>
      <c r="N2497" s="3" t="s">
        <v>3</v>
      </c>
      <c r="O2497" s="5" t="s">
        <v>5394</v>
      </c>
      <c r="P2497" s="2">
        <f>VLOOKUP(M2497&amp;N2497,Distancia!$C$2:$D$3438,2,0)</f>
        <v>87.35</v>
      </c>
      <c r="Q2497" s="2" t="str">
        <f t="shared" si="38"/>
        <v>Aplica</v>
      </c>
      <c r="R2497" s="36" t="s">
        <v>6740</v>
      </c>
      <c r="S2497" s="2"/>
    </row>
    <row r="2498" spans="1:19" x14ac:dyDescent="0.25">
      <c r="A2498" s="3" t="s">
        <v>104</v>
      </c>
      <c r="B2498" s="6" t="s">
        <v>1946</v>
      </c>
      <c r="C2498" s="2">
        <v>220418</v>
      </c>
      <c r="D2498" s="4">
        <v>45903</v>
      </c>
      <c r="E2498" s="4">
        <v>45906</v>
      </c>
      <c r="F2498" s="2" t="s">
        <v>1902</v>
      </c>
      <c r="G2498" s="3" t="s">
        <v>1903</v>
      </c>
      <c r="H2498" s="2" t="s">
        <v>5783</v>
      </c>
      <c r="I2498" s="3" t="s">
        <v>97</v>
      </c>
      <c r="J2498" s="6">
        <v>111332</v>
      </c>
      <c r="K2498" s="3" t="s">
        <v>4811</v>
      </c>
      <c r="L2498" s="3" t="s">
        <v>4635</v>
      </c>
      <c r="M2498" s="3" t="s">
        <v>806</v>
      </c>
      <c r="N2498" s="3" t="s">
        <v>286</v>
      </c>
      <c r="O2498" s="5" t="s">
        <v>5382</v>
      </c>
      <c r="P2498" s="2">
        <f>VLOOKUP(M2498&amp;N2498,Distancia!$C$2:$D$3438,2,0)</f>
        <v>267</v>
      </c>
      <c r="Q2498" s="2" t="str">
        <f t="shared" si="38"/>
        <v>Aplica</v>
      </c>
      <c r="R2498" s="36">
        <v>16600</v>
      </c>
      <c r="S2498" s="2"/>
    </row>
    <row r="2499" spans="1:19" x14ac:dyDescent="0.25">
      <c r="A2499" s="3" t="s">
        <v>104</v>
      </c>
      <c r="B2499" s="6" t="s">
        <v>1946</v>
      </c>
      <c r="C2499" s="2">
        <v>220443</v>
      </c>
      <c r="D2499" s="4">
        <v>45903</v>
      </c>
      <c r="E2499" s="4">
        <v>45905</v>
      </c>
      <c r="F2499" s="2" t="s">
        <v>817</v>
      </c>
      <c r="G2499" s="3" t="s">
        <v>818</v>
      </c>
      <c r="H2499" s="2" t="s">
        <v>6286</v>
      </c>
      <c r="I2499" s="3" t="s">
        <v>97</v>
      </c>
      <c r="J2499" s="6">
        <v>111332</v>
      </c>
      <c r="K2499" s="3" t="s">
        <v>4833</v>
      </c>
      <c r="L2499" s="3" t="s">
        <v>4635</v>
      </c>
      <c r="M2499" s="3" t="s">
        <v>828</v>
      </c>
      <c r="N2499" s="3" t="s">
        <v>286</v>
      </c>
      <c r="O2499" s="5" t="s">
        <v>5382</v>
      </c>
      <c r="P2499" s="2">
        <f>VLOOKUP(M2499&amp;N2499,Distancia!$C$2:$D$3438,2,0)</f>
        <v>324</v>
      </c>
      <c r="Q2499" s="2" t="str">
        <f t="shared" ref="Q2499:Q2562" si="39">IF(P2499&gt;=80,"Aplica","No Aplica")</f>
        <v>Aplica</v>
      </c>
      <c r="R2499" s="36">
        <v>0</v>
      </c>
      <c r="S2499" s="2"/>
    </row>
    <row r="2500" spans="1:19" x14ac:dyDescent="0.25">
      <c r="A2500" s="3" t="s">
        <v>104</v>
      </c>
      <c r="B2500" s="6" t="s">
        <v>1946</v>
      </c>
      <c r="C2500" s="2">
        <v>220448</v>
      </c>
      <c r="D2500" s="4">
        <v>45904</v>
      </c>
      <c r="E2500" s="4">
        <v>45905</v>
      </c>
      <c r="F2500" s="2" t="s">
        <v>786</v>
      </c>
      <c r="G2500" s="3" t="s">
        <v>3024</v>
      </c>
      <c r="H2500" s="2" t="s">
        <v>5529</v>
      </c>
      <c r="I2500" s="3" t="s">
        <v>97</v>
      </c>
      <c r="J2500" s="6">
        <v>121034</v>
      </c>
      <c r="K2500" s="3" t="s">
        <v>4837</v>
      </c>
      <c r="L2500" s="3" t="s">
        <v>4635</v>
      </c>
      <c r="M2500" s="3" t="s">
        <v>334</v>
      </c>
      <c r="N2500" s="3" t="s">
        <v>286</v>
      </c>
      <c r="O2500" s="5" t="s">
        <v>5382</v>
      </c>
      <c r="P2500" s="2">
        <f>VLOOKUP(M2500&amp;N2500,Distancia!$C$2:$D$3438,2,0)</f>
        <v>340</v>
      </c>
      <c r="Q2500" s="2" t="str">
        <f t="shared" si="39"/>
        <v>Aplica</v>
      </c>
      <c r="R2500" s="36">
        <v>0</v>
      </c>
      <c r="S2500" s="2"/>
    </row>
    <row r="2501" spans="1:19" x14ac:dyDescent="0.25">
      <c r="A2501" s="3" t="s">
        <v>104</v>
      </c>
      <c r="B2501" s="6" t="s">
        <v>1946</v>
      </c>
      <c r="C2501" s="2">
        <v>220471</v>
      </c>
      <c r="D2501" s="4">
        <v>45902</v>
      </c>
      <c r="E2501" s="4">
        <v>45902</v>
      </c>
      <c r="F2501" s="2" t="s">
        <v>804</v>
      </c>
      <c r="G2501" s="3" t="s">
        <v>805</v>
      </c>
      <c r="H2501" s="2" t="s">
        <v>5919</v>
      </c>
      <c r="I2501" s="3" t="s">
        <v>3170</v>
      </c>
      <c r="J2501" s="6">
        <v>0</v>
      </c>
      <c r="K2501" s="3" t="s">
        <v>4849</v>
      </c>
      <c r="L2501" s="3" t="s">
        <v>4275</v>
      </c>
      <c r="M2501" s="3" t="s">
        <v>334</v>
      </c>
      <c r="N2501" s="3" t="s">
        <v>803</v>
      </c>
      <c r="O2501" s="5" t="s">
        <v>5402</v>
      </c>
      <c r="P2501" s="2">
        <f>VLOOKUP(M2501&amp;N2501,Distancia!$C$2:$D$3438,2,0)</f>
        <v>49.36</v>
      </c>
      <c r="Q2501" s="2" t="str">
        <f t="shared" si="39"/>
        <v>No Aplica</v>
      </c>
      <c r="R2501" s="36" t="s">
        <v>6740</v>
      </c>
      <c r="S2501" s="2"/>
    </row>
    <row r="2502" spans="1:19" x14ac:dyDescent="0.25">
      <c r="A2502" s="3" t="s">
        <v>104</v>
      </c>
      <c r="B2502" s="6" t="s">
        <v>1946</v>
      </c>
      <c r="C2502" s="2">
        <v>220492</v>
      </c>
      <c r="D2502" s="4">
        <v>45902</v>
      </c>
      <c r="E2502" s="4">
        <v>45902</v>
      </c>
      <c r="F2502" s="2" t="s">
        <v>4481</v>
      </c>
      <c r="G2502" s="3" t="s">
        <v>4482</v>
      </c>
      <c r="H2502" s="2" t="s">
        <v>6121</v>
      </c>
      <c r="I2502" s="3" t="s">
        <v>3170</v>
      </c>
      <c r="J2502" s="6">
        <v>25815</v>
      </c>
      <c r="K2502" s="3" t="s">
        <v>4860</v>
      </c>
      <c r="L2502" s="3" t="s">
        <v>4275</v>
      </c>
      <c r="M2502" s="3" t="s">
        <v>3</v>
      </c>
      <c r="N2502" s="3" t="s">
        <v>819</v>
      </c>
      <c r="O2502" s="5" t="s">
        <v>5382</v>
      </c>
      <c r="P2502" s="2">
        <f>VLOOKUP(M2502&amp;N2502,Distancia!$C$2:$D$3438,2,0)</f>
        <v>81.17</v>
      </c>
      <c r="Q2502" s="2" t="str">
        <f t="shared" si="39"/>
        <v>Aplica</v>
      </c>
      <c r="R2502" s="36">
        <v>0</v>
      </c>
      <c r="S2502" s="2"/>
    </row>
    <row r="2503" spans="1:19" x14ac:dyDescent="0.25">
      <c r="A2503" s="3" t="s">
        <v>104</v>
      </c>
      <c r="B2503" s="6" t="s">
        <v>1946</v>
      </c>
      <c r="C2503" s="2">
        <v>220512</v>
      </c>
      <c r="D2503" s="4">
        <v>45903</v>
      </c>
      <c r="E2503" s="4">
        <v>45903</v>
      </c>
      <c r="F2503" s="2" t="s">
        <v>821</v>
      </c>
      <c r="G2503" s="3" t="s">
        <v>822</v>
      </c>
      <c r="H2503" s="2" t="s">
        <v>5518</v>
      </c>
      <c r="I2503" s="3" t="s">
        <v>3170</v>
      </c>
      <c r="J2503" s="6">
        <v>31809</v>
      </c>
      <c r="K2503" s="3" t="s">
        <v>4868</v>
      </c>
      <c r="L2503" s="3" t="s">
        <v>4275</v>
      </c>
      <c r="M2503" s="3" t="s">
        <v>334</v>
      </c>
      <c r="N2503" s="3" t="s">
        <v>806</v>
      </c>
      <c r="O2503" s="5" t="s">
        <v>5382</v>
      </c>
      <c r="P2503" s="2">
        <f>VLOOKUP(M2503&amp;N2503,Distancia!$C$2:$D$3438,2,0)</f>
        <v>85.9</v>
      </c>
      <c r="Q2503" s="2" t="str">
        <f t="shared" si="39"/>
        <v>Aplica</v>
      </c>
      <c r="R2503" s="36" t="s">
        <v>6740</v>
      </c>
      <c r="S2503" s="2"/>
    </row>
    <row r="2504" spans="1:19" x14ac:dyDescent="0.25">
      <c r="A2504" s="3" t="s">
        <v>104</v>
      </c>
      <c r="B2504" s="6" t="s">
        <v>1946</v>
      </c>
      <c r="C2504" s="2">
        <v>220517</v>
      </c>
      <c r="D2504" s="4">
        <v>45904</v>
      </c>
      <c r="E2504" s="4">
        <v>45905</v>
      </c>
      <c r="F2504" s="2" t="s">
        <v>342</v>
      </c>
      <c r="G2504" s="3" t="s">
        <v>782</v>
      </c>
      <c r="H2504" s="2" t="s">
        <v>5534</v>
      </c>
      <c r="I2504" s="3" t="s">
        <v>97</v>
      </c>
      <c r="J2504" s="6">
        <v>121034</v>
      </c>
      <c r="K2504" s="3" t="s">
        <v>4872</v>
      </c>
      <c r="L2504" s="3" t="s">
        <v>4635</v>
      </c>
      <c r="M2504" s="3" t="s">
        <v>334</v>
      </c>
      <c r="N2504" s="3" t="s">
        <v>286</v>
      </c>
      <c r="O2504" s="5" t="s">
        <v>5382</v>
      </c>
      <c r="P2504" s="2">
        <f>VLOOKUP(M2504&amp;N2504,Distancia!$C$2:$D$3438,2,0)</f>
        <v>340</v>
      </c>
      <c r="Q2504" s="2" t="str">
        <f t="shared" si="39"/>
        <v>Aplica</v>
      </c>
      <c r="R2504" s="36">
        <v>15100</v>
      </c>
      <c r="S2504" s="2"/>
    </row>
    <row r="2505" spans="1:19" x14ac:dyDescent="0.25">
      <c r="A2505" s="3" t="s">
        <v>104</v>
      </c>
      <c r="B2505" s="6" t="s">
        <v>1946</v>
      </c>
      <c r="C2505" s="2">
        <v>220519</v>
      </c>
      <c r="D2505" s="4">
        <v>45894</v>
      </c>
      <c r="E2505" s="4">
        <v>45898</v>
      </c>
      <c r="F2505" s="2" t="s">
        <v>1889</v>
      </c>
      <c r="G2505" s="3" t="s">
        <v>1891</v>
      </c>
      <c r="H2505" s="2" t="s">
        <v>5996</v>
      </c>
      <c r="I2505" s="3" t="s">
        <v>3170</v>
      </c>
      <c r="J2505" s="6">
        <v>349901</v>
      </c>
      <c r="K2505" s="3" t="s">
        <v>4874</v>
      </c>
      <c r="L2505" s="3" t="s">
        <v>4537</v>
      </c>
      <c r="M2505" s="3" t="s">
        <v>378</v>
      </c>
      <c r="N2505" s="3" t="s">
        <v>270</v>
      </c>
      <c r="O2505" s="5" t="s">
        <v>5392</v>
      </c>
      <c r="P2505" s="2">
        <f>VLOOKUP(M2505&amp;N2505,Distancia!$C$2:$D$3438,2,0)</f>
        <v>932.04</v>
      </c>
      <c r="Q2505" s="2" t="str">
        <f t="shared" si="39"/>
        <v>Aplica</v>
      </c>
      <c r="R2505" s="48">
        <f>39200+209762</f>
        <v>248962</v>
      </c>
      <c r="S2505" s="2"/>
    </row>
    <row r="2506" spans="1:19" x14ac:dyDescent="0.25">
      <c r="A2506" s="3" t="s">
        <v>104</v>
      </c>
      <c r="B2506" s="6" t="s">
        <v>1946</v>
      </c>
      <c r="C2506" s="2">
        <v>220520</v>
      </c>
      <c r="D2506" s="4">
        <v>45903</v>
      </c>
      <c r="E2506" s="4">
        <v>45903</v>
      </c>
      <c r="F2506" s="2" t="s">
        <v>2332</v>
      </c>
      <c r="G2506" s="3" t="s">
        <v>2331</v>
      </c>
      <c r="H2506" s="2" t="s">
        <v>6292</v>
      </c>
      <c r="I2506" s="3" t="s">
        <v>3170</v>
      </c>
      <c r="J2506" s="6">
        <v>31809</v>
      </c>
      <c r="K2506" s="3" t="s">
        <v>4875</v>
      </c>
      <c r="L2506" s="3" t="s">
        <v>4537</v>
      </c>
      <c r="M2506" s="3" t="s">
        <v>819</v>
      </c>
      <c r="N2506" s="3" t="s">
        <v>334</v>
      </c>
      <c r="O2506" s="5" t="s">
        <v>5394</v>
      </c>
      <c r="P2506" s="2">
        <f>VLOOKUP(M2506&amp;N2506,Distancia!$C$2:$D$3438,2,0)</f>
        <v>96.97</v>
      </c>
      <c r="Q2506" s="2" t="str">
        <f t="shared" si="39"/>
        <v>Aplica</v>
      </c>
      <c r="R2506" s="36">
        <v>64205</v>
      </c>
      <c r="S2506" s="2"/>
    </row>
    <row r="2507" spans="1:19" x14ac:dyDescent="0.25">
      <c r="A2507" s="3" t="s">
        <v>104</v>
      </c>
      <c r="B2507" s="6" t="s">
        <v>1946</v>
      </c>
      <c r="C2507" s="2">
        <v>220525</v>
      </c>
      <c r="D2507" s="4">
        <v>45907</v>
      </c>
      <c r="E2507" s="4">
        <v>45910</v>
      </c>
      <c r="F2507" s="2" t="s">
        <v>2349</v>
      </c>
      <c r="G2507" s="3" t="s">
        <v>4880</v>
      </c>
      <c r="H2507" s="2" t="s">
        <v>6295</v>
      </c>
      <c r="I2507" s="3" t="s">
        <v>351</v>
      </c>
      <c r="J2507" s="6">
        <v>293940</v>
      </c>
      <c r="K2507" s="3" t="s">
        <v>4881</v>
      </c>
      <c r="L2507" s="3" t="s">
        <v>4252</v>
      </c>
      <c r="M2507" s="3" t="s">
        <v>334</v>
      </c>
      <c r="N2507" s="3" t="s">
        <v>270</v>
      </c>
      <c r="O2507" s="5" t="s">
        <v>5392</v>
      </c>
      <c r="P2507" s="2">
        <f>VLOOKUP(M2507&amp;N2507,Distancia!$C$2:$D$3438,2,0)</f>
        <v>1032.5999999999999</v>
      </c>
      <c r="Q2507" s="2" t="str">
        <f t="shared" si="39"/>
        <v>Aplica</v>
      </c>
      <c r="R2507" s="48">
        <v>258018</v>
      </c>
      <c r="S2507" s="2"/>
    </row>
    <row r="2508" spans="1:19" x14ac:dyDescent="0.25">
      <c r="A2508" s="3" t="s">
        <v>104</v>
      </c>
      <c r="B2508" s="6" t="s">
        <v>1946</v>
      </c>
      <c r="C2508" s="2">
        <v>220536</v>
      </c>
      <c r="D2508" s="4">
        <v>45902</v>
      </c>
      <c r="E2508" s="4">
        <v>45902</v>
      </c>
      <c r="F2508" s="2" t="s">
        <v>2285</v>
      </c>
      <c r="G2508" s="3" t="s">
        <v>2286</v>
      </c>
      <c r="H2508" s="2" t="s">
        <v>5691</v>
      </c>
      <c r="I2508" s="3" t="s">
        <v>97</v>
      </c>
      <c r="J2508" s="6">
        <v>0</v>
      </c>
      <c r="K2508" s="3" t="s">
        <v>4885</v>
      </c>
      <c r="L2508" s="3" t="s">
        <v>4275</v>
      </c>
      <c r="M2508" s="3" t="s">
        <v>803</v>
      </c>
      <c r="N2508" s="3" t="s">
        <v>802</v>
      </c>
      <c r="O2508" s="5" t="s">
        <v>5382</v>
      </c>
      <c r="P2508" s="2">
        <f>VLOOKUP(M2508&amp;N2508,Distancia!$C$2:$D$3438,2,0)</f>
        <v>31.9</v>
      </c>
      <c r="Q2508" s="2" t="str">
        <f t="shared" si="39"/>
        <v>No Aplica</v>
      </c>
      <c r="R2508" s="36">
        <v>4700</v>
      </c>
      <c r="S2508" s="2"/>
    </row>
    <row r="2509" spans="1:19" x14ac:dyDescent="0.25">
      <c r="A2509" s="3" t="s">
        <v>104</v>
      </c>
      <c r="B2509" s="6" t="s">
        <v>1946</v>
      </c>
      <c r="C2509" s="2">
        <v>220543</v>
      </c>
      <c r="D2509" s="4">
        <v>45903</v>
      </c>
      <c r="E2509" s="4">
        <v>45903</v>
      </c>
      <c r="F2509" s="2" t="s">
        <v>2307</v>
      </c>
      <c r="G2509" s="3" t="s">
        <v>2306</v>
      </c>
      <c r="H2509" s="2" t="s">
        <v>6296</v>
      </c>
      <c r="I2509" s="3" t="s">
        <v>351</v>
      </c>
      <c r="J2509" s="6">
        <v>31809</v>
      </c>
      <c r="K2509" s="3" t="s">
        <v>4889</v>
      </c>
      <c r="L2509" s="3" t="s">
        <v>4537</v>
      </c>
      <c r="M2509" s="3" t="s">
        <v>378</v>
      </c>
      <c r="N2509" s="3" t="s">
        <v>334</v>
      </c>
      <c r="O2509" s="5" t="s">
        <v>5394</v>
      </c>
      <c r="P2509" s="2">
        <f>VLOOKUP(M2509&amp;N2509,Distancia!$C$2:$D$3438,2,0)</f>
        <v>111.09</v>
      </c>
      <c r="Q2509" s="2" t="str">
        <f t="shared" si="39"/>
        <v>Aplica</v>
      </c>
      <c r="R2509" s="36">
        <v>36415</v>
      </c>
      <c r="S2509" s="2"/>
    </row>
    <row r="2510" spans="1:19" x14ac:dyDescent="0.25">
      <c r="A2510" s="3" t="s">
        <v>104</v>
      </c>
      <c r="B2510" s="6" t="s">
        <v>1946</v>
      </c>
      <c r="C2510" s="2">
        <v>220556</v>
      </c>
      <c r="D2510" s="4">
        <v>45909</v>
      </c>
      <c r="E2510" s="4">
        <v>45909</v>
      </c>
      <c r="F2510" s="2" t="s">
        <v>1902</v>
      </c>
      <c r="G2510" s="3" t="s">
        <v>1903</v>
      </c>
      <c r="H2510" s="2" t="s">
        <v>5783</v>
      </c>
      <c r="I2510" s="3" t="s">
        <v>97</v>
      </c>
      <c r="J2510" s="6">
        <v>0</v>
      </c>
      <c r="K2510" s="3" t="s">
        <v>4890</v>
      </c>
      <c r="L2510" s="3" t="s">
        <v>4771</v>
      </c>
      <c r="M2510" s="3" t="s">
        <v>806</v>
      </c>
      <c r="N2510" s="3" t="s">
        <v>3947</v>
      </c>
      <c r="O2510" s="5" t="s">
        <v>5382</v>
      </c>
      <c r="P2510" s="2">
        <f>VLOOKUP(M2510&amp;N2510,Distancia!$C$2:$D$3438,2,0)</f>
        <v>45.35</v>
      </c>
      <c r="Q2510" s="2" t="str">
        <f t="shared" si="39"/>
        <v>No Aplica</v>
      </c>
      <c r="R2510" s="36">
        <v>900</v>
      </c>
      <c r="S2510" s="2"/>
    </row>
    <row r="2511" spans="1:19" x14ac:dyDescent="0.25">
      <c r="A2511" s="3" t="s">
        <v>104</v>
      </c>
      <c r="B2511" s="6" t="s">
        <v>1946</v>
      </c>
      <c r="C2511" s="2">
        <v>220560</v>
      </c>
      <c r="D2511" s="4">
        <v>45903</v>
      </c>
      <c r="E2511" s="4">
        <v>45903</v>
      </c>
      <c r="F2511" s="2" t="s">
        <v>2288</v>
      </c>
      <c r="G2511" s="3" t="s">
        <v>2287</v>
      </c>
      <c r="H2511" s="2" t="s">
        <v>5811</v>
      </c>
      <c r="I2511" s="3" t="s">
        <v>3170</v>
      </c>
      <c r="J2511" s="6">
        <v>0</v>
      </c>
      <c r="K2511" s="3" t="s">
        <v>4891</v>
      </c>
      <c r="L2511" s="3" t="s">
        <v>4537</v>
      </c>
      <c r="M2511" s="3" t="s">
        <v>803</v>
      </c>
      <c r="N2511" s="3" t="s">
        <v>334</v>
      </c>
      <c r="O2511" s="5" t="s">
        <v>5382</v>
      </c>
      <c r="P2511" s="2">
        <f>VLOOKUP(M2511&amp;N2511,Distancia!$C$2:$D$3438,2,0)</f>
        <v>49.36</v>
      </c>
      <c r="Q2511" s="2" t="str">
        <f t="shared" si="39"/>
        <v>No Aplica</v>
      </c>
      <c r="R2511" s="36">
        <v>0</v>
      </c>
      <c r="S2511" s="2"/>
    </row>
    <row r="2512" spans="1:19" x14ac:dyDescent="0.25">
      <c r="A2512" s="3" t="s">
        <v>104</v>
      </c>
      <c r="B2512" s="6" t="s">
        <v>1946</v>
      </c>
      <c r="C2512" s="2">
        <v>220633</v>
      </c>
      <c r="D2512" s="4">
        <v>45905</v>
      </c>
      <c r="E2512" s="4">
        <v>45905</v>
      </c>
      <c r="F2512" s="2" t="s">
        <v>76</v>
      </c>
      <c r="G2512" s="3" t="s">
        <v>2333</v>
      </c>
      <c r="H2512" s="2" t="s">
        <v>5507</v>
      </c>
      <c r="I2512" s="3" t="s">
        <v>3170</v>
      </c>
      <c r="J2512" s="6">
        <v>31809</v>
      </c>
      <c r="K2512" s="3" t="s">
        <v>4934</v>
      </c>
      <c r="L2512" s="3" t="s">
        <v>4797</v>
      </c>
      <c r="M2512" s="3" t="s">
        <v>820</v>
      </c>
      <c r="N2512" s="3" t="s">
        <v>3</v>
      </c>
      <c r="O2512" s="5" t="s">
        <v>5394</v>
      </c>
      <c r="P2512" s="2">
        <f>VLOOKUP(M2512&amp;N2512,Distancia!$C$2:$D$3438,2,0)</f>
        <v>87.35</v>
      </c>
      <c r="Q2512" s="2" t="str">
        <f t="shared" si="39"/>
        <v>Aplica</v>
      </c>
      <c r="R2512" s="36" t="s">
        <v>6740</v>
      </c>
      <c r="S2512" s="2"/>
    </row>
    <row r="2513" spans="1:19" x14ac:dyDescent="0.25">
      <c r="A2513" s="3" t="s">
        <v>104</v>
      </c>
      <c r="B2513" s="6" t="s">
        <v>1946</v>
      </c>
      <c r="C2513" s="2">
        <v>220659</v>
      </c>
      <c r="D2513" s="4">
        <v>45904</v>
      </c>
      <c r="E2513" s="4">
        <v>45904</v>
      </c>
      <c r="F2513" s="2" t="s">
        <v>1892</v>
      </c>
      <c r="G2513" s="3" t="s">
        <v>1893</v>
      </c>
      <c r="H2513" s="2" t="s">
        <v>6315</v>
      </c>
      <c r="I2513" s="3" t="s">
        <v>97</v>
      </c>
      <c r="J2513" s="6">
        <v>0</v>
      </c>
      <c r="K2513" s="3" t="s">
        <v>4950</v>
      </c>
      <c r="L2513" s="3" t="s">
        <v>4637</v>
      </c>
      <c r="M2513" s="3" t="s">
        <v>378</v>
      </c>
      <c r="N2513" s="3" t="s">
        <v>334</v>
      </c>
      <c r="O2513" s="5" t="s">
        <v>5402</v>
      </c>
      <c r="P2513" s="2">
        <f>VLOOKUP(M2513&amp;N2513,Distancia!$C$2:$D$3438,2,0)</f>
        <v>111.09</v>
      </c>
      <c r="Q2513" s="2" t="str">
        <f t="shared" si="39"/>
        <v>Aplica</v>
      </c>
      <c r="R2513" s="36">
        <v>36415</v>
      </c>
      <c r="S2513" s="2"/>
    </row>
    <row r="2514" spans="1:19" x14ac:dyDescent="0.25">
      <c r="A2514" s="3" t="s">
        <v>104</v>
      </c>
      <c r="B2514" s="6" t="s">
        <v>1946</v>
      </c>
      <c r="C2514" s="2">
        <v>220669</v>
      </c>
      <c r="D2514" s="4">
        <v>45908</v>
      </c>
      <c r="E2514" s="4">
        <v>45908</v>
      </c>
      <c r="F2514" s="2" t="s">
        <v>76</v>
      </c>
      <c r="G2514" s="3" t="s">
        <v>2333</v>
      </c>
      <c r="H2514" s="2" t="s">
        <v>5507</v>
      </c>
      <c r="I2514" s="3" t="s">
        <v>3170</v>
      </c>
      <c r="J2514" s="6">
        <v>31809</v>
      </c>
      <c r="K2514" s="3" t="s">
        <v>4953</v>
      </c>
      <c r="L2514" s="3" t="s">
        <v>4851</v>
      </c>
      <c r="M2514" s="3" t="s">
        <v>820</v>
      </c>
      <c r="N2514" s="3" t="s">
        <v>3</v>
      </c>
      <c r="O2514" s="5" t="s">
        <v>5394</v>
      </c>
      <c r="P2514" s="2">
        <f>VLOOKUP(M2514&amp;N2514,Distancia!$C$2:$D$3438,2,0)</f>
        <v>87.35</v>
      </c>
      <c r="Q2514" s="2" t="str">
        <f t="shared" si="39"/>
        <v>Aplica</v>
      </c>
      <c r="R2514" s="36" t="s">
        <v>6740</v>
      </c>
      <c r="S2514" s="2"/>
    </row>
    <row r="2515" spans="1:19" x14ac:dyDescent="0.25">
      <c r="A2515" s="3" t="s">
        <v>104</v>
      </c>
      <c r="B2515" s="6" t="s">
        <v>1946</v>
      </c>
      <c r="C2515" s="2">
        <v>220685</v>
      </c>
      <c r="D2515" s="4">
        <v>45904</v>
      </c>
      <c r="E2515" s="4">
        <v>45905</v>
      </c>
      <c r="F2515" s="2" t="s">
        <v>16</v>
      </c>
      <c r="G2515" s="3" t="s">
        <v>783</v>
      </c>
      <c r="H2515" s="2" t="s">
        <v>6321</v>
      </c>
      <c r="I2515" s="3" t="s">
        <v>351</v>
      </c>
      <c r="J2515" s="6">
        <v>121034</v>
      </c>
      <c r="K2515" s="3" t="s">
        <v>4967</v>
      </c>
      <c r="L2515" s="3" t="s">
        <v>4637</v>
      </c>
      <c r="M2515" s="3" t="s">
        <v>334</v>
      </c>
      <c r="N2515" s="3" t="s">
        <v>286</v>
      </c>
      <c r="O2515" s="5" t="s">
        <v>5394</v>
      </c>
      <c r="P2515" s="2">
        <f>VLOOKUP(M2515&amp;N2515,Distancia!$C$2:$D$3438,2,0)</f>
        <v>340</v>
      </c>
      <c r="Q2515" s="2" t="str">
        <f t="shared" si="39"/>
        <v>Aplica</v>
      </c>
      <c r="R2515" s="36">
        <v>111100</v>
      </c>
      <c r="S2515" s="2"/>
    </row>
    <row r="2516" spans="1:19" x14ac:dyDescent="0.25">
      <c r="A2516" s="3" t="s">
        <v>104</v>
      </c>
      <c r="B2516" s="6" t="s">
        <v>1946</v>
      </c>
      <c r="C2516" s="2">
        <v>220709</v>
      </c>
      <c r="D2516" s="4">
        <v>45909</v>
      </c>
      <c r="E2516" s="4">
        <v>45909</v>
      </c>
      <c r="F2516" s="2" t="s">
        <v>3173</v>
      </c>
      <c r="G2516" s="3" t="s">
        <v>3174</v>
      </c>
      <c r="H2516" s="2" t="s">
        <v>5530</v>
      </c>
      <c r="I2516" s="3" t="s">
        <v>3170</v>
      </c>
      <c r="J2516" s="6">
        <v>25815</v>
      </c>
      <c r="K2516" s="3" t="s">
        <v>4978</v>
      </c>
      <c r="L2516" s="3" t="s">
        <v>4771</v>
      </c>
      <c r="M2516" s="3" t="s">
        <v>334</v>
      </c>
      <c r="N2516" s="3" t="s">
        <v>378</v>
      </c>
      <c r="O2516" s="5" t="s">
        <v>5382</v>
      </c>
      <c r="P2516" s="2">
        <f>VLOOKUP(M2516&amp;N2516,Distancia!$C$2:$D$3438,2,0)</f>
        <v>111.09</v>
      </c>
      <c r="Q2516" s="2" t="str">
        <f t="shared" si="39"/>
        <v>Aplica</v>
      </c>
      <c r="R2516" s="36">
        <v>7000</v>
      </c>
      <c r="S2516" s="2"/>
    </row>
    <row r="2517" spans="1:19" x14ac:dyDescent="0.25">
      <c r="A2517" s="3" t="s">
        <v>104</v>
      </c>
      <c r="B2517" s="6" t="s">
        <v>1946</v>
      </c>
      <c r="C2517" s="2">
        <v>220716</v>
      </c>
      <c r="D2517" s="4">
        <v>45895</v>
      </c>
      <c r="E2517" s="4">
        <v>45895</v>
      </c>
      <c r="F2517" s="2" t="s">
        <v>1884</v>
      </c>
      <c r="G2517" s="3" t="s">
        <v>1885</v>
      </c>
      <c r="H2517" s="2" t="s">
        <v>6159</v>
      </c>
      <c r="I2517" s="3" t="s">
        <v>97</v>
      </c>
      <c r="J2517" s="6">
        <v>0</v>
      </c>
      <c r="K2517" s="3" t="s">
        <v>4983</v>
      </c>
      <c r="L2517" s="3" t="s">
        <v>4627</v>
      </c>
      <c r="M2517" s="3" t="s">
        <v>378</v>
      </c>
      <c r="N2517" s="3" t="s">
        <v>2290</v>
      </c>
      <c r="O2517" s="5" t="s">
        <v>5402</v>
      </c>
      <c r="P2517" s="2">
        <f>VLOOKUP(M2517&amp;N2517,Distancia!$C$2:$D$3438,2,0)</f>
        <v>42.29</v>
      </c>
      <c r="Q2517" s="2" t="str">
        <f t="shared" si="39"/>
        <v>No Aplica</v>
      </c>
      <c r="R2517" s="36">
        <v>12080</v>
      </c>
      <c r="S2517" s="2"/>
    </row>
    <row r="2518" spans="1:19" x14ac:dyDescent="0.25">
      <c r="A2518" s="3" t="s">
        <v>104</v>
      </c>
      <c r="B2518" s="6" t="s">
        <v>1946</v>
      </c>
      <c r="C2518" s="2">
        <v>220725</v>
      </c>
      <c r="D2518" s="4">
        <v>45909</v>
      </c>
      <c r="E2518" s="4">
        <v>45909</v>
      </c>
      <c r="F2518" s="2" t="s">
        <v>804</v>
      </c>
      <c r="G2518" s="3" t="s">
        <v>805</v>
      </c>
      <c r="H2518" s="2" t="s">
        <v>5919</v>
      </c>
      <c r="I2518" s="3" t="s">
        <v>3170</v>
      </c>
      <c r="J2518" s="6">
        <v>0</v>
      </c>
      <c r="K2518" s="3" t="s">
        <v>4989</v>
      </c>
      <c r="L2518" s="3" t="s">
        <v>4771</v>
      </c>
      <c r="M2518" s="3" t="s">
        <v>334</v>
      </c>
      <c r="N2518" s="3" t="s">
        <v>803</v>
      </c>
      <c r="O2518" s="5" t="s">
        <v>5402</v>
      </c>
      <c r="P2518" s="2">
        <f>VLOOKUP(M2518&amp;N2518,Distancia!$C$2:$D$3438,2,0)</f>
        <v>49.36</v>
      </c>
      <c r="Q2518" s="2" t="str">
        <f t="shared" si="39"/>
        <v>No Aplica</v>
      </c>
      <c r="R2518" s="36" t="s">
        <v>6740</v>
      </c>
      <c r="S2518" s="2"/>
    </row>
    <row r="2519" spans="1:19" x14ac:dyDescent="0.25">
      <c r="A2519" s="3" t="s">
        <v>104</v>
      </c>
      <c r="B2519" s="6" t="s">
        <v>1946</v>
      </c>
      <c r="C2519" s="2">
        <v>220733</v>
      </c>
      <c r="D2519" s="4">
        <v>45929</v>
      </c>
      <c r="E2519" s="4">
        <v>45932</v>
      </c>
      <c r="F2519" s="2" t="s">
        <v>1892</v>
      </c>
      <c r="G2519" s="3" t="s">
        <v>1893</v>
      </c>
      <c r="H2519" s="2" t="s">
        <v>6315</v>
      </c>
      <c r="I2519" s="3" t="s">
        <v>351</v>
      </c>
      <c r="J2519" s="6">
        <v>238569</v>
      </c>
      <c r="K2519" s="3" t="s">
        <v>4995</v>
      </c>
      <c r="L2519" s="3" t="s">
        <v>4949</v>
      </c>
      <c r="M2519" s="3" t="s">
        <v>378</v>
      </c>
      <c r="N2519" s="3" t="s">
        <v>270</v>
      </c>
      <c r="O2519" s="5" t="s">
        <v>5392</v>
      </c>
      <c r="P2519" s="2">
        <f>VLOOKUP(M2519&amp;N2519,Distancia!$C$2:$D$3438,2,0)</f>
        <v>932.04</v>
      </c>
      <c r="Q2519" s="2" t="str">
        <f t="shared" si="39"/>
        <v>Aplica</v>
      </c>
      <c r="R2519" s="48">
        <f>17900+212102</f>
        <v>230002</v>
      </c>
      <c r="S2519" s="2"/>
    </row>
    <row r="2520" spans="1:19" x14ac:dyDescent="0.25">
      <c r="A2520" s="3" t="s">
        <v>104</v>
      </c>
      <c r="B2520" s="6" t="s">
        <v>1946</v>
      </c>
      <c r="C2520" s="2">
        <v>220735</v>
      </c>
      <c r="D2520" s="4">
        <v>45911</v>
      </c>
      <c r="E2520" s="4">
        <v>45911</v>
      </c>
      <c r="F2520" s="2" t="s">
        <v>809</v>
      </c>
      <c r="G2520" s="3" t="s">
        <v>810</v>
      </c>
      <c r="H2520" s="2" t="s">
        <v>5912</v>
      </c>
      <c r="I2520" s="3" t="s">
        <v>97</v>
      </c>
      <c r="J2520" s="6">
        <v>31809</v>
      </c>
      <c r="K2520" s="3" t="s">
        <v>4996</v>
      </c>
      <c r="L2520" s="3" t="s">
        <v>4949</v>
      </c>
      <c r="M2520" s="3" t="s">
        <v>334</v>
      </c>
      <c r="N2520" s="3" t="s">
        <v>3947</v>
      </c>
      <c r="O2520" s="5" t="s">
        <v>5382</v>
      </c>
      <c r="P2520" s="2">
        <f>VLOOKUP(M2520&amp;N2520,Distancia!$C$2:$D$3438,2,0)</f>
        <v>68.44</v>
      </c>
      <c r="Q2520" s="2" t="str">
        <f t="shared" si="39"/>
        <v>No Aplica</v>
      </c>
      <c r="R2520" s="36">
        <v>4400</v>
      </c>
      <c r="S2520" s="2"/>
    </row>
    <row r="2521" spans="1:19" x14ac:dyDescent="0.25">
      <c r="A2521" s="3" t="s">
        <v>104</v>
      </c>
      <c r="B2521" s="6" t="s">
        <v>1946</v>
      </c>
      <c r="C2521" s="2">
        <v>220746</v>
      </c>
      <c r="D2521" s="4">
        <v>45909</v>
      </c>
      <c r="E2521" s="4">
        <v>45909</v>
      </c>
      <c r="F2521" s="2" t="s">
        <v>2285</v>
      </c>
      <c r="G2521" s="3" t="s">
        <v>2286</v>
      </c>
      <c r="H2521" s="2" t="s">
        <v>5691</v>
      </c>
      <c r="I2521" s="3" t="s">
        <v>97</v>
      </c>
      <c r="J2521" s="6">
        <v>0</v>
      </c>
      <c r="K2521" s="3" t="s">
        <v>5001</v>
      </c>
      <c r="L2521" s="3" t="s">
        <v>4771</v>
      </c>
      <c r="M2521" s="3" t="s">
        <v>803</v>
      </c>
      <c r="N2521" s="3" t="s">
        <v>802</v>
      </c>
      <c r="O2521" s="5" t="s">
        <v>5382</v>
      </c>
      <c r="P2521" s="2">
        <f>VLOOKUP(M2521&amp;N2521,Distancia!$C$2:$D$3438,2,0)</f>
        <v>31.9</v>
      </c>
      <c r="Q2521" s="2" t="str">
        <f t="shared" si="39"/>
        <v>No Aplica</v>
      </c>
      <c r="R2521" s="36">
        <v>4700</v>
      </c>
      <c r="S2521" s="2"/>
    </row>
    <row r="2522" spans="1:19" x14ac:dyDescent="0.25">
      <c r="A2522" s="3" t="s">
        <v>104</v>
      </c>
      <c r="B2522" s="6" t="s">
        <v>1946</v>
      </c>
      <c r="C2522" s="2">
        <v>220752</v>
      </c>
      <c r="D2522" s="4">
        <v>45908</v>
      </c>
      <c r="E2522" s="4">
        <v>45908</v>
      </c>
      <c r="F2522" s="2" t="s">
        <v>342</v>
      </c>
      <c r="G2522" s="3" t="s">
        <v>782</v>
      </c>
      <c r="H2522" s="2" t="s">
        <v>5534</v>
      </c>
      <c r="I2522" s="3" t="s">
        <v>97</v>
      </c>
      <c r="J2522" s="6">
        <v>34581</v>
      </c>
      <c r="K2522" s="3" t="s">
        <v>5005</v>
      </c>
      <c r="L2522" s="3" t="s">
        <v>4851</v>
      </c>
      <c r="M2522" s="3" t="s">
        <v>334</v>
      </c>
      <c r="N2522" s="3" t="s">
        <v>378</v>
      </c>
      <c r="O2522" s="5" t="s">
        <v>5382</v>
      </c>
      <c r="P2522" s="2">
        <f>VLOOKUP(M2522&amp;N2522,Distancia!$C$2:$D$3438,2,0)</f>
        <v>111.09</v>
      </c>
      <c r="Q2522" s="2" t="str">
        <f t="shared" si="39"/>
        <v>Aplica</v>
      </c>
      <c r="R2522" s="36">
        <v>8100</v>
      </c>
      <c r="S2522" s="2"/>
    </row>
    <row r="2523" spans="1:19" x14ac:dyDescent="0.25">
      <c r="A2523" s="3" t="s">
        <v>104</v>
      </c>
      <c r="B2523" s="6" t="s">
        <v>1946</v>
      </c>
      <c r="C2523" s="2">
        <v>220766</v>
      </c>
      <c r="D2523" s="4">
        <v>45910</v>
      </c>
      <c r="E2523" s="4">
        <v>45910</v>
      </c>
      <c r="F2523" s="2" t="s">
        <v>821</v>
      </c>
      <c r="G2523" s="3" t="s">
        <v>822</v>
      </c>
      <c r="H2523" s="2" t="s">
        <v>5518</v>
      </c>
      <c r="I2523" s="3" t="s">
        <v>3170</v>
      </c>
      <c r="J2523" s="6">
        <v>31809</v>
      </c>
      <c r="K2523" s="3" t="s">
        <v>5008</v>
      </c>
      <c r="L2523" s="3" t="s">
        <v>4976</v>
      </c>
      <c r="M2523" s="3" t="s">
        <v>334</v>
      </c>
      <c r="N2523" s="3" t="s">
        <v>819</v>
      </c>
      <c r="O2523" s="5" t="s">
        <v>5382</v>
      </c>
      <c r="P2523" s="2">
        <f>VLOOKUP(M2523&amp;N2523,Distancia!$C$2:$D$3438,2,0)</f>
        <v>96.97</v>
      </c>
      <c r="Q2523" s="2" t="str">
        <f t="shared" si="39"/>
        <v>Aplica</v>
      </c>
      <c r="R2523" s="36" t="s">
        <v>6740</v>
      </c>
      <c r="S2523" s="2"/>
    </row>
    <row r="2524" spans="1:19" x14ac:dyDescent="0.25">
      <c r="A2524" s="3" t="s">
        <v>104</v>
      </c>
      <c r="B2524" s="6" t="s">
        <v>1946</v>
      </c>
      <c r="C2524" s="2">
        <v>220767</v>
      </c>
      <c r="D2524" s="4">
        <v>45908</v>
      </c>
      <c r="E2524" s="4">
        <v>45908</v>
      </c>
      <c r="F2524" s="2" t="s">
        <v>786</v>
      </c>
      <c r="G2524" s="3" t="s">
        <v>3024</v>
      </c>
      <c r="H2524" s="2" t="s">
        <v>5529</v>
      </c>
      <c r="I2524" s="3" t="s">
        <v>97</v>
      </c>
      <c r="J2524" s="6">
        <v>34581</v>
      </c>
      <c r="K2524" s="3" t="s">
        <v>5009</v>
      </c>
      <c r="L2524" s="3" t="s">
        <v>4851</v>
      </c>
      <c r="M2524" s="3" t="s">
        <v>334</v>
      </c>
      <c r="N2524" s="3" t="s">
        <v>378</v>
      </c>
      <c r="O2524" s="5" t="s">
        <v>5382</v>
      </c>
      <c r="P2524" s="2">
        <f>VLOOKUP(M2524&amp;N2524,Distancia!$C$2:$D$3438,2,0)</f>
        <v>111.09</v>
      </c>
      <c r="Q2524" s="2" t="str">
        <f t="shared" si="39"/>
        <v>Aplica</v>
      </c>
      <c r="R2524" s="36">
        <v>0</v>
      </c>
      <c r="S2524" s="2"/>
    </row>
    <row r="2525" spans="1:19" x14ac:dyDescent="0.25">
      <c r="A2525" s="3" t="s">
        <v>104</v>
      </c>
      <c r="B2525" s="6" t="s">
        <v>1946</v>
      </c>
      <c r="C2525" s="2">
        <v>220769</v>
      </c>
      <c r="D2525" s="4">
        <v>45911</v>
      </c>
      <c r="E2525" s="4">
        <v>45911</v>
      </c>
      <c r="F2525" s="2" t="s">
        <v>786</v>
      </c>
      <c r="G2525" s="3" t="s">
        <v>3024</v>
      </c>
      <c r="H2525" s="2" t="s">
        <v>5529</v>
      </c>
      <c r="I2525" s="3" t="s">
        <v>97</v>
      </c>
      <c r="J2525" s="6">
        <v>34581</v>
      </c>
      <c r="K2525" s="3" t="s">
        <v>5010</v>
      </c>
      <c r="L2525" s="3" t="s">
        <v>4949</v>
      </c>
      <c r="M2525" s="3" t="s">
        <v>334</v>
      </c>
      <c r="N2525" s="3" t="s">
        <v>806</v>
      </c>
      <c r="O2525" s="5" t="s">
        <v>5382</v>
      </c>
      <c r="P2525" s="2">
        <f>VLOOKUP(M2525&amp;N2525,Distancia!$C$2:$D$3438,2,0)</f>
        <v>85.9</v>
      </c>
      <c r="Q2525" s="2" t="str">
        <f t="shared" si="39"/>
        <v>Aplica</v>
      </c>
      <c r="R2525" s="36">
        <v>0</v>
      </c>
      <c r="S2525" s="2"/>
    </row>
    <row r="2526" spans="1:19" x14ac:dyDescent="0.25">
      <c r="A2526" s="3" t="s">
        <v>104</v>
      </c>
      <c r="B2526" s="6" t="s">
        <v>1946</v>
      </c>
      <c r="C2526" s="2">
        <v>220782</v>
      </c>
      <c r="D2526" s="4">
        <v>45911</v>
      </c>
      <c r="E2526" s="4">
        <v>45911</v>
      </c>
      <c r="F2526" s="2" t="s">
        <v>1884</v>
      </c>
      <c r="G2526" s="3" t="s">
        <v>1885</v>
      </c>
      <c r="H2526" s="2" t="s">
        <v>6159</v>
      </c>
      <c r="I2526" s="3" t="s">
        <v>97</v>
      </c>
      <c r="J2526" s="6">
        <v>31809</v>
      </c>
      <c r="K2526" s="3" t="s">
        <v>5017</v>
      </c>
      <c r="L2526" s="3" t="s">
        <v>4976</v>
      </c>
      <c r="M2526" s="3" t="s">
        <v>378</v>
      </c>
      <c r="N2526" s="3" t="s">
        <v>819</v>
      </c>
      <c r="O2526" s="5" t="s">
        <v>5402</v>
      </c>
      <c r="P2526" s="2">
        <f>VLOOKUP(M2526&amp;N2526,Distancia!$C$2:$D$3438,2,0)</f>
        <v>200</v>
      </c>
      <c r="Q2526" s="2" t="str">
        <f t="shared" si="39"/>
        <v>Aplica</v>
      </c>
      <c r="R2526" s="36">
        <v>36326</v>
      </c>
      <c r="S2526" s="2"/>
    </row>
    <row r="2527" spans="1:19" x14ac:dyDescent="0.25">
      <c r="A2527" s="3" t="s">
        <v>104</v>
      </c>
      <c r="B2527" s="6" t="s">
        <v>1946</v>
      </c>
      <c r="C2527" s="2">
        <v>220790</v>
      </c>
      <c r="D2527" s="4">
        <v>45911</v>
      </c>
      <c r="E2527" s="4">
        <v>45911</v>
      </c>
      <c r="F2527" s="2" t="s">
        <v>60</v>
      </c>
      <c r="G2527" s="3" t="s">
        <v>787</v>
      </c>
      <c r="H2527" s="2" t="s">
        <v>5457</v>
      </c>
      <c r="I2527" s="3" t="s">
        <v>3170</v>
      </c>
      <c r="J2527" s="6">
        <v>0</v>
      </c>
      <c r="K2527" s="3" t="s">
        <v>5020</v>
      </c>
      <c r="L2527" s="3" t="s">
        <v>4976</v>
      </c>
      <c r="M2527" s="3" t="s">
        <v>334</v>
      </c>
      <c r="N2527" s="3" t="s">
        <v>819</v>
      </c>
      <c r="O2527" s="5" t="s">
        <v>6332</v>
      </c>
      <c r="P2527" s="2">
        <f>VLOOKUP(M2527&amp;N2527,Distancia!$C$2:$D$3438,2,0)</f>
        <v>96.97</v>
      </c>
      <c r="Q2527" s="2" t="str">
        <f t="shared" si="39"/>
        <v>Aplica</v>
      </c>
      <c r="R2527" s="36">
        <v>39500</v>
      </c>
      <c r="S2527" s="2"/>
    </row>
    <row r="2528" spans="1:19" x14ac:dyDescent="0.25">
      <c r="A2528" s="3" t="s">
        <v>104</v>
      </c>
      <c r="B2528" s="6" t="s">
        <v>1946</v>
      </c>
      <c r="C2528" s="2">
        <v>220794</v>
      </c>
      <c r="D2528" s="4">
        <v>45922</v>
      </c>
      <c r="E2528" s="4">
        <v>45926</v>
      </c>
      <c r="F2528" s="2" t="s">
        <v>1864</v>
      </c>
      <c r="G2528" s="3" t="s">
        <v>1865</v>
      </c>
      <c r="H2528" s="2" t="s">
        <v>5972</v>
      </c>
      <c r="I2528" s="3" t="s">
        <v>3170</v>
      </c>
      <c r="J2528" s="6">
        <v>349901</v>
      </c>
      <c r="K2528" s="3" t="s">
        <v>5023</v>
      </c>
      <c r="L2528" s="3" t="s">
        <v>5024</v>
      </c>
      <c r="M2528" s="3" t="s">
        <v>820</v>
      </c>
      <c r="N2528" s="3" t="s">
        <v>270</v>
      </c>
      <c r="O2528" s="5" t="s">
        <v>5392</v>
      </c>
      <c r="P2528" s="2">
        <f>VLOOKUP(M2528&amp;N2528,Distancia!$C$2:$D$3438,2,0)</f>
        <v>1299</v>
      </c>
      <c r="Q2528" s="2" t="str">
        <f t="shared" si="39"/>
        <v>Aplica</v>
      </c>
      <c r="R2528" s="48">
        <v>442876</v>
      </c>
      <c r="S2528" s="2"/>
    </row>
    <row r="2529" spans="1:19" x14ac:dyDescent="0.25">
      <c r="A2529" s="3" t="s">
        <v>104</v>
      </c>
      <c r="B2529" s="6" t="s">
        <v>1946</v>
      </c>
      <c r="C2529" s="2">
        <v>220796</v>
      </c>
      <c r="D2529" s="4">
        <v>45922</v>
      </c>
      <c r="E2529" s="4">
        <v>45926</v>
      </c>
      <c r="F2529" s="2" t="s">
        <v>76</v>
      </c>
      <c r="G2529" s="3" t="s">
        <v>2333</v>
      </c>
      <c r="H2529" s="2" t="s">
        <v>5507</v>
      </c>
      <c r="I2529" s="3" t="s">
        <v>3170</v>
      </c>
      <c r="J2529" s="6">
        <v>318092</v>
      </c>
      <c r="K2529" s="3" t="s">
        <v>5025</v>
      </c>
      <c r="L2529" s="3" t="s">
        <v>4949</v>
      </c>
      <c r="M2529" s="3" t="s">
        <v>820</v>
      </c>
      <c r="N2529" s="3" t="s">
        <v>270</v>
      </c>
      <c r="O2529" s="5" t="s">
        <v>5494</v>
      </c>
      <c r="P2529" s="2">
        <f>VLOOKUP(M2529&amp;N2529,Distancia!$C$2:$D$3438,2,0)</f>
        <v>1299</v>
      </c>
      <c r="Q2529" s="2" t="str">
        <f t="shared" si="39"/>
        <v>Aplica</v>
      </c>
      <c r="R2529" s="48">
        <v>288074</v>
      </c>
      <c r="S2529" s="2"/>
    </row>
    <row r="2530" spans="1:19" x14ac:dyDescent="0.25">
      <c r="A2530" s="3" t="s">
        <v>104</v>
      </c>
      <c r="B2530" s="6" t="s">
        <v>1946</v>
      </c>
      <c r="C2530" s="2">
        <v>220804</v>
      </c>
      <c r="D2530" s="4">
        <v>45922</v>
      </c>
      <c r="E2530" s="4">
        <v>45925</v>
      </c>
      <c r="F2530" s="2" t="s">
        <v>817</v>
      </c>
      <c r="G2530" s="3" t="s">
        <v>818</v>
      </c>
      <c r="H2530" s="2" t="s">
        <v>6286</v>
      </c>
      <c r="I2530" s="3" t="s">
        <v>351</v>
      </c>
      <c r="J2530" s="6">
        <v>270378</v>
      </c>
      <c r="K2530" s="3" t="s">
        <v>5028</v>
      </c>
      <c r="L2530" s="3" t="s">
        <v>4781</v>
      </c>
      <c r="M2530" s="3" t="s">
        <v>828</v>
      </c>
      <c r="N2530" s="3" t="s">
        <v>270</v>
      </c>
      <c r="O2530" s="5" t="s">
        <v>5392</v>
      </c>
      <c r="P2530" s="2">
        <f>VLOOKUP(M2530&amp;N2530,Distancia!$C$2:$D$3438,2,0)</f>
        <v>1015.96</v>
      </c>
      <c r="Q2530" s="2" t="str">
        <f t="shared" si="39"/>
        <v>Aplica</v>
      </c>
      <c r="R2530" s="48">
        <f>29526+384876</f>
        <v>414402</v>
      </c>
      <c r="S2530" s="2"/>
    </row>
    <row r="2531" spans="1:19" x14ac:dyDescent="0.25">
      <c r="A2531" s="3" t="s">
        <v>104</v>
      </c>
      <c r="B2531" s="6" t="s">
        <v>1946</v>
      </c>
      <c r="C2531" s="2">
        <v>220809</v>
      </c>
      <c r="D2531" s="4">
        <v>45910</v>
      </c>
      <c r="E2531" s="4">
        <v>45910</v>
      </c>
      <c r="F2531" s="2" t="s">
        <v>2285</v>
      </c>
      <c r="G2531" s="3" t="s">
        <v>2286</v>
      </c>
      <c r="H2531" s="2" t="s">
        <v>5691</v>
      </c>
      <c r="I2531" s="3" t="s">
        <v>97</v>
      </c>
      <c r="J2531" s="6">
        <v>0</v>
      </c>
      <c r="K2531" s="3" t="s">
        <v>5032</v>
      </c>
      <c r="L2531" s="3" t="s">
        <v>4976</v>
      </c>
      <c r="M2531" s="3" t="s">
        <v>803</v>
      </c>
      <c r="N2531" s="3" t="s">
        <v>802</v>
      </c>
      <c r="O2531" s="5" t="s">
        <v>5382</v>
      </c>
      <c r="P2531" s="2">
        <f>VLOOKUP(M2531&amp;N2531,Distancia!$C$2:$D$3438,2,0)</f>
        <v>31.9</v>
      </c>
      <c r="Q2531" s="2" t="str">
        <f t="shared" si="39"/>
        <v>No Aplica</v>
      </c>
      <c r="R2531" s="36">
        <v>4700</v>
      </c>
      <c r="S2531" s="2"/>
    </row>
    <row r="2532" spans="1:19" x14ac:dyDescent="0.25">
      <c r="A2532" s="3" t="s">
        <v>104</v>
      </c>
      <c r="B2532" s="6" t="s">
        <v>1946</v>
      </c>
      <c r="C2532" s="2">
        <v>220826</v>
      </c>
      <c r="D2532" s="4">
        <v>45876</v>
      </c>
      <c r="E2532" s="4">
        <v>45877</v>
      </c>
      <c r="F2532" s="2" t="s">
        <v>1902</v>
      </c>
      <c r="G2532" s="3" t="s">
        <v>1903</v>
      </c>
      <c r="H2532" s="2" t="s">
        <v>5783</v>
      </c>
      <c r="I2532" s="3" t="s">
        <v>97</v>
      </c>
      <c r="J2532" s="6">
        <v>0</v>
      </c>
      <c r="K2532" s="3" t="s">
        <v>5040</v>
      </c>
      <c r="L2532" s="3" t="s">
        <v>4949</v>
      </c>
      <c r="M2532" s="3" t="s">
        <v>806</v>
      </c>
      <c r="N2532" s="3" t="s">
        <v>4008</v>
      </c>
      <c r="O2532" s="5" t="s">
        <v>5389</v>
      </c>
      <c r="P2532" s="2">
        <f>VLOOKUP(M2532&amp;N2532,Distancia!$C$2:$D$3438,2,0)</f>
        <v>43.15</v>
      </c>
      <c r="Q2532" s="2" t="str">
        <f t="shared" si="39"/>
        <v>No Aplica</v>
      </c>
      <c r="R2532" s="36"/>
      <c r="S2532" s="2"/>
    </row>
    <row r="2533" spans="1:19" x14ac:dyDescent="0.25">
      <c r="A2533" s="3" t="s">
        <v>104</v>
      </c>
      <c r="B2533" s="6" t="s">
        <v>1946</v>
      </c>
      <c r="C2533" s="2">
        <v>220840</v>
      </c>
      <c r="D2533" s="4">
        <v>45922</v>
      </c>
      <c r="E2533" s="4">
        <v>45925</v>
      </c>
      <c r="F2533" s="2" t="s">
        <v>795</v>
      </c>
      <c r="G2533" s="3" t="s">
        <v>2334</v>
      </c>
      <c r="H2533" s="2" t="s">
        <v>5869</v>
      </c>
      <c r="I2533" s="3" t="s">
        <v>351</v>
      </c>
      <c r="J2533" s="6">
        <v>270378</v>
      </c>
      <c r="K2533" s="3" t="s">
        <v>5044</v>
      </c>
      <c r="L2533" s="3" t="s">
        <v>4949</v>
      </c>
      <c r="M2533" s="3" t="s">
        <v>823</v>
      </c>
      <c r="N2533" s="3" t="s">
        <v>270</v>
      </c>
      <c r="O2533" s="5" t="s">
        <v>5392</v>
      </c>
      <c r="P2533" s="2">
        <f>VLOOKUP(M2533&amp;N2533,Distancia!$C$2:$D$3438,2,0)</f>
        <v>1019.77</v>
      </c>
      <c r="Q2533" s="2" t="str">
        <f t="shared" si="39"/>
        <v>Aplica</v>
      </c>
      <c r="R2533" s="48">
        <f>50826+384876</f>
        <v>435702</v>
      </c>
      <c r="S2533" s="2"/>
    </row>
    <row r="2534" spans="1:19" x14ac:dyDescent="0.25">
      <c r="A2534" s="3" t="s">
        <v>104</v>
      </c>
      <c r="B2534" s="6" t="s">
        <v>1946</v>
      </c>
      <c r="C2534" s="2">
        <v>220851</v>
      </c>
      <c r="D2534" s="4">
        <v>45922</v>
      </c>
      <c r="E2534" s="4">
        <v>45925</v>
      </c>
      <c r="F2534" s="2" t="s">
        <v>811</v>
      </c>
      <c r="G2534" s="3" t="s">
        <v>812</v>
      </c>
      <c r="H2534" s="2" t="s">
        <v>5967</v>
      </c>
      <c r="I2534" s="3" t="s">
        <v>97</v>
      </c>
      <c r="J2534" s="6">
        <v>270378</v>
      </c>
      <c r="K2534" s="3" t="s">
        <v>5051</v>
      </c>
      <c r="L2534" s="3" t="s">
        <v>4949</v>
      </c>
      <c r="M2534" s="3" t="s">
        <v>823</v>
      </c>
      <c r="N2534" s="3" t="s">
        <v>270</v>
      </c>
      <c r="O2534" s="5" t="s">
        <v>5494</v>
      </c>
      <c r="P2534" s="2">
        <f>VLOOKUP(M2534&amp;N2534,Distancia!$C$2:$D$3438,2,0)</f>
        <v>1019.77</v>
      </c>
      <c r="Q2534" s="2" t="str">
        <f t="shared" si="39"/>
        <v>Aplica</v>
      </c>
      <c r="R2534" s="48">
        <f>39726+439790</f>
        <v>479516</v>
      </c>
      <c r="S2534" s="2"/>
    </row>
    <row r="2535" spans="1:19" x14ac:dyDescent="0.25">
      <c r="A2535" s="3" t="s">
        <v>104</v>
      </c>
      <c r="B2535" s="6" t="s">
        <v>1946</v>
      </c>
      <c r="C2535" s="2">
        <v>220861</v>
      </c>
      <c r="D2535" s="4">
        <v>45905</v>
      </c>
      <c r="E2535" s="4">
        <v>45905</v>
      </c>
      <c r="F2535" s="2" t="s">
        <v>784</v>
      </c>
      <c r="G2535" s="3" t="s">
        <v>785</v>
      </c>
      <c r="H2535" s="2" t="s">
        <v>5531</v>
      </c>
      <c r="I2535" s="3" t="s">
        <v>97</v>
      </c>
      <c r="J2535" s="6">
        <v>0</v>
      </c>
      <c r="K2535" s="3" t="s">
        <v>5056</v>
      </c>
      <c r="L2535" s="3" t="s">
        <v>4797</v>
      </c>
      <c r="M2535" s="3" t="s">
        <v>334</v>
      </c>
      <c r="N2535" s="3" t="s">
        <v>378</v>
      </c>
      <c r="O2535" s="5" t="s">
        <v>5402</v>
      </c>
      <c r="P2535" s="2">
        <f>VLOOKUP(M2535&amp;N2535,Distancia!$C$2:$D$3438,2,0)</f>
        <v>111.09</v>
      </c>
      <c r="Q2535" s="2" t="str">
        <f t="shared" si="39"/>
        <v>Aplica</v>
      </c>
      <c r="R2535" s="36">
        <v>36415</v>
      </c>
      <c r="S2535" s="2"/>
    </row>
    <row r="2536" spans="1:19" x14ac:dyDescent="0.25">
      <c r="A2536" s="3" t="s">
        <v>104</v>
      </c>
      <c r="B2536" s="6" t="s">
        <v>1946</v>
      </c>
      <c r="C2536" s="2">
        <v>220902</v>
      </c>
      <c r="D2536" s="4">
        <v>45915</v>
      </c>
      <c r="E2536" s="4">
        <v>45919</v>
      </c>
      <c r="F2536" s="2" t="s">
        <v>779</v>
      </c>
      <c r="G2536" s="3" t="s">
        <v>814</v>
      </c>
      <c r="H2536" s="2" t="s">
        <v>5672</v>
      </c>
      <c r="I2536" s="3" t="s">
        <v>3170</v>
      </c>
      <c r="J2536" s="6">
        <v>380393</v>
      </c>
      <c r="K2536" s="3" t="s">
        <v>5089</v>
      </c>
      <c r="L2536" s="3" t="s">
        <v>4841</v>
      </c>
      <c r="M2536" s="3" t="s">
        <v>334</v>
      </c>
      <c r="N2536" s="3" t="s">
        <v>270</v>
      </c>
      <c r="O2536" s="5" t="s">
        <v>5392</v>
      </c>
      <c r="P2536" s="2">
        <f>VLOOKUP(M2536&amp;N2536,Distancia!$C$2:$D$3438,2,0)</f>
        <v>1032.5999999999999</v>
      </c>
      <c r="Q2536" s="2" t="str">
        <f t="shared" si="39"/>
        <v>Aplica</v>
      </c>
      <c r="R2536" s="48">
        <v>244046</v>
      </c>
      <c r="S2536" s="2"/>
    </row>
    <row r="2537" spans="1:19" x14ac:dyDescent="0.25">
      <c r="A2537" s="3" t="s">
        <v>104</v>
      </c>
      <c r="B2537" s="6" t="s">
        <v>1946</v>
      </c>
      <c r="C2537" s="2">
        <v>220931</v>
      </c>
      <c r="D2537" s="4">
        <v>45916</v>
      </c>
      <c r="E2537" s="4">
        <v>45916</v>
      </c>
      <c r="F2537" s="2" t="s">
        <v>1884</v>
      </c>
      <c r="G2537" s="3" t="s">
        <v>1885</v>
      </c>
      <c r="H2537" s="2" t="s">
        <v>6159</v>
      </c>
      <c r="I2537" s="3" t="s">
        <v>97</v>
      </c>
      <c r="J2537" s="6">
        <v>31809</v>
      </c>
      <c r="K2537" s="3" t="s">
        <v>5103</v>
      </c>
      <c r="L2537" s="3" t="s">
        <v>4971</v>
      </c>
      <c r="M2537" s="3" t="s">
        <v>378</v>
      </c>
      <c r="N2537" s="3" t="s">
        <v>334</v>
      </c>
      <c r="O2537" s="5" t="s">
        <v>5402</v>
      </c>
      <c r="P2537" s="2">
        <f>VLOOKUP(M2537&amp;N2537,Distancia!$C$2:$D$3438,2,0)</f>
        <v>111.09</v>
      </c>
      <c r="Q2537" s="2" t="str">
        <f t="shared" si="39"/>
        <v>Aplica</v>
      </c>
      <c r="R2537" s="36">
        <v>36237</v>
      </c>
      <c r="S2537" s="2"/>
    </row>
    <row r="2538" spans="1:19" x14ac:dyDescent="0.25">
      <c r="A2538" s="3" t="s">
        <v>104</v>
      </c>
      <c r="B2538" s="6" t="s">
        <v>1946</v>
      </c>
      <c r="C2538" s="2">
        <v>220954</v>
      </c>
      <c r="D2538" s="4">
        <v>45905</v>
      </c>
      <c r="E2538" s="4">
        <v>45905</v>
      </c>
      <c r="F2538" s="2" t="s">
        <v>788</v>
      </c>
      <c r="G2538" s="3" t="s">
        <v>789</v>
      </c>
      <c r="H2538" s="2" t="s">
        <v>5707</v>
      </c>
      <c r="I2538" s="3" t="s">
        <v>97</v>
      </c>
      <c r="J2538" s="6">
        <v>0</v>
      </c>
      <c r="K2538" s="3" t="s">
        <v>5125</v>
      </c>
      <c r="L2538" s="3" t="s">
        <v>4797</v>
      </c>
      <c r="M2538" s="3" t="s">
        <v>334</v>
      </c>
      <c r="N2538" s="3" t="s">
        <v>823</v>
      </c>
      <c r="O2538" s="5" t="s">
        <v>5382</v>
      </c>
      <c r="P2538" s="2">
        <f>VLOOKUP(M2538&amp;N2538,Distancia!$C$2:$D$3438,2,0)</f>
        <v>54.57</v>
      </c>
      <c r="Q2538" s="2" t="str">
        <f t="shared" si="39"/>
        <v>No Aplica</v>
      </c>
      <c r="R2538" s="36">
        <v>0</v>
      </c>
      <c r="S2538" s="2"/>
    </row>
    <row r="2539" spans="1:19" x14ac:dyDescent="0.25">
      <c r="A2539" s="3" t="s">
        <v>104</v>
      </c>
      <c r="B2539" s="6" t="s">
        <v>1946</v>
      </c>
      <c r="C2539" s="2">
        <v>220959</v>
      </c>
      <c r="D2539" s="4">
        <v>45916</v>
      </c>
      <c r="E2539" s="4">
        <v>45916</v>
      </c>
      <c r="F2539" s="2" t="s">
        <v>2285</v>
      </c>
      <c r="G2539" s="3" t="s">
        <v>2286</v>
      </c>
      <c r="H2539" s="2" t="s">
        <v>5691</v>
      </c>
      <c r="I2539" s="3" t="s">
        <v>97</v>
      </c>
      <c r="J2539" s="6">
        <v>0</v>
      </c>
      <c r="K2539" s="3" t="s">
        <v>5128</v>
      </c>
      <c r="L2539" s="3" t="s">
        <v>4971</v>
      </c>
      <c r="M2539" s="3" t="s">
        <v>803</v>
      </c>
      <c r="N2539" s="3" t="s">
        <v>802</v>
      </c>
      <c r="O2539" s="5" t="s">
        <v>5382</v>
      </c>
      <c r="P2539" s="2">
        <f>VLOOKUP(M2539&amp;N2539,Distancia!$C$2:$D$3438,2,0)</f>
        <v>31.9</v>
      </c>
      <c r="Q2539" s="2" t="str">
        <f t="shared" si="39"/>
        <v>No Aplica</v>
      </c>
      <c r="R2539" s="36" t="s">
        <v>6740</v>
      </c>
      <c r="S2539" s="2"/>
    </row>
    <row r="2540" spans="1:19" x14ac:dyDescent="0.25">
      <c r="A2540" s="3" t="s">
        <v>104</v>
      </c>
      <c r="B2540" s="6" t="s">
        <v>1946</v>
      </c>
      <c r="C2540" s="2">
        <v>220964</v>
      </c>
      <c r="D2540" s="4">
        <v>45916</v>
      </c>
      <c r="E2540" s="4">
        <v>45916</v>
      </c>
      <c r="F2540" s="2" t="s">
        <v>1886</v>
      </c>
      <c r="G2540" s="3" t="s">
        <v>1887</v>
      </c>
      <c r="H2540" s="2" t="s">
        <v>5398</v>
      </c>
      <c r="I2540" s="3" t="s">
        <v>3170</v>
      </c>
      <c r="J2540" s="6">
        <v>25815</v>
      </c>
      <c r="K2540" s="3" t="s">
        <v>5130</v>
      </c>
      <c r="L2540" s="3" t="s">
        <v>4971</v>
      </c>
      <c r="M2540" s="3" t="s">
        <v>378</v>
      </c>
      <c r="N2540" s="3" t="s">
        <v>334</v>
      </c>
      <c r="O2540" s="5" t="s">
        <v>5394</v>
      </c>
      <c r="P2540" s="2">
        <f>VLOOKUP(M2540&amp;N2540,Distancia!$C$2:$D$3438,2,0)</f>
        <v>111.09</v>
      </c>
      <c r="Q2540" s="2" t="str">
        <f t="shared" si="39"/>
        <v>Aplica</v>
      </c>
      <c r="R2540" s="36">
        <v>36237</v>
      </c>
      <c r="S2540" s="2"/>
    </row>
    <row r="2541" spans="1:19" x14ac:dyDescent="0.25">
      <c r="A2541" s="3" t="s">
        <v>104</v>
      </c>
      <c r="B2541" s="6" t="s">
        <v>1946</v>
      </c>
      <c r="C2541" s="2">
        <v>220975</v>
      </c>
      <c r="D2541" s="4">
        <v>45916</v>
      </c>
      <c r="E2541" s="4">
        <v>45916</v>
      </c>
      <c r="F2541" s="2" t="s">
        <v>2344</v>
      </c>
      <c r="G2541" s="3" t="s">
        <v>2343</v>
      </c>
      <c r="H2541" s="2" t="s">
        <v>5835</v>
      </c>
      <c r="I2541" s="3" t="s">
        <v>97</v>
      </c>
      <c r="J2541" s="6">
        <v>25815</v>
      </c>
      <c r="K2541" s="3" t="s">
        <v>5134</v>
      </c>
      <c r="L2541" s="3" t="s">
        <v>4971</v>
      </c>
      <c r="M2541" s="3" t="s">
        <v>824</v>
      </c>
      <c r="N2541" s="3" t="s">
        <v>829</v>
      </c>
      <c r="O2541" s="5" t="s">
        <v>5382</v>
      </c>
      <c r="P2541" s="2">
        <f>VLOOKUP(M2541&amp;N2541,Distancia!$C$2:$D$3438,2,0)</f>
        <v>151</v>
      </c>
      <c r="Q2541" s="2" t="str">
        <f t="shared" si="39"/>
        <v>Aplica</v>
      </c>
      <c r="R2541" s="36">
        <v>0</v>
      </c>
      <c r="S2541" s="2"/>
    </row>
    <row r="2542" spans="1:19" x14ac:dyDescent="0.25">
      <c r="A2542" s="3" t="s">
        <v>104</v>
      </c>
      <c r="B2542" s="6" t="s">
        <v>1946</v>
      </c>
      <c r="C2542" s="2">
        <v>220982</v>
      </c>
      <c r="D2542" s="4">
        <v>45923</v>
      </c>
      <c r="E2542" s="4">
        <v>45923</v>
      </c>
      <c r="F2542" s="2" t="s">
        <v>788</v>
      </c>
      <c r="G2542" s="3" t="s">
        <v>789</v>
      </c>
      <c r="H2542" s="2" t="s">
        <v>5707</v>
      </c>
      <c r="I2542" s="3" t="s">
        <v>97</v>
      </c>
      <c r="J2542" s="6">
        <v>25815</v>
      </c>
      <c r="K2542" s="3" t="s">
        <v>5140</v>
      </c>
      <c r="L2542" s="3" t="s">
        <v>5072</v>
      </c>
      <c r="M2542" s="3" t="s">
        <v>334</v>
      </c>
      <c r="N2542" s="3" t="s">
        <v>378</v>
      </c>
      <c r="O2542" s="5" t="s">
        <v>5382</v>
      </c>
      <c r="P2542" s="2">
        <f>VLOOKUP(M2542&amp;N2542,Distancia!$C$2:$D$3438,2,0)</f>
        <v>111.09</v>
      </c>
      <c r="Q2542" s="2" t="str">
        <f t="shared" si="39"/>
        <v>Aplica</v>
      </c>
      <c r="R2542" s="36">
        <v>0</v>
      </c>
      <c r="S2542" s="2"/>
    </row>
    <row r="2543" spans="1:19" x14ac:dyDescent="0.25">
      <c r="A2543" s="3" t="s">
        <v>104</v>
      </c>
      <c r="B2543" s="6" t="s">
        <v>1946</v>
      </c>
      <c r="C2543" s="2">
        <v>220994</v>
      </c>
      <c r="D2543" s="4">
        <v>45924</v>
      </c>
      <c r="E2543" s="4">
        <v>45932</v>
      </c>
      <c r="F2543" s="2" t="s">
        <v>779</v>
      </c>
      <c r="G2543" s="3" t="s">
        <v>814</v>
      </c>
      <c r="H2543" s="2" t="s">
        <v>5672</v>
      </c>
      <c r="I2543" s="3" t="s">
        <v>3170</v>
      </c>
      <c r="J2543" s="6">
        <v>293940</v>
      </c>
      <c r="K2543" s="3" t="s">
        <v>5145</v>
      </c>
      <c r="L2543" s="3" t="s">
        <v>5046</v>
      </c>
      <c r="M2543" s="3" t="s">
        <v>334</v>
      </c>
      <c r="N2543" s="3" t="s">
        <v>270</v>
      </c>
      <c r="O2543" s="5" t="s">
        <v>5392</v>
      </c>
      <c r="P2543" s="2">
        <f>VLOOKUP(M2543&amp;N2543,Distancia!$C$2:$D$3438,2,0)</f>
        <v>1032.5999999999999</v>
      </c>
      <c r="Q2543" s="2" t="str">
        <f t="shared" si="39"/>
        <v>Aplica</v>
      </c>
      <c r="R2543" s="48">
        <f>48000+381734</f>
        <v>429734</v>
      </c>
      <c r="S2543" s="2"/>
    </row>
    <row r="2544" spans="1:19" x14ac:dyDescent="0.25">
      <c r="A2544" s="3" t="s">
        <v>104</v>
      </c>
      <c r="B2544" s="6" t="s">
        <v>1946</v>
      </c>
      <c r="C2544" s="2">
        <v>220995</v>
      </c>
      <c r="D2544" s="4">
        <v>45922</v>
      </c>
      <c r="E2544" s="4">
        <v>45922</v>
      </c>
      <c r="F2544" s="2" t="s">
        <v>1886</v>
      </c>
      <c r="G2544" s="3" t="s">
        <v>1887</v>
      </c>
      <c r="H2544" s="2" t="s">
        <v>5398</v>
      </c>
      <c r="I2544" s="3" t="s">
        <v>3170</v>
      </c>
      <c r="J2544" s="6">
        <v>0</v>
      </c>
      <c r="K2544" s="3" t="s">
        <v>5146</v>
      </c>
      <c r="L2544" s="3" t="s">
        <v>5072</v>
      </c>
      <c r="M2544" s="3" t="s">
        <v>378</v>
      </c>
      <c r="N2544" s="3" t="s">
        <v>806</v>
      </c>
      <c r="O2544" s="5" t="s">
        <v>5389</v>
      </c>
      <c r="P2544" s="2">
        <f>VLOOKUP(M2544&amp;N2544,Distancia!$C$2:$D$3438,2,0)</f>
        <v>35.42</v>
      </c>
      <c r="Q2544" s="2" t="str">
        <f t="shared" si="39"/>
        <v>No Aplica</v>
      </c>
      <c r="R2544" s="36">
        <v>4000</v>
      </c>
      <c r="S2544" s="2"/>
    </row>
    <row r="2545" spans="1:19" x14ac:dyDescent="0.25">
      <c r="A2545" s="3" t="s">
        <v>104</v>
      </c>
      <c r="B2545" s="6" t="s">
        <v>1946</v>
      </c>
      <c r="C2545" s="2">
        <v>220999</v>
      </c>
      <c r="D2545" s="4">
        <v>45916</v>
      </c>
      <c r="E2545" s="4">
        <v>45916</v>
      </c>
      <c r="F2545" s="2" t="s">
        <v>3075</v>
      </c>
      <c r="G2545" s="3" t="s">
        <v>3076</v>
      </c>
      <c r="H2545" s="2" t="s">
        <v>5858</v>
      </c>
      <c r="I2545" s="3" t="s">
        <v>3170</v>
      </c>
      <c r="J2545" s="6">
        <v>25815</v>
      </c>
      <c r="K2545" s="3" t="s">
        <v>5148</v>
      </c>
      <c r="L2545" s="3" t="s">
        <v>4971</v>
      </c>
      <c r="M2545" s="3" t="s">
        <v>378</v>
      </c>
      <c r="N2545" s="3" t="s">
        <v>334</v>
      </c>
      <c r="O2545" s="5" t="s">
        <v>5450</v>
      </c>
      <c r="P2545" s="2">
        <f>VLOOKUP(M2545&amp;N2545,Distancia!$C$2:$D$3438,2,0)</f>
        <v>111.09</v>
      </c>
      <c r="Q2545" s="2" t="str">
        <f t="shared" si="39"/>
        <v>Aplica</v>
      </c>
      <c r="R2545" s="36">
        <v>6600</v>
      </c>
      <c r="S2545" s="2"/>
    </row>
    <row r="2546" spans="1:19" x14ac:dyDescent="0.25">
      <c r="A2546" s="3" t="s">
        <v>104</v>
      </c>
      <c r="B2546" s="6" t="s">
        <v>1946</v>
      </c>
      <c r="C2546" s="2">
        <v>221011</v>
      </c>
      <c r="D2546" s="4">
        <v>45925</v>
      </c>
      <c r="E2546" s="4">
        <v>45925</v>
      </c>
      <c r="F2546" s="2" t="s">
        <v>809</v>
      </c>
      <c r="G2546" s="3" t="s">
        <v>810</v>
      </c>
      <c r="H2546" s="2" t="s">
        <v>5912</v>
      </c>
      <c r="I2546" s="3" t="s">
        <v>97</v>
      </c>
      <c r="J2546" s="6">
        <v>31809</v>
      </c>
      <c r="K2546" s="3" t="s">
        <v>5151</v>
      </c>
      <c r="L2546" s="3" t="s">
        <v>5024</v>
      </c>
      <c r="M2546" s="3" t="s">
        <v>334</v>
      </c>
      <c r="N2546" s="3" t="s">
        <v>806</v>
      </c>
      <c r="O2546" s="5" t="s">
        <v>5382</v>
      </c>
      <c r="P2546" s="2">
        <f>VLOOKUP(M2546&amp;N2546,Distancia!$C$2:$D$3438,2,0)</f>
        <v>85.9</v>
      </c>
      <c r="Q2546" s="2" t="str">
        <f t="shared" si="39"/>
        <v>Aplica</v>
      </c>
      <c r="R2546" s="36">
        <v>7000</v>
      </c>
      <c r="S2546" s="2"/>
    </row>
    <row r="2547" spans="1:19" x14ac:dyDescent="0.25">
      <c r="A2547" s="3" t="s">
        <v>104</v>
      </c>
      <c r="B2547" s="6" t="s">
        <v>1946</v>
      </c>
      <c r="C2547" s="2">
        <v>221013</v>
      </c>
      <c r="D2547" s="4">
        <v>45925</v>
      </c>
      <c r="E2547" s="4">
        <v>45925</v>
      </c>
      <c r="F2547" s="2" t="s">
        <v>800</v>
      </c>
      <c r="G2547" s="3" t="s">
        <v>808</v>
      </c>
      <c r="H2547" s="2" t="s">
        <v>6151</v>
      </c>
      <c r="I2547" s="3" t="s">
        <v>3170</v>
      </c>
      <c r="J2547" s="6">
        <v>31809</v>
      </c>
      <c r="K2547" s="3" t="s">
        <v>5152</v>
      </c>
      <c r="L2547" s="3" t="s">
        <v>5072</v>
      </c>
      <c r="M2547" s="3" t="s">
        <v>334</v>
      </c>
      <c r="N2547" s="3" t="s">
        <v>806</v>
      </c>
      <c r="O2547" s="5" t="s">
        <v>5382</v>
      </c>
      <c r="P2547" s="2">
        <f>VLOOKUP(M2547&amp;N2547,Distancia!$C$2:$D$3438,2,0)</f>
        <v>85.9</v>
      </c>
      <c r="Q2547" s="2" t="str">
        <f t="shared" si="39"/>
        <v>Aplica</v>
      </c>
      <c r="R2547" s="36">
        <v>0</v>
      </c>
      <c r="S2547" s="2"/>
    </row>
    <row r="2548" spans="1:19" x14ac:dyDescent="0.25">
      <c r="A2548" s="3" t="s">
        <v>104</v>
      </c>
      <c r="B2548" s="6" t="s">
        <v>1946</v>
      </c>
      <c r="C2548" s="2">
        <v>221022</v>
      </c>
      <c r="D2548" s="4">
        <v>45923</v>
      </c>
      <c r="E2548" s="4">
        <v>45923</v>
      </c>
      <c r="F2548" s="2" t="s">
        <v>3173</v>
      </c>
      <c r="G2548" s="3" t="s">
        <v>3174</v>
      </c>
      <c r="H2548" s="2" t="s">
        <v>5530</v>
      </c>
      <c r="I2548" s="3" t="s">
        <v>3170</v>
      </c>
      <c r="J2548" s="6">
        <v>25815</v>
      </c>
      <c r="K2548" s="3" t="s">
        <v>5156</v>
      </c>
      <c r="L2548" s="3" t="s">
        <v>5117</v>
      </c>
      <c r="M2548" s="3" t="s">
        <v>334</v>
      </c>
      <c r="N2548" s="3" t="s">
        <v>3</v>
      </c>
      <c r="O2548" s="5" t="s">
        <v>5382</v>
      </c>
      <c r="P2548" s="2">
        <f>VLOOKUP(M2548&amp;N2548,Distancia!$C$2:$D$3438,2,0)</f>
        <v>173.26</v>
      </c>
      <c r="Q2548" s="2" t="str">
        <f t="shared" si="39"/>
        <v>Aplica</v>
      </c>
      <c r="R2548" s="36">
        <v>0</v>
      </c>
      <c r="S2548" s="2"/>
    </row>
    <row r="2549" spans="1:19" x14ac:dyDescent="0.25">
      <c r="A2549" s="3" t="s">
        <v>104</v>
      </c>
      <c r="B2549" s="6" t="s">
        <v>1946</v>
      </c>
      <c r="C2549" s="2">
        <v>221032</v>
      </c>
      <c r="D2549" s="4">
        <v>45922</v>
      </c>
      <c r="E2549" s="4">
        <v>45925</v>
      </c>
      <c r="F2549" s="2" t="s">
        <v>1871</v>
      </c>
      <c r="G2549" s="3" t="s">
        <v>5160</v>
      </c>
      <c r="H2549" s="2" t="s">
        <v>6362</v>
      </c>
      <c r="I2549" s="3" t="s">
        <v>351</v>
      </c>
      <c r="J2549" s="6">
        <v>293940</v>
      </c>
      <c r="K2549" s="3" t="s">
        <v>5161</v>
      </c>
      <c r="L2549" s="3" t="s">
        <v>5024</v>
      </c>
      <c r="M2549" s="3" t="s">
        <v>828</v>
      </c>
      <c r="N2549" s="3" t="s">
        <v>270</v>
      </c>
      <c r="O2549" s="5" t="s">
        <v>5392</v>
      </c>
      <c r="P2549" s="2">
        <f>VLOOKUP(M2549&amp;N2549,Distancia!$C$2:$D$3438,2,0)</f>
        <v>1015.96</v>
      </c>
      <c r="Q2549" s="2" t="str">
        <f t="shared" si="39"/>
        <v>Aplica</v>
      </c>
      <c r="R2549" s="48">
        <f>248018+201970</f>
        <v>449988</v>
      </c>
      <c r="S2549" s="2"/>
    </row>
    <row r="2550" spans="1:19" x14ac:dyDescent="0.25">
      <c r="A2550" s="3" t="s">
        <v>104</v>
      </c>
      <c r="B2550" s="6" t="s">
        <v>1946</v>
      </c>
      <c r="C2550" s="2">
        <v>221033</v>
      </c>
      <c r="D2550" s="4">
        <v>45923</v>
      </c>
      <c r="E2550" s="4">
        <v>45923</v>
      </c>
      <c r="F2550" s="2" t="s">
        <v>821</v>
      </c>
      <c r="G2550" s="3" t="s">
        <v>822</v>
      </c>
      <c r="H2550" s="2" t="s">
        <v>5518</v>
      </c>
      <c r="I2550" s="3" t="s">
        <v>3170</v>
      </c>
      <c r="J2550" s="6">
        <v>0</v>
      </c>
      <c r="K2550" s="3" t="s">
        <v>5162</v>
      </c>
      <c r="L2550" s="3" t="s">
        <v>5117</v>
      </c>
      <c r="M2550" s="3" t="s">
        <v>334</v>
      </c>
      <c r="N2550" s="3" t="s">
        <v>802</v>
      </c>
      <c r="O2550" s="5" t="s">
        <v>5450</v>
      </c>
      <c r="P2550" s="2">
        <f>VLOOKUP(M2550&amp;N2550,Distancia!$C$2:$D$3438,2,0)</f>
        <v>73.77</v>
      </c>
      <c r="Q2550" s="2" t="str">
        <f t="shared" si="39"/>
        <v>No Aplica</v>
      </c>
      <c r="R2550" s="36" t="s">
        <v>6740</v>
      </c>
      <c r="S2550" s="2"/>
    </row>
    <row r="2551" spans="1:19" x14ac:dyDescent="0.25">
      <c r="A2551" s="3" t="s">
        <v>104</v>
      </c>
      <c r="B2551" s="6" t="s">
        <v>1946</v>
      </c>
      <c r="C2551" s="2">
        <v>221067</v>
      </c>
      <c r="D2551" s="4">
        <v>45923</v>
      </c>
      <c r="E2551" s="4">
        <v>45923</v>
      </c>
      <c r="F2551" s="2" t="s">
        <v>2354</v>
      </c>
      <c r="G2551" s="3" t="s">
        <v>2353</v>
      </c>
      <c r="H2551" s="2" t="s">
        <v>6104</v>
      </c>
      <c r="I2551" s="3" t="s">
        <v>3170</v>
      </c>
      <c r="J2551" s="6">
        <v>25815</v>
      </c>
      <c r="K2551" s="3" t="s">
        <v>5183</v>
      </c>
      <c r="L2551" s="3" t="s">
        <v>5117</v>
      </c>
      <c r="M2551" s="3" t="s">
        <v>334</v>
      </c>
      <c r="N2551" s="3" t="s">
        <v>3</v>
      </c>
      <c r="O2551" s="5" t="s">
        <v>5382</v>
      </c>
      <c r="P2551" s="2">
        <f>VLOOKUP(M2551&amp;N2551,Distancia!$C$2:$D$3438,2,0)</f>
        <v>173.26</v>
      </c>
      <c r="Q2551" s="2" t="str">
        <f t="shared" si="39"/>
        <v>Aplica</v>
      </c>
      <c r="R2551" s="36">
        <v>0</v>
      </c>
      <c r="S2551" s="2"/>
    </row>
    <row r="2552" spans="1:19" x14ac:dyDescent="0.25">
      <c r="A2552" s="3" t="s">
        <v>104</v>
      </c>
      <c r="B2552" s="6" t="s">
        <v>1946</v>
      </c>
      <c r="C2552" s="2">
        <v>221082</v>
      </c>
      <c r="D2552" s="4">
        <v>45923</v>
      </c>
      <c r="E2552" s="4">
        <v>45923</v>
      </c>
      <c r="F2552" s="2" t="s">
        <v>786</v>
      </c>
      <c r="G2552" s="3" t="s">
        <v>3024</v>
      </c>
      <c r="H2552" s="2" t="s">
        <v>5529</v>
      </c>
      <c r="I2552" s="3" t="s">
        <v>97</v>
      </c>
      <c r="J2552" s="6">
        <v>34581</v>
      </c>
      <c r="K2552" s="3" t="s">
        <v>5202</v>
      </c>
      <c r="L2552" s="3" t="s">
        <v>5117</v>
      </c>
      <c r="M2552" s="3" t="s">
        <v>334</v>
      </c>
      <c r="N2552" s="3" t="s">
        <v>378</v>
      </c>
      <c r="O2552" s="5" t="s">
        <v>5382</v>
      </c>
      <c r="P2552" s="2">
        <f>VLOOKUP(M2552&amp;N2552,Distancia!$C$2:$D$3438,2,0)</f>
        <v>111.09</v>
      </c>
      <c r="Q2552" s="2" t="str">
        <f t="shared" si="39"/>
        <v>Aplica</v>
      </c>
      <c r="R2552" s="36">
        <v>0</v>
      </c>
      <c r="S2552" s="2"/>
    </row>
    <row r="2553" spans="1:19" x14ac:dyDescent="0.25">
      <c r="A2553" s="3" t="s">
        <v>104</v>
      </c>
      <c r="B2553" s="6" t="s">
        <v>1946</v>
      </c>
      <c r="C2553" s="2">
        <v>221099</v>
      </c>
      <c r="D2553" s="4">
        <v>45915</v>
      </c>
      <c r="E2553" s="4">
        <v>45915</v>
      </c>
      <c r="F2553" s="2" t="s">
        <v>16</v>
      </c>
      <c r="G2553" s="3" t="s">
        <v>783</v>
      </c>
      <c r="H2553" s="2" t="s">
        <v>6321</v>
      </c>
      <c r="I2553" s="3" t="s">
        <v>3170</v>
      </c>
      <c r="J2553" s="6">
        <v>0</v>
      </c>
      <c r="K2553" s="3" t="s">
        <v>5218</v>
      </c>
      <c r="L2553" s="3" t="s">
        <v>4841</v>
      </c>
      <c r="M2553" s="3" t="s">
        <v>334</v>
      </c>
      <c r="N2553" s="3" t="s">
        <v>378</v>
      </c>
      <c r="O2553" s="5" t="s">
        <v>5382</v>
      </c>
      <c r="P2553" s="2">
        <f>VLOOKUP(M2553&amp;N2553,Distancia!$C$2:$D$3438,2,0)</f>
        <v>111.09</v>
      </c>
      <c r="Q2553" s="2" t="str">
        <f t="shared" si="39"/>
        <v>Aplica</v>
      </c>
      <c r="R2553" s="36">
        <v>7900</v>
      </c>
      <c r="S2553" s="2"/>
    </row>
    <row r="2554" spans="1:19" x14ac:dyDescent="0.25">
      <c r="A2554" s="3" t="s">
        <v>104</v>
      </c>
      <c r="B2554" s="6" t="s">
        <v>1946</v>
      </c>
      <c r="C2554" s="2">
        <v>221113</v>
      </c>
      <c r="D2554" s="4">
        <v>45924</v>
      </c>
      <c r="E2554" s="4">
        <v>45924</v>
      </c>
      <c r="F2554" s="2" t="s">
        <v>3581</v>
      </c>
      <c r="G2554" s="3" t="s">
        <v>3582</v>
      </c>
      <c r="H2554" s="2" t="s">
        <v>5524</v>
      </c>
      <c r="I2554" s="3" t="s">
        <v>97</v>
      </c>
      <c r="J2554" s="6">
        <v>31809</v>
      </c>
      <c r="K2554" s="3" t="s">
        <v>5230</v>
      </c>
      <c r="L2554" s="3" t="s">
        <v>5046</v>
      </c>
      <c r="M2554" s="3" t="s">
        <v>828</v>
      </c>
      <c r="N2554" s="3" t="s">
        <v>378</v>
      </c>
      <c r="O2554" s="5" t="s">
        <v>5394</v>
      </c>
      <c r="P2554" s="2">
        <f>VLOOKUP(M2554&amp;N2554,Distancia!$C$2:$D$3438,2,0)</f>
        <v>94.45</v>
      </c>
      <c r="Q2554" s="2" t="str">
        <f t="shared" si="39"/>
        <v>Aplica</v>
      </c>
      <c r="R2554" s="36">
        <v>31910</v>
      </c>
      <c r="S2554" s="2"/>
    </row>
    <row r="2555" spans="1:19" x14ac:dyDescent="0.25">
      <c r="A2555" s="3" t="s">
        <v>104</v>
      </c>
      <c r="B2555" s="6" t="s">
        <v>1946</v>
      </c>
      <c r="C2555" s="2">
        <v>221124</v>
      </c>
      <c r="D2555" s="4">
        <v>45925</v>
      </c>
      <c r="E2555" s="4">
        <v>45929</v>
      </c>
      <c r="F2555" s="2" t="s">
        <v>2345</v>
      </c>
      <c r="G2555" s="3" t="s">
        <v>2346</v>
      </c>
      <c r="H2555" s="2" t="s">
        <v>5974</v>
      </c>
      <c r="I2555" s="3" t="s">
        <v>3170</v>
      </c>
      <c r="J2555" s="6">
        <v>31809</v>
      </c>
      <c r="K2555" s="3" t="s">
        <v>5238</v>
      </c>
      <c r="L2555" s="3" t="s">
        <v>5024</v>
      </c>
      <c r="M2555" s="3" t="s">
        <v>3</v>
      </c>
      <c r="N2555" s="3" t="s">
        <v>334</v>
      </c>
      <c r="O2555" s="5" t="s">
        <v>5402</v>
      </c>
      <c r="P2555" s="2">
        <f>VLOOKUP(M2555&amp;N2555,Distancia!$C$2:$D$3438,2,0)</f>
        <v>173.26</v>
      </c>
      <c r="Q2555" s="2" t="str">
        <f t="shared" si="39"/>
        <v>Aplica</v>
      </c>
      <c r="R2555" s="36">
        <v>87025</v>
      </c>
      <c r="S2555" s="2"/>
    </row>
    <row r="2556" spans="1:19" x14ac:dyDescent="0.25">
      <c r="A2556" s="3" t="s">
        <v>104</v>
      </c>
      <c r="B2556" s="6" t="s">
        <v>1946</v>
      </c>
      <c r="C2556" s="2">
        <v>221186</v>
      </c>
      <c r="D2556" s="4">
        <v>45923</v>
      </c>
      <c r="E2556" s="4">
        <v>45923</v>
      </c>
      <c r="F2556" s="2" t="s">
        <v>2285</v>
      </c>
      <c r="G2556" s="3" t="s">
        <v>2286</v>
      </c>
      <c r="H2556" s="2" t="s">
        <v>5691</v>
      </c>
      <c r="I2556" s="3" t="s">
        <v>97</v>
      </c>
      <c r="J2556" s="6">
        <v>0</v>
      </c>
      <c r="K2556" s="3" t="s">
        <v>5265</v>
      </c>
      <c r="L2556" s="3" t="s">
        <v>5117</v>
      </c>
      <c r="M2556" s="3" t="s">
        <v>803</v>
      </c>
      <c r="N2556" s="3" t="s">
        <v>802</v>
      </c>
      <c r="O2556" s="5" t="s">
        <v>5382</v>
      </c>
      <c r="P2556" s="2">
        <f>VLOOKUP(M2556&amp;N2556,Distancia!$C$2:$D$3438,2,0)</f>
        <v>31.9</v>
      </c>
      <c r="Q2556" s="2" t="str">
        <f t="shared" si="39"/>
        <v>No Aplica</v>
      </c>
      <c r="R2556" s="36">
        <v>4700</v>
      </c>
      <c r="S2556" s="2"/>
    </row>
    <row r="2557" spans="1:19" x14ac:dyDescent="0.25">
      <c r="A2557" s="3" t="s">
        <v>104</v>
      </c>
      <c r="B2557" s="6" t="s">
        <v>1946</v>
      </c>
      <c r="C2557" s="2">
        <v>221187</v>
      </c>
      <c r="D2557" s="4">
        <v>45924</v>
      </c>
      <c r="E2557" s="4">
        <v>45924</v>
      </c>
      <c r="F2557" s="2" t="s">
        <v>2285</v>
      </c>
      <c r="G2557" s="3" t="s">
        <v>2286</v>
      </c>
      <c r="H2557" s="2" t="s">
        <v>5691</v>
      </c>
      <c r="I2557" s="3" t="s">
        <v>97</v>
      </c>
      <c r="J2557" s="6">
        <v>0</v>
      </c>
      <c r="K2557" s="3" t="s">
        <v>5266</v>
      </c>
      <c r="L2557" s="3" t="s">
        <v>5046</v>
      </c>
      <c r="M2557" s="3" t="s">
        <v>803</v>
      </c>
      <c r="N2557" s="3" t="s">
        <v>802</v>
      </c>
      <c r="O2557" s="5" t="s">
        <v>5382</v>
      </c>
      <c r="P2557" s="2">
        <f>VLOOKUP(M2557&amp;N2557,Distancia!$C$2:$D$3438,2,0)</f>
        <v>31.9</v>
      </c>
      <c r="Q2557" s="2" t="str">
        <f t="shared" si="39"/>
        <v>No Aplica</v>
      </c>
      <c r="R2557" s="36">
        <v>4700</v>
      </c>
      <c r="S2557" s="2"/>
    </row>
    <row r="2558" spans="1:19" x14ac:dyDescent="0.25">
      <c r="A2558" s="3" t="s">
        <v>104</v>
      </c>
      <c r="B2558" s="6" t="s">
        <v>1946</v>
      </c>
      <c r="C2558" s="2">
        <v>221193</v>
      </c>
      <c r="D2558" s="4">
        <v>45923</v>
      </c>
      <c r="E2558" s="4">
        <v>45923</v>
      </c>
      <c r="F2558" s="2" t="s">
        <v>798</v>
      </c>
      <c r="G2558" s="3" t="s">
        <v>799</v>
      </c>
      <c r="H2558" s="2" t="s">
        <v>5785</v>
      </c>
      <c r="I2558" s="3" t="s">
        <v>3170</v>
      </c>
      <c r="J2558" s="6">
        <v>25815</v>
      </c>
      <c r="K2558" s="3" t="s">
        <v>5270</v>
      </c>
      <c r="L2558" s="3" t="s">
        <v>5117</v>
      </c>
      <c r="M2558" s="3" t="s">
        <v>334</v>
      </c>
      <c r="N2558" s="3" t="s">
        <v>806</v>
      </c>
      <c r="O2558" s="5" t="s">
        <v>5382</v>
      </c>
      <c r="P2558" s="2">
        <f>VLOOKUP(M2558&amp;N2558,Distancia!$C$2:$D$3438,2,0)</f>
        <v>85.9</v>
      </c>
      <c r="Q2558" s="2" t="str">
        <f t="shared" si="39"/>
        <v>Aplica</v>
      </c>
      <c r="R2558" s="36">
        <v>7000</v>
      </c>
      <c r="S2558" s="2"/>
    </row>
    <row r="2559" spans="1:19" x14ac:dyDescent="0.25">
      <c r="A2559" s="3" t="s">
        <v>104</v>
      </c>
      <c r="B2559" s="6" t="s">
        <v>1946</v>
      </c>
      <c r="C2559" s="2">
        <v>221201</v>
      </c>
      <c r="D2559" s="4">
        <v>45923</v>
      </c>
      <c r="E2559" s="4">
        <v>45923</v>
      </c>
      <c r="F2559" s="2" t="s">
        <v>342</v>
      </c>
      <c r="G2559" s="3" t="s">
        <v>782</v>
      </c>
      <c r="H2559" s="2" t="s">
        <v>5534</v>
      </c>
      <c r="I2559" s="3" t="s">
        <v>97</v>
      </c>
      <c r="J2559" s="6">
        <v>34581</v>
      </c>
      <c r="K2559" s="3" t="s">
        <v>5274</v>
      </c>
      <c r="L2559" s="3" t="s">
        <v>5117</v>
      </c>
      <c r="M2559" s="3" t="s">
        <v>378</v>
      </c>
      <c r="N2559" s="3" t="s">
        <v>378</v>
      </c>
      <c r="O2559" s="5" t="s">
        <v>5394</v>
      </c>
      <c r="P2559" s="2">
        <f>VLOOKUP(M2559&amp;N2559,Distancia!$C$2:$D$3438,2,0)</f>
        <v>0</v>
      </c>
      <c r="Q2559" s="2" t="str">
        <f t="shared" si="39"/>
        <v>No Aplica</v>
      </c>
      <c r="R2559" s="36">
        <v>36415</v>
      </c>
      <c r="S2559" s="2"/>
    </row>
    <row r="2560" spans="1:19" x14ac:dyDescent="0.25">
      <c r="A2560" s="3" t="s">
        <v>104</v>
      </c>
      <c r="B2560" s="6" t="s">
        <v>1946</v>
      </c>
      <c r="C2560" s="2">
        <v>221203</v>
      </c>
      <c r="D2560" s="4">
        <v>45924</v>
      </c>
      <c r="E2560" s="4">
        <v>45925</v>
      </c>
      <c r="F2560" s="2" t="s">
        <v>786</v>
      </c>
      <c r="G2560" s="3" t="s">
        <v>3024</v>
      </c>
      <c r="H2560" s="2" t="s">
        <v>5529</v>
      </c>
      <c r="I2560" s="3" t="s">
        <v>97</v>
      </c>
      <c r="J2560" s="6">
        <v>34581</v>
      </c>
      <c r="K2560" s="3" t="s">
        <v>5275</v>
      </c>
      <c r="L2560" s="3" t="s">
        <v>5046</v>
      </c>
      <c r="M2560" s="3" t="s">
        <v>334</v>
      </c>
      <c r="N2560" s="3" t="s">
        <v>819</v>
      </c>
      <c r="O2560" s="5" t="s">
        <v>5394</v>
      </c>
      <c r="P2560" s="2">
        <f>VLOOKUP(M2560&amp;N2560,Distancia!$C$2:$D$3438,2,0)</f>
        <v>96.97</v>
      </c>
      <c r="Q2560" s="2" t="str">
        <f t="shared" si="39"/>
        <v>Aplica</v>
      </c>
      <c r="R2560" s="36">
        <v>65705</v>
      </c>
      <c r="S2560" s="2"/>
    </row>
    <row r="2561" spans="1:19" x14ac:dyDescent="0.25">
      <c r="A2561" s="3" t="s">
        <v>104</v>
      </c>
      <c r="B2561" s="6" t="s">
        <v>1946</v>
      </c>
      <c r="C2561" s="2">
        <v>221234</v>
      </c>
      <c r="D2561" s="4">
        <v>45925</v>
      </c>
      <c r="E2561" s="4">
        <v>45926</v>
      </c>
      <c r="F2561" s="2" t="s">
        <v>1867</v>
      </c>
      <c r="G2561" s="3" t="s">
        <v>1868</v>
      </c>
      <c r="H2561" s="2" t="s">
        <v>5741</v>
      </c>
      <c r="I2561" s="3" t="s">
        <v>3170</v>
      </c>
      <c r="J2561" s="6">
        <v>90353</v>
      </c>
      <c r="K2561" s="3" t="s">
        <v>5295</v>
      </c>
      <c r="L2561" s="3" t="s">
        <v>5024</v>
      </c>
      <c r="M2561" s="3" t="s">
        <v>819</v>
      </c>
      <c r="N2561" s="3" t="s">
        <v>334</v>
      </c>
      <c r="O2561" s="5" t="s">
        <v>5450</v>
      </c>
      <c r="P2561" s="2">
        <f>VLOOKUP(M2561&amp;N2561,Distancia!$C$2:$D$3438,2,0)</f>
        <v>96.97</v>
      </c>
      <c r="Q2561" s="2" t="str">
        <f t="shared" si="39"/>
        <v>Aplica</v>
      </c>
      <c r="R2561" s="36">
        <v>0</v>
      </c>
      <c r="S2561" s="2"/>
    </row>
    <row r="2562" spans="1:19" x14ac:dyDescent="0.25">
      <c r="A2562" s="3" t="s">
        <v>104</v>
      </c>
      <c r="B2562" s="6" t="s">
        <v>1946</v>
      </c>
      <c r="C2562" s="2">
        <v>221253</v>
      </c>
      <c r="D2562" s="4">
        <v>45926</v>
      </c>
      <c r="E2562" s="4">
        <v>45926</v>
      </c>
      <c r="F2562" s="2" t="s">
        <v>821</v>
      </c>
      <c r="G2562" s="3" t="s">
        <v>822</v>
      </c>
      <c r="H2562" s="2" t="s">
        <v>5518</v>
      </c>
      <c r="I2562" s="3" t="s">
        <v>3170</v>
      </c>
      <c r="J2562" s="6">
        <v>0</v>
      </c>
      <c r="K2562" s="3" t="s">
        <v>5303</v>
      </c>
      <c r="L2562" s="3" t="s">
        <v>5065</v>
      </c>
      <c r="M2562" s="3" t="s">
        <v>334</v>
      </c>
      <c r="N2562" s="3" t="s">
        <v>802</v>
      </c>
      <c r="O2562" s="5" t="s">
        <v>5450</v>
      </c>
      <c r="P2562" s="2">
        <f>VLOOKUP(M2562&amp;N2562,Distancia!$C$2:$D$3438,2,0)</f>
        <v>73.77</v>
      </c>
      <c r="Q2562" s="2" t="str">
        <f t="shared" si="39"/>
        <v>No Aplica</v>
      </c>
      <c r="R2562" s="36" t="s">
        <v>6740</v>
      </c>
      <c r="S2562" s="2"/>
    </row>
    <row r="2563" spans="1:19" x14ac:dyDescent="0.25">
      <c r="A2563" s="3" t="s">
        <v>104</v>
      </c>
      <c r="B2563" s="6" t="s">
        <v>1946</v>
      </c>
      <c r="C2563" s="2">
        <v>221273</v>
      </c>
      <c r="D2563" s="4">
        <v>45926</v>
      </c>
      <c r="E2563" s="4">
        <v>45926</v>
      </c>
      <c r="F2563" s="2" t="s">
        <v>2354</v>
      </c>
      <c r="G2563" s="3" t="s">
        <v>2353</v>
      </c>
      <c r="H2563" s="2" t="s">
        <v>6104</v>
      </c>
      <c r="I2563" s="3" t="s">
        <v>3170</v>
      </c>
      <c r="J2563" s="6">
        <v>0</v>
      </c>
      <c r="K2563" s="3" t="s">
        <v>5315</v>
      </c>
      <c r="L2563" s="3" t="s">
        <v>5065</v>
      </c>
      <c r="M2563" s="3" t="s">
        <v>334</v>
      </c>
      <c r="N2563" s="3" t="s">
        <v>823</v>
      </c>
      <c r="O2563" s="5" t="s">
        <v>5382</v>
      </c>
      <c r="P2563" s="2">
        <f>VLOOKUP(M2563&amp;N2563,Distancia!$C$2:$D$3438,2,0)</f>
        <v>54.57</v>
      </c>
      <c r="Q2563" s="2" t="str">
        <f t="shared" ref="Q2563:Q2626" si="40">IF(P2563&gt;=80,"Aplica","No Aplica")</f>
        <v>No Aplica</v>
      </c>
      <c r="R2563" s="36">
        <v>0</v>
      </c>
      <c r="S2563" s="2"/>
    </row>
    <row r="2564" spans="1:19" x14ac:dyDescent="0.25">
      <c r="A2564" s="3" t="s">
        <v>104</v>
      </c>
      <c r="B2564" s="6" t="s">
        <v>1946</v>
      </c>
      <c r="C2564" s="2">
        <v>221275</v>
      </c>
      <c r="D2564" s="4">
        <v>45925</v>
      </c>
      <c r="E2564" s="4">
        <v>45925</v>
      </c>
      <c r="F2564" s="2" t="s">
        <v>2303</v>
      </c>
      <c r="G2564" s="3" t="s">
        <v>3385</v>
      </c>
      <c r="H2564" s="2" t="s">
        <v>6422</v>
      </c>
      <c r="I2564" s="3" t="s">
        <v>97</v>
      </c>
      <c r="J2564" s="6">
        <v>31809</v>
      </c>
      <c r="K2564" s="3" t="s">
        <v>5316</v>
      </c>
      <c r="L2564" s="3" t="s">
        <v>5024</v>
      </c>
      <c r="M2564" s="3" t="s">
        <v>334</v>
      </c>
      <c r="N2564" s="3" t="s">
        <v>819</v>
      </c>
      <c r="O2564" s="5" t="s">
        <v>5382</v>
      </c>
      <c r="P2564" s="2">
        <f>VLOOKUP(M2564&amp;N2564,Distancia!$C$2:$D$3438,2,0)</f>
        <v>96.97</v>
      </c>
      <c r="Q2564" s="2" t="str">
        <f t="shared" si="40"/>
        <v>Aplica</v>
      </c>
      <c r="R2564" s="36" t="s">
        <v>6740</v>
      </c>
      <c r="S2564" s="2"/>
    </row>
    <row r="2565" spans="1:19" x14ac:dyDescent="0.25">
      <c r="A2565" s="3" t="s">
        <v>104</v>
      </c>
      <c r="B2565" s="6" t="s">
        <v>1946</v>
      </c>
      <c r="C2565" s="2">
        <v>221311</v>
      </c>
      <c r="D2565" s="4">
        <v>45927</v>
      </c>
      <c r="E2565" s="4">
        <v>45927</v>
      </c>
      <c r="F2565" s="2" t="s">
        <v>3221</v>
      </c>
      <c r="G2565" s="3" t="s">
        <v>3222</v>
      </c>
      <c r="H2565" s="2" t="s">
        <v>6427</v>
      </c>
      <c r="I2565" s="3" t="s">
        <v>3170</v>
      </c>
      <c r="J2565" s="6">
        <v>31809</v>
      </c>
      <c r="K2565" s="3" t="s">
        <v>5325</v>
      </c>
      <c r="L2565" s="3" t="s">
        <v>5065</v>
      </c>
      <c r="M2565" s="3" t="s">
        <v>828</v>
      </c>
      <c r="N2565" s="3" t="s">
        <v>378</v>
      </c>
      <c r="O2565" s="5" t="s">
        <v>5394</v>
      </c>
      <c r="P2565" s="2">
        <f>VLOOKUP(M2565&amp;N2565,Distancia!$C$2:$D$3438,2,0)</f>
        <v>94.45</v>
      </c>
      <c r="Q2565" s="2" t="str">
        <f t="shared" si="40"/>
        <v>Aplica</v>
      </c>
      <c r="R2565" s="36">
        <v>31910</v>
      </c>
      <c r="S2565" s="2"/>
    </row>
    <row r="2566" spans="1:19" x14ac:dyDescent="0.25">
      <c r="A2566" s="3" t="s">
        <v>104</v>
      </c>
      <c r="B2566" s="6" t="s">
        <v>1946</v>
      </c>
      <c r="C2566" s="2">
        <v>221331</v>
      </c>
      <c r="D2566" s="4">
        <v>45925</v>
      </c>
      <c r="E2566" s="4">
        <v>45925</v>
      </c>
      <c r="F2566" s="2" t="s">
        <v>342</v>
      </c>
      <c r="G2566" s="3" t="s">
        <v>782</v>
      </c>
      <c r="H2566" s="2" t="s">
        <v>5534</v>
      </c>
      <c r="I2566" s="3" t="s">
        <v>97</v>
      </c>
      <c r="J2566" s="6">
        <v>34581</v>
      </c>
      <c r="K2566" s="3" t="s">
        <v>5329</v>
      </c>
      <c r="L2566" s="3" t="s">
        <v>5024</v>
      </c>
      <c r="M2566" s="3" t="s">
        <v>334</v>
      </c>
      <c r="N2566" s="3" t="s">
        <v>819</v>
      </c>
      <c r="O2566" s="5" t="s">
        <v>5382</v>
      </c>
      <c r="P2566" s="2">
        <f>VLOOKUP(M2566&amp;N2566,Distancia!$C$2:$D$3438,2,0)</f>
        <v>96.97</v>
      </c>
      <c r="Q2566" s="2" t="str">
        <f t="shared" si="40"/>
        <v>Aplica</v>
      </c>
      <c r="R2566" s="36">
        <v>38000</v>
      </c>
      <c r="S2566" s="2"/>
    </row>
    <row r="2567" spans="1:19" x14ac:dyDescent="0.25">
      <c r="A2567" s="3" t="s">
        <v>104</v>
      </c>
      <c r="B2567" s="6" t="s">
        <v>1946</v>
      </c>
      <c r="C2567" s="2">
        <v>221337</v>
      </c>
      <c r="D2567" s="4">
        <v>45930</v>
      </c>
      <c r="E2567" s="4">
        <v>45931</v>
      </c>
      <c r="F2567" s="2" t="s">
        <v>826</v>
      </c>
      <c r="G2567" s="3" t="s">
        <v>827</v>
      </c>
      <c r="H2567" s="2" t="s">
        <v>5951</v>
      </c>
      <c r="I2567" s="3" t="s">
        <v>351</v>
      </c>
      <c r="J2567" s="6">
        <v>79523</v>
      </c>
      <c r="K2567" s="3" t="s">
        <v>5335</v>
      </c>
      <c r="L2567" s="3" t="s">
        <v>5053</v>
      </c>
      <c r="M2567" s="3" t="s">
        <v>334</v>
      </c>
      <c r="N2567" s="3" t="s">
        <v>270</v>
      </c>
      <c r="O2567" s="5" t="s">
        <v>5392</v>
      </c>
      <c r="P2567" s="2">
        <f>VLOOKUP(M2567&amp;N2567,Distancia!$C$2:$D$3438,2,0)</f>
        <v>1032.5999999999999</v>
      </c>
      <c r="Q2567" s="2" t="str">
        <f t="shared" si="40"/>
        <v>Aplica</v>
      </c>
      <c r="R2567" s="48">
        <f>56170+262988</f>
        <v>319158</v>
      </c>
      <c r="S2567" s="2"/>
    </row>
    <row r="2568" spans="1:19" x14ac:dyDescent="0.25">
      <c r="A2568" s="3" t="s">
        <v>104</v>
      </c>
      <c r="B2568" s="6" t="s">
        <v>1946</v>
      </c>
      <c r="C2568" s="2">
        <v>221338</v>
      </c>
      <c r="D2568" s="4">
        <v>45929</v>
      </c>
      <c r="E2568" s="4">
        <v>45929</v>
      </c>
      <c r="F2568" s="2" t="s">
        <v>3581</v>
      </c>
      <c r="G2568" s="3" t="s">
        <v>3582</v>
      </c>
      <c r="H2568" s="2" t="s">
        <v>5524</v>
      </c>
      <c r="I2568" s="3" t="s">
        <v>97</v>
      </c>
      <c r="J2568" s="6">
        <v>0</v>
      </c>
      <c r="K2568" s="3" t="s">
        <v>5336</v>
      </c>
      <c r="L2568" s="3" t="s">
        <v>5154</v>
      </c>
      <c r="M2568" s="3" t="s">
        <v>334</v>
      </c>
      <c r="N2568" s="3" t="s">
        <v>823</v>
      </c>
      <c r="O2568" s="5" t="s">
        <v>5382</v>
      </c>
      <c r="P2568" s="2">
        <f>VLOOKUP(M2568&amp;N2568,Distancia!$C$2:$D$3438,2,0)</f>
        <v>54.57</v>
      </c>
      <c r="Q2568" s="2" t="str">
        <f t="shared" si="40"/>
        <v>No Aplica</v>
      </c>
      <c r="R2568" s="36">
        <v>2700</v>
      </c>
      <c r="S2568" s="2"/>
    </row>
    <row r="2569" spans="1:19" x14ac:dyDescent="0.25">
      <c r="A2569" s="3" t="s">
        <v>104</v>
      </c>
      <c r="B2569" s="6" t="s">
        <v>1946</v>
      </c>
      <c r="C2569" s="2">
        <v>221352</v>
      </c>
      <c r="D2569" s="4">
        <v>45929</v>
      </c>
      <c r="E2569" s="4">
        <v>45929</v>
      </c>
      <c r="F2569" s="2" t="s">
        <v>1860</v>
      </c>
      <c r="G2569" s="3" t="s">
        <v>2328</v>
      </c>
      <c r="H2569" s="2" t="s">
        <v>5879</v>
      </c>
      <c r="I2569" s="3" t="s">
        <v>97</v>
      </c>
      <c r="J2569" s="6">
        <v>31809</v>
      </c>
      <c r="K2569" s="3" t="s">
        <v>5337</v>
      </c>
      <c r="L2569" s="3" t="s">
        <v>5154</v>
      </c>
      <c r="M2569" s="3" t="s">
        <v>819</v>
      </c>
      <c r="N2569" s="3" t="s">
        <v>828</v>
      </c>
      <c r="O2569" s="5" t="s">
        <v>5382</v>
      </c>
      <c r="P2569" s="2">
        <f>VLOOKUP(M2569&amp;N2569,Distancia!$C$2:$D$3438,2,0)</f>
        <v>108.45</v>
      </c>
      <c r="Q2569" s="2" t="str">
        <f t="shared" si="40"/>
        <v>Aplica</v>
      </c>
      <c r="R2569" s="36">
        <v>40000</v>
      </c>
      <c r="S2569" s="2"/>
    </row>
    <row r="2570" spans="1:19" x14ac:dyDescent="0.25">
      <c r="A2570" s="3" t="s">
        <v>104</v>
      </c>
      <c r="B2570" s="6" t="s">
        <v>1946</v>
      </c>
      <c r="C2570" s="2">
        <v>221379</v>
      </c>
      <c r="D2570" s="4">
        <v>45929</v>
      </c>
      <c r="E2570" s="4">
        <v>45929</v>
      </c>
      <c r="F2570" s="2" t="s">
        <v>807</v>
      </c>
      <c r="G2570" s="3" t="s">
        <v>1890</v>
      </c>
      <c r="H2570" s="2" t="s">
        <v>5523</v>
      </c>
      <c r="I2570" s="3" t="s">
        <v>97</v>
      </c>
      <c r="J2570" s="6">
        <v>34581</v>
      </c>
      <c r="K2570" s="3" t="s">
        <v>5347</v>
      </c>
      <c r="L2570" s="3" t="s">
        <v>5154</v>
      </c>
      <c r="M2570" s="3" t="s">
        <v>378</v>
      </c>
      <c r="N2570" s="3" t="s">
        <v>828</v>
      </c>
      <c r="O2570" s="5" t="s">
        <v>5382</v>
      </c>
      <c r="P2570" s="2">
        <f>VLOOKUP(M2570&amp;N2570,Distancia!$C$2:$D$3438,2,0)</f>
        <v>94.45</v>
      </c>
      <c r="Q2570" s="2" t="str">
        <f t="shared" si="40"/>
        <v>Aplica</v>
      </c>
      <c r="R2570" s="36">
        <v>0</v>
      </c>
      <c r="S2570" s="2"/>
    </row>
    <row r="2571" spans="1:19" x14ac:dyDescent="0.25">
      <c r="A2571" s="3" t="s">
        <v>104</v>
      </c>
      <c r="B2571" s="6" t="s">
        <v>1946</v>
      </c>
      <c r="C2571" s="2">
        <v>221429</v>
      </c>
      <c r="D2571" s="4">
        <v>45930</v>
      </c>
      <c r="E2571" s="4">
        <v>45931</v>
      </c>
      <c r="F2571" s="2" t="s">
        <v>342</v>
      </c>
      <c r="G2571" s="3" t="s">
        <v>782</v>
      </c>
      <c r="H2571" s="2" t="s">
        <v>5534</v>
      </c>
      <c r="I2571" s="3" t="s">
        <v>97</v>
      </c>
      <c r="J2571" s="6">
        <v>121034</v>
      </c>
      <c r="K2571" s="3" t="s">
        <v>5358</v>
      </c>
      <c r="L2571" s="3" t="s">
        <v>4809</v>
      </c>
      <c r="M2571" s="3" t="s">
        <v>334</v>
      </c>
      <c r="N2571" s="3" t="s">
        <v>820</v>
      </c>
      <c r="O2571" s="5" t="s">
        <v>5382</v>
      </c>
      <c r="P2571" s="2">
        <f>VLOOKUP(M2571&amp;N2571,Distancia!$C$2:$D$3438,2,0)</f>
        <v>260.61</v>
      </c>
      <c r="Q2571" s="2" t="str">
        <f t="shared" si="40"/>
        <v>Aplica</v>
      </c>
      <c r="R2571" s="36">
        <v>41000</v>
      </c>
      <c r="S2571" s="2"/>
    </row>
    <row r="2572" spans="1:19" x14ac:dyDescent="0.25">
      <c r="A2572" s="3" t="s">
        <v>104</v>
      </c>
      <c r="B2572" s="6" t="s">
        <v>1946</v>
      </c>
      <c r="C2572" s="2">
        <v>221431</v>
      </c>
      <c r="D2572" s="4">
        <v>45930</v>
      </c>
      <c r="E2572" s="4">
        <v>45931</v>
      </c>
      <c r="F2572" s="2" t="s">
        <v>786</v>
      </c>
      <c r="G2572" s="3" t="s">
        <v>3024</v>
      </c>
      <c r="H2572" s="2" t="s">
        <v>5529</v>
      </c>
      <c r="I2572" s="3" t="s">
        <v>97</v>
      </c>
      <c r="J2572" s="6">
        <v>121034</v>
      </c>
      <c r="K2572" s="3" t="s">
        <v>5360</v>
      </c>
      <c r="L2572" s="3" t="s">
        <v>4809</v>
      </c>
      <c r="M2572" s="3" t="s">
        <v>334</v>
      </c>
      <c r="N2572" s="3" t="s">
        <v>820</v>
      </c>
      <c r="O2572" s="5" t="s">
        <v>5382</v>
      </c>
      <c r="P2572" s="2">
        <f>VLOOKUP(M2572&amp;N2572,Distancia!$C$2:$D$3438,2,0)</f>
        <v>260.61</v>
      </c>
      <c r="Q2572" s="2" t="str">
        <f t="shared" si="40"/>
        <v>Aplica</v>
      </c>
      <c r="R2572" s="36">
        <v>0</v>
      </c>
      <c r="S2572" s="2"/>
    </row>
    <row r="2573" spans="1:19" x14ac:dyDescent="0.25">
      <c r="A2573" s="3" t="s">
        <v>104</v>
      </c>
      <c r="B2573" s="6" t="s">
        <v>1946</v>
      </c>
      <c r="C2573" s="2">
        <v>221439</v>
      </c>
      <c r="D2573" s="4">
        <v>45930</v>
      </c>
      <c r="E2573" s="4">
        <v>45931</v>
      </c>
      <c r="F2573" s="2" t="s">
        <v>16</v>
      </c>
      <c r="G2573" s="3" t="s">
        <v>783</v>
      </c>
      <c r="H2573" s="2" t="s">
        <v>6321</v>
      </c>
      <c r="I2573" s="3" t="s">
        <v>3170</v>
      </c>
      <c r="J2573" s="6">
        <v>121034</v>
      </c>
      <c r="K2573" s="3" t="s">
        <v>5361</v>
      </c>
      <c r="L2573" s="3" t="s">
        <v>4809</v>
      </c>
      <c r="M2573" s="3" t="s">
        <v>334</v>
      </c>
      <c r="N2573" s="3" t="s">
        <v>820</v>
      </c>
      <c r="O2573" s="5" t="s">
        <v>5382</v>
      </c>
      <c r="P2573" s="2">
        <f>VLOOKUP(M2573&amp;N2573,Distancia!$C$2:$D$3438,2,0)</f>
        <v>260.61</v>
      </c>
      <c r="Q2573" s="2" t="str">
        <f t="shared" si="40"/>
        <v>Aplica</v>
      </c>
      <c r="R2573" s="36">
        <v>0</v>
      </c>
      <c r="S2573" s="2"/>
    </row>
    <row r="2574" spans="1:19" x14ac:dyDescent="0.25">
      <c r="A2574" s="3" t="s">
        <v>104</v>
      </c>
      <c r="B2574" s="6" t="s">
        <v>1946</v>
      </c>
      <c r="C2574" s="2">
        <v>221443</v>
      </c>
      <c r="D2574" s="4">
        <v>45930</v>
      </c>
      <c r="E2574" s="4">
        <v>45931</v>
      </c>
      <c r="F2574" s="2" t="s">
        <v>60</v>
      </c>
      <c r="G2574" s="3" t="s">
        <v>787</v>
      </c>
      <c r="H2574" s="2" t="s">
        <v>5457</v>
      </c>
      <c r="I2574" s="3" t="s">
        <v>97</v>
      </c>
      <c r="J2574" s="6">
        <v>121034</v>
      </c>
      <c r="K2574" s="3" t="s">
        <v>5362</v>
      </c>
      <c r="L2574" s="3" t="s">
        <v>4809</v>
      </c>
      <c r="M2574" s="3" t="s">
        <v>334</v>
      </c>
      <c r="N2574" s="3" t="s">
        <v>820</v>
      </c>
      <c r="O2574" s="5" t="s">
        <v>5382</v>
      </c>
      <c r="P2574" s="2">
        <f>VLOOKUP(M2574&amp;N2574,Distancia!$C$2:$D$3438,2,0)</f>
        <v>260.61</v>
      </c>
      <c r="Q2574" s="2" t="str">
        <f t="shared" si="40"/>
        <v>Aplica</v>
      </c>
      <c r="R2574" s="36" t="s">
        <v>6740</v>
      </c>
      <c r="S2574" s="2"/>
    </row>
    <row r="2575" spans="1:19" x14ac:dyDescent="0.25">
      <c r="A2575" s="3" t="s">
        <v>104</v>
      </c>
      <c r="B2575" s="6" t="s">
        <v>1946</v>
      </c>
      <c r="C2575" s="2">
        <v>221449</v>
      </c>
      <c r="D2575" s="4">
        <v>45929</v>
      </c>
      <c r="E2575" s="4">
        <v>45929</v>
      </c>
      <c r="F2575" s="2" t="s">
        <v>2285</v>
      </c>
      <c r="G2575" s="3" t="s">
        <v>2286</v>
      </c>
      <c r="H2575" s="2" t="s">
        <v>5691</v>
      </c>
      <c r="I2575" s="3" t="s">
        <v>97</v>
      </c>
      <c r="J2575" s="6">
        <v>0</v>
      </c>
      <c r="K2575" s="3">
        <v>0</v>
      </c>
      <c r="L2575" s="3">
        <v>0</v>
      </c>
      <c r="M2575" s="3" t="s">
        <v>803</v>
      </c>
      <c r="N2575" s="3" t="s">
        <v>802</v>
      </c>
      <c r="O2575" s="5" t="s">
        <v>5382</v>
      </c>
      <c r="P2575" s="2">
        <f>VLOOKUP(M2575&amp;N2575,Distancia!$C$2:$D$3438,2,0)</f>
        <v>31.9</v>
      </c>
      <c r="Q2575" s="2" t="str">
        <f t="shared" si="40"/>
        <v>No Aplica</v>
      </c>
      <c r="R2575" s="36" t="s">
        <v>6740</v>
      </c>
      <c r="S2575" s="2"/>
    </row>
    <row r="2576" spans="1:19" x14ac:dyDescent="0.25">
      <c r="A2576" s="3" t="s">
        <v>104</v>
      </c>
      <c r="B2576" s="6" t="s">
        <v>1946</v>
      </c>
      <c r="C2576" s="2">
        <v>221456</v>
      </c>
      <c r="D2576" s="4">
        <v>45930</v>
      </c>
      <c r="E2576" s="4">
        <v>45930</v>
      </c>
      <c r="F2576" s="2" t="s">
        <v>788</v>
      </c>
      <c r="G2576" s="3" t="s">
        <v>789</v>
      </c>
      <c r="H2576" s="2" t="s">
        <v>5707</v>
      </c>
      <c r="I2576" s="3" t="s">
        <v>97</v>
      </c>
      <c r="J2576" s="6">
        <v>0</v>
      </c>
      <c r="K2576" s="3">
        <v>0</v>
      </c>
      <c r="L2576" s="3">
        <v>0</v>
      </c>
      <c r="M2576" s="3" t="s">
        <v>334</v>
      </c>
      <c r="N2576" s="3" t="s">
        <v>819</v>
      </c>
      <c r="O2576" s="5" t="s">
        <v>5382</v>
      </c>
      <c r="P2576" s="2">
        <f>VLOOKUP(M2576&amp;N2576,Distancia!$C$2:$D$3438,2,0)</f>
        <v>96.97</v>
      </c>
      <c r="Q2576" s="2" t="str">
        <f t="shared" si="40"/>
        <v>Aplica</v>
      </c>
      <c r="R2576" s="36">
        <v>0</v>
      </c>
      <c r="S2576" s="2"/>
    </row>
    <row r="2577" spans="1:19" x14ac:dyDescent="0.25">
      <c r="A2577" s="3" t="s">
        <v>104</v>
      </c>
      <c r="B2577" s="6" t="s">
        <v>1946</v>
      </c>
      <c r="C2577" s="2">
        <v>221457</v>
      </c>
      <c r="D2577" s="4">
        <v>45927</v>
      </c>
      <c r="E2577" s="4">
        <v>45927</v>
      </c>
      <c r="F2577" s="2" t="s">
        <v>788</v>
      </c>
      <c r="G2577" s="3" t="s">
        <v>789</v>
      </c>
      <c r="H2577" s="2" t="s">
        <v>5707</v>
      </c>
      <c r="I2577" s="3" t="s">
        <v>97</v>
      </c>
      <c r="J2577" s="6">
        <v>0</v>
      </c>
      <c r="K2577" s="3">
        <v>0</v>
      </c>
      <c r="L2577" s="3">
        <v>0</v>
      </c>
      <c r="M2577" s="3" t="s">
        <v>334</v>
      </c>
      <c r="N2577" s="3" t="s">
        <v>378</v>
      </c>
      <c r="O2577" s="5" t="s">
        <v>5382</v>
      </c>
      <c r="P2577" s="2">
        <f>VLOOKUP(M2577&amp;N2577,Distancia!$C$2:$D$3438,2,0)</f>
        <v>111.09</v>
      </c>
      <c r="Q2577" s="2" t="str">
        <f t="shared" si="40"/>
        <v>Aplica</v>
      </c>
      <c r="R2577" s="36">
        <v>0</v>
      </c>
      <c r="S2577" s="2"/>
    </row>
    <row r="2578" spans="1:19" x14ac:dyDescent="0.25">
      <c r="A2578" s="3" t="s">
        <v>104</v>
      </c>
      <c r="B2578" s="6" t="s">
        <v>1946</v>
      </c>
      <c r="C2578" s="2">
        <v>221492</v>
      </c>
      <c r="D2578" s="4">
        <v>45930</v>
      </c>
      <c r="E2578" s="4">
        <v>45930</v>
      </c>
      <c r="F2578" s="2" t="s">
        <v>804</v>
      </c>
      <c r="G2578" s="3" t="s">
        <v>805</v>
      </c>
      <c r="H2578" s="2" t="s">
        <v>5919</v>
      </c>
      <c r="I2578" s="3" t="s">
        <v>3170</v>
      </c>
      <c r="J2578" s="6">
        <v>0</v>
      </c>
      <c r="K2578" s="3">
        <v>0</v>
      </c>
      <c r="L2578" s="3">
        <v>0</v>
      </c>
      <c r="M2578" s="3" t="s">
        <v>334</v>
      </c>
      <c r="N2578" s="3" t="s">
        <v>803</v>
      </c>
      <c r="O2578" s="5" t="s">
        <v>5402</v>
      </c>
      <c r="P2578" s="2">
        <f>VLOOKUP(M2578&amp;N2578,Distancia!$C$2:$D$3438,2,0)</f>
        <v>49.36</v>
      </c>
      <c r="Q2578" s="2" t="str">
        <f t="shared" si="40"/>
        <v>No Aplica</v>
      </c>
      <c r="R2578" s="36" t="s">
        <v>6740</v>
      </c>
      <c r="S2578" s="2"/>
    </row>
    <row r="2579" spans="1:19" x14ac:dyDescent="0.25">
      <c r="A2579" s="3" t="s">
        <v>104</v>
      </c>
      <c r="B2579" s="6" t="s">
        <v>1946</v>
      </c>
      <c r="C2579" s="2">
        <v>221556</v>
      </c>
      <c r="D2579" s="4">
        <v>45929</v>
      </c>
      <c r="E2579" s="4">
        <v>45929</v>
      </c>
      <c r="F2579" s="2" t="s">
        <v>2309</v>
      </c>
      <c r="G2579" s="3" t="s">
        <v>2308</v>
      </c>
      <c r="H2579" s="2" t="s">
        <v>6454</v>
      </c>
      <c r="I2579" s="3" t="s">
        <v>3170</v>
      </c>
      <c r="J2579" s="6">
        <v>31809</v>
      </c>
      <c r="K2579" s="3" t="s">
        <v>5375</v>
      </c>
      <c r="L2579" s="3" t="s">
        <v>5154</v>
      </c>
      <c r="M2579" s="3" t="s">
        <v>378</v>
      </c>
      <c r="N2579" s="3" t="s">
        <v>334</v>
      </c>
      <c r="O2579" s="5" t="s">
        <v>5382</v>
      </c>
      <c r="P2579" s="2">
        <f>VLOOKUP(M2579&amp;N2579,Distancia!$C$2:$D$3438,2,0)</f>
        <v>111.09</v>
      </c>
      <c r="Q2579" s="2" t="str">
        <f t="shared" si="40"/>
        <v>Aplica</v>
      </c>
      <c r="R2579" s="36">
        <v>0</v>
      </c>
      <c r="S2579" s="2"/>
    </row>
    <row r="2580" spans="1:19" x14ac:dyDescent="0.25">
      <c r="A2580" s="3" t="s">
        <v>104</v>
      </c>
      <c r="B2580" s="6" t="s">
        <v>1946</v>
      </c>
      <c r="C2580" s="2">
        <v>221557</v>
      </c>
      <c r="D2580" s="4">
        <v>45930</v>
      </c>
      <c r="E2580" s="4">
        <v>45930</v>
      </c>
      <c r="F2580" s="2" t="s">
        <v>2309</v>
      </c>
      <c r="G2580" s="3" t="s">
        <v>2308</v>
      </c>
      <c r="H2580" s="2" t="s">
        <v>6454</v>
      </c>
      <c r="I2580" s="3" t="s">
        <v>3170</v>
      </c>
      <c r="J2580" s="6">
        <v>0</v>
      </c>
      <c r="K2580" s="3" t="s">
        <v>5376</v>
      </c>
      <c r="L2580" s="3" t="s">
        <v>4809</v>
      </c>
      <c r="M2580" s="3" t="s">
        <v>378</v>
      </c>
      <c r="N2580" s="3" t="s">
        <v>334</v>
      </c>
      <c r="O2580" s="5" t="s">
        <v>5382</v>
      </c>
      <c r="P2580" s="2">
        <f>VLOOKUP(M2580&amp;N2580,Distancia!$C$2:$D$3438,2,0)</f>
        <v>111.09</v>
      </c>
      <c r="Q2580" s="2" t="str">
        <f t="shared" si="40"/>
        <v>Aplica</v>
      </c>
      <c r="R2580" s="36">
        <v>7000</v>
      </c>
      <c r="S2580" s="2"/>
    </row>
    <row r="2581" spans="1:19" x14ac:dyDescent="0.25">
      <c r="A2581" s="3" t="s">
        <v>104</v>
      </c>
      <c r="B2581" s="6" t="s">
        <v>1946</v>
      </c>
      <c r="C2581" s="2">
        <v>221602</v>
      </c>
      <c r="D2581" s="4">
        <v>45900</v>
      </c>
      <c r="E2581" s="4">
        <v>45901</v>
      </c>
      <c r="F2581" s="2" t="s">
        <v>778</v>
      </c>
      <c r="G2581" s="3" t="s">
        <v>2304</v>
      </c>
      <c r="H2581" s="2" t="s">
        <v>5465</v>
      </c>
      <c r="I2581" s="3" t="s">
        <v>97</v>
      </c>
      <c r="J2581" s="6">
        <v>121034</v>
      </c>
      <c r="K2581" s="3" t="s">
        <v>5377</v>
      </c>
      <c r="L2581" s="3" t="s">
        <v>4635</v>
      </c>
      <c r="M2581" s="3" t="s">
        <v>334</v>
      </c>
      <c r="N2581" s="3" t="s">
        <v>270</v>
      </c>
      <c r="O2581" s="5" t="s">
        <v>5392</v>
      </c>
      <c r="P2581" s="2">
        <f>VLOOKUP(M2581&amp;N2581,Distancia!$C$2:$D$3438,2,0)</f>
        <v>1032.5999999999999</v>
      </c>
      <c r="Q2581" s="2" t="str">
        <f t="shared" si="40"/>
        <v>Aplica</v>
      </c>
      <c r="R2581" s="48">
        <f>32000+368216</f>
        <v>400216</v>
      </c>
      <c r="S2581" s="2"/>
    </row>
    <row r="2582" spans="1:19" x14ac:dyDescent="0.25">
      <c r="A2582" s="3" t="s">
        <v>104</v>
      </c>
      <c r="B2582" s="6" t="s">
        <v>1946</v>
      </c>
      <c r="C2582" s="2">
        <v>221646</v>
      </c>
      <c r="D2582" s="4">
        <v>45911</v>
      </c>
      <c r="E2582" s="4">
        <v>45911</v>
      </c>
      <c r="F2582" s="2" t="s">
        <v>1902</v>
      </c>
      <c r="G2582" s="3" t="s">
        <v>1903</v>
      </c>
      <c r="H2582" s="2" t="s">
        <v>5783</v>
      </c>
      <c r="I2582" s="3" t="s">
        <v>97</v>
      </c>
      <c r="J2582" s="6">
        <v>0</v>
      </c>
      <c r="K2582" s="3">
        <v>0</v>
      </c>
      <c r="L2582" s="3">
        <v>0</v>
      </c>
      <c r="M2582" s="3" t="s">
        <v>806</v>
      </c>
      <c r="N2582" s="3" t="s">
        <v>3947</v>
      </c>
      <c r="O2582" s="5" t="s">
        <v>5382</v>
      </c>
      <c r="P2582" s="2">
        <f>VLOOKUP(M2582&amp;N2582,Distancia!$C$2:$D$3438,2,0)</f>
        <v>45.35</v>
      </c>
      <c r="Q2582" s="2" t="str">
        <f t="shared" si="40"/>
        <v>No Aplica</v>
      </c>
      <c r="R2582" s="36">
        <v>900</v>
      </c>
      <c r="S2582" s="2"/>
    </row>
    <row r="2583" spans="1:19" x14ac:dyDescent="0.25">
      <c r="A2583" s="3" t="s">
        <v>104</v>
      </c>
      <c r="B2583" s="6" t="s">
        <v>1946</v>
      </c>
      <c r="C2583" s="2">
        <v>221647</v>
      </c>
      <c r="D2583" s="4">
        <v>45926</v>
      </c>
      <c r="E2583" s="4">
        <v>45926</v>
      </c>
      <c r="F2583" s="2" t="s">
        <v>1902</v>
      </c>
      <c r="G2583" s="3" t="s">
        <v>1903</v>
      </c>
      <c r="H2583" s="2" t="s">
        <v>5783</v>
      </c>
      <c r="I2583" s="3" t="s">
        <v>97</v>
      </c>
      <c r="J2583" s="6">
        <v>0</v>
      </c>
      <c r="K2583" s="3">
        <v>0</v>
      </c>
      <c r="L2583" s="3">
        <v>0</v>
      </c>
      <c r="M2583" s="3" t="s">
        <v>806</v>
      </c>
      <c r="N2583" s="3" t="s">
        <v>378</v>
      </c>
      <c r="O2583" s="5" t="s">
        <v>5382</v>
      </c>
      <c r="P2583" s="2">
        <f>VLOOKUP(M2583&amp;N2583,Distancia!$C$2:$D$3438,2,0)</f>
        <v>35.42</v>
      </c>
      <c r="Q2583" s="2" t="str">
        <f t="shared" si="40"/>
        <v>No Aplica</v>
      </c>
      <c r="R2583" s="36">
        <v>2020</v>
      </c>
      <c r="S2583" s="2"/>
    </row>
    <row r="2584" spans="1:19" x14ac:dyDescent="0.25">
      <c r="A2584" s="3" t="s">
        <v>109</v>
      </c>
      <c r="B2584" s="6" t="s">
        <v>2190</v>
      </c>
      <c r="C2584" s="2">
        <v>218070</v>
      </c>
      <c r="D2584" s="4">
        <v>45861</v>
      </c>
      <c r="E2584" s="4">
        <v>45864</v>
      </c>
      <c r="F2584" s="2" t="s">
        <v>535</v>
      </c>
      <c r="G2584" s="3" t="s">
        <v>841</v>
      </c>
      <c r="H2584" s="2" t="s">
        <v>5460</v>
      </c>
      <c r="I2584" s="3" t="s">
        <v>97</v>
      </c>
      <c r="J2584" s="6">
        <v>259359</v>
      </c>
      <c r="K2584" s="3" t="s">
        <v>189</v>
      </c>
      <c r="L2584" s="3" t="s">
        <v>3428</v>
      </c>
      <c r="M2584" s="3" t="s">
        <v>111</v>
      </c>
      <c r="N2584" s="3" t="s">
        <v>270</v>
      </c>
      <c r="O2584" s="5" t="s">
        <v>5392</v>
      </c>
      <c r="P2584" s="2">
        <f>VLOOKUP(M2584&amp;N2584,Distancia!$C$2:$D$3438,2,0)</f>
        <v>1708.97</v>
      </c>
      <c r="Q2584" s="2" t="str">
        <f t="shared" si="40"/>
        <v>Aplica</v>
      </c>
      <c r="R2584" s="35">
        <v>557308</v>
      </c>
      <c r="S2584" s="2"/>
    </row>
    <row r="2585" spans="1:19" x14ac:dyDescent="0.25">
      <c r="A2585" s="3" t="s">
        <v>109</v>
      </c>
      <c r="B2585" s="6" t="s">
        <v>2190</v>
      </c>
      <c r="C2585" s="2">
        <v>218126</v>
      </c>
      <c r="D2585" s="4">
        <v>45859</v>
      </c>
      <c r="E2585" s="4">
        <v>45871</v>
      </c>
      <c r="F2585" s="2" t="s">
        <v>537</v>
      </c>
      <c r="G2585" s="3" t="s">
        <v>850</v>
      </c>
      <c r="H2585" s="2" t="s">
        <v>5499</v>
      </c>
      <c r="I2585" s="3" t="s">
        <v>3170</v>
      </c>
      <c r="J2585" s="6">
        <v>994210</v>
      </c>
      <c r="K2585" s="3" t="s">
        <v>852</v>
      </c>
      <c r="L2585" s="3" t="s">
        <v>3428</v>
      </c>
      <c r="M2585" s="3" t="s">
        <v>111</v>
      </c>
      <c r="N2585" s="3" t="s">
        <v>288</v>
      </c>
      <c r="O2585" s="5" t="s">
        <v>5392</v>
      </c>
      <c r="P2585" s="2">
        <f>VLOOKUP(M2585&amp;N2585,Distancia!$C$2:$D$3438,2,0)</f>
        <v>1032.17</v>
      </c>
      <c r="Q2585" s="2" t="str">
        <f t="shared" si="40"/>
        <v>Aplica</v>
      </c>
      <c r="R2585" s="36">
        <v>680876</v>
      </c>
      <c r="S2585" s="2"/>
    </row>
    <row r="2586" spans="1:19" x14ac:dyDescent="0.25">
      <c r="A2586" s="3" t="s">
        <v>109</v>
      </c>
      <c r="B2586" s="6" t="s">
        <v>2190</v>
      </c>
      <c r="C2586" s="2">
        <v>218190</v>
      </c>
      <c r="D2586" s="4">
        <v>45848</v>
      </c>
      <c r="E2586" s="4">
        <v>45850</v>
      </c>
      <c r="F2586" s="2" t="s">
        <v>849</v>
      </c>
      <c r="G2586" s="3" t="s">
        <v>2279</v>
      </c>
      <c r="H2586" s="2" t="s">
        <v>5548</v>
      </c>
      <c r="I2586" s="3" t="s">
        <v>97</v>
      </c>
      <c r="J2586" s="6">
        <v>172906</v>
      </c>
      <c r="K2586" s="3" t="s">
        <v>191</v>
      </c>
      <c r="L2586" s="3" t="s">
        <v>3415</v>
      </c>
      <c r="M2586" s="3" t="s">
        <v>111</v>
      </c>
      <c r="N2586" s="3" t="s">
        <v>950</v>
      </c>
      <c r="O2586" s="5" t="s">
        <v>5392</v>
      </c>
      <c r="P2586" s="2">
        <f>VLOOKUP(M2586&amp;N2586,Distancia!$C$2:$D$3438,2,0)</f>
        <v>1625.13</v>
      </c>
      <c r="Q2586" s="2" t="str">
        <f t="shared" si="40"/>
        <v>Aplica</v>
      </c>
      <c r="R2586" s="36">
        <v>376401</v>
      </c>
      <c r="S2586" s="2"/>
    </row>
    <row r="2587" spans="1:19" x14ac:dyDescent="0.25">
      <c r="A2587" s="3" t="s">
        <v>109</v>
      </c>
      <c r="B2587" s="6" t="s">
        <v>2190</v>
      </c>
      <c r="C2587" s="2">
        <v>218191</v>
      </c>
      <c r="D2587" s="4">
        <v>45848</v>
      </c>
      <c r="E2587" s="4">
        <v>45849</v>
      </c>
      <c r="F2587" s="2" t="s">
        <v>844</v>
      </c>
      <c r="G2587" s="3" t="s">
        <v>845</v>
      </c>
      <c r="H2587" s="2" t="s">
        <v>5549</v>
      </c>
      <c r="I2587" s="3" t="s">
        <v>3170</v>
      </c>
      <c r="J2587" s="6">
        <v>121034</v>
      </c>
      <c r="K2587" s="3" t="s">
        <v>192</v>
      </c>
      <c r="L2587" s="3" t="s">
        <v>3415</v>
      </c>
      <c r="M2587" s="3" t="s">
        <v>111</v>
      </c>
      <c r="N2587" s="3" t="s">
        <v>950</v>
      </c>
      <c r="O2587" s="5" t="s">
        <v>5392</v>
      </c>
      <c r="P2587" s="2">
        <f>VLOOKUP(M2587&amp;N2587,Distancia!$C$2:$D$3438,2,0)</f>
        <v>1625.13</v>
      </c>
      <c r="Q2587" s="2" t="str">
        <f t="shared" si="40"/>
        <v>Aplica</v>
      </c>
      <c r="R2587" s="36">
        <v>377282</v>
      </c>
      <c r="S2587" s="2"/>
    </row>
    <row r="2588" spans="1:19" x14ac:dyDescent="0.25">
      <c r="A2588" s="3" t="s">
        <v>109</v>
      </c>
      <c r="B2588" s="6" t="s">
        <v>2190</v>
      </c>
      <c r="C2588" s="2">
        <v>218217</v>
      </c>
      <c r="D2588" s="4">
        <v>45848</v>
      </c>
      <c r="E2588" s="4">
        <v>45848</v>
      </c>
      <c r="F2588" s="2" t="s">
        <v>3176</v>
      </c>
      <c r="G2588" s="3" t="s">
        <v>3177</v>
      </c>
      <c r="H2588" s="2" t="s">
        <v>5563</v>
      </c>
      <c r="I2588" s="3" t="s">
        <v>97</v>
      </c>
      <c r="J2588" s="6">
        <v>0</v>
      </c>
      <c r="K2588" s="3" t="s">
        <v>213</v>
      </c>
      <c r="L2588" s="3" t="s">
        <v>3617</v>
      </c>
      <c r="M2588" s="3" t="s">
        <v>111</v>
      </c>
      <c r="N2588" s="3" t="s">
        <v>533</v>
      </c>
      <c r="O2588" s="5" t="s">
        <v>5382</v>
      </c>
      <c r="P2588" s="2">
        <f>VLOOKUP(M2588&amp;N2588,Distancia!$C$2:$D$3438,2,0)</f>
        <v>64.319999999999993</v>
      </c>
      <c r="Q2588" s="2" t="str">
        <f t="shared" si="40"/>
        <v>No Aplica</v>
      </c>
      <c r="R2588" s="36"/>
      <c r="S2588" s="2"/>
    </row>
    <row r="2589" spans="1:19" x14ac:dyDescent="0.25">
      <c r="A2589" s="3" t="s">
        <v>109</v>
      </c>
      <c r="B2589" s="6" t="s">
        <v>2190</v>
      </c>
      <c r="C2589" s="2">
        <v>218241</v>
      </c>
      <c r="D2589" s="4">
        <v>45847</v>
      </c>
      <c r="E2589" s="4">
        <v>45847</v>
      </c>
      <c r="F2589" s="2" t="s">
        <v>1909</v>
      </c>
      <c r="G2589" s="3" t="s">
        <v>1910</v>
      </c>
      <c r="H2589" s="2" t="s">
        <v>5577</v>
      </c>
      <c r="I2589" s="3" t="s">
        <v>97</v>
      </c>
      <c r="J2589" s="6">
        <v>0</v>
      </c>
      <c r="K2589" s="3" t="s">
        <v>242</v>
      </c>
      <c r="L2589" s="3" t="s">
        <v>3590</v>
      </c>
      <c r="M2589" s="3" t="s">
        <v>533</v>
      </c>
      <c r="N2589" s="3" t="s">
        <v>840</v>
      </c>
      <c r="O2589" s="5" t="s">
        <v>5382</v>
      </c>
      <c r="P2589" s="2">
        <f>VLOOKUP(M2589&amp;N2589,Distancia!$C$2:$D$3438,2,0)</f>
        <v>180.25</v>
      </c>
      <c r="Q2589" s="2" t="str">
        <f t="shared" si="40"/>
        <v>Aplica</v>
      </c>
      <c r="R2589" s="36"/>
      <c r="S2589" s="2"/>
    </row>
    <row r="2590" spans="1:19" x14ac:dyDescent="0.25">
      <c r="A2590" s="3" t="s">
        <v>109</v>
      </c>
      <c r="B2590" s="6" t="s">
        <v>2190</v>
      </c>
      <c r="C2590" s="2">
        <v>218242</v>
      </c>
      <c r="D2590" s="4">
        <v>45847</v>
      </c>
      <c r="E2590" s="4">
        <v>45847</v>
      </c>
      <c r="F2590" s="2" t="s">
        <v>1907</v>
      </c>
      <c r="G2590" s="3" t="s">
        <v>1908</v>
      </c>
      <c r="H2590" s="2" t="s">
        <v>5578</v>
      </c>
      <c r="I2590" s="3" t="s">
        <v>97</v>
      </c>
      <c r="J2590" s="6">
        <v>0</v>
      </c>
      <c r="K2590" s="3" t="s">
        <v>154</v>
      </c>
      <c r="L2590" s="3" t="s">
        <v>3590</v>
      </c>
      <c r="M2590" s="3" t="s">
        <v>533</v>
      </c>
      <c r="N2590" s="3" t="s">
        <v>840</v>
      </c>
      <c r="O2590" s="5" t="s">
        <v>5382</v>
      </c>
      <c r="P2590" s="2">
        <f>VLOOKUP(M2590&amp;N2590,Distancia!$C$2:$D$3438,2,0)</f>
        <v>180.25</v>
      </c>
      <c r="Q2590" s="2" t="str">
        <f t="shared" si="40"/>
        <v>Aplica</v>
      </c>
      <c r="R2590" s="36"/>
      <c r="S2590" s="2"/>
    </row>
    <row r="2591" spans="1:19" x14ac:dyDescent="0.25">
      <c r="A2591" s="3" t="s">
        <v>109</v>
      </c>
      <c r="B2591" s="6" t="s">
        <v>2190</v>
      </c>
      <c r="C2591" s="2">
        <v>218247</v>
      </c>
      <c r="D2591" s="4">
        <v>45845</v>
      </c>
      <c r="E2591" s="4">
        <v>45845</v>
      </c>
      <c r="F2591" s="2" t="s">
        <v>975</v>
      </c>
      <c r="G2591" s="3" t="s">
        <v>976</v>
      </c>
      <c r="H2591" s="2" t="s">
        <v>5580</v>
      </c>
      <c r="I2591" s="3" t="s">
        <v>97</v>
      </c>
      <c r="J2591" s="6">
        <v>0</v>
      </c>
      <c r="K2591" s="3" t="s">
        <v>702</v>
      </c>
      <c r="L2591" s="3" t="s">
        <v>3590</v>
      </c>
      <c r="M2591" s="3" t="s">
        <v>533</v>
      </c>
      <c r="N2591" s="3" t="s">
        <v>111</v>
      </c>
      <c r="O2591" s="5" t="s">
        <v>5382</v>
      </c>
      <c r="P2591" s="2">
        <f>VLOOKUP(M2591&amp;N2591,Distancia!$C$2:$D$3438,2,0)</f>
        <v>64.319999999999993</v>
      </c>
      <c r="Q2591" s="2" t="str">
        <f t="shared" si="40"/>
        <v>No Aplica</v>
      </c>
      <c r="R2591" s="36"/>
      <c r="S2591" s="2"/>
    </row>
    <row r="2592" spans="1:19" x14ac:dyDescent="0.25">
      <c r="A2592" s="3" t="s">
        <v>109</v>
      </c>
      <c r="B2592" s="6" t="s">
        <v>2190</v>
      </c>
      <c r="C2592" s="2">
        <v>218248</v>
      </c>
      <c r="D2592" s="4">
        <v>45846</v>
      </c>
      <c r="E2592" s="4">
        <v>45846</v>
      </c>
      <c r="F2592" s="2" t="s">
        <v>975</v>
      </c>
      <c r="G2592" s="3" t="s">
        <v>976</v>
      </c>
      <c r="H2592" s="2" t="s">
        <v>5580</v>
      </c>
      <c r="I2592" s="3" t="s">
        <v>97</v>
      </c>
      <c r="J2592" s="6">
        <v>0</v>
      </c>
      <c r="K2592" s="3" t="s">
        <v>712</v>
      </c>
      <c r="L2592" s="3" t="s">
        <v>3590</v>
      </c>
      <c r="M2592" s="3" t="s">
        <v>533</v>
      </c>
      <c r="N2592" s="3" t="s">
        <v>111</v>
      </c>
      <c r="O2592" s="5" t="s">
        <v>5382</v>
      </c>
      <c r="P2592" s="2">
        <f>VLOOKUP(M2592&amp;N2592,Distancia!$C$2:$D$3438,2,0)</f>
        <v>64.319999999999993</v>
      </c>
      <c r="Q2592" s="2" t="str">
        <f t="shared" si="40"/>
        <v>No Aplica</v>
      </c>
      <c r="R2592" s="36"/>
      <c r="S2592" s="2"/>
    </row>
    <row r="2593" spans="1:19" x14ac:dyDescent="0.25">
      <c r="A2593" s="3" t="s">
        <v>109</v>
      </c>
      <c r="B2593" s="6" t="s">
        <v>2190</v>
      </c>
      <c r="C2593" s="2">
        <v>218249</v>
      </c>
      <c r="D2593" s="4">
        <v>45847</v>
      </c>
      <c r="E2593" s="4">
        <v>45847</v>
      </c>
      <c r="F2593" s="2" t="s">
        <v>975</v>
      </c>
      <c r="G2593" s="3" t="s">
        <v>976</v>
      </c>
      <c r="H2593" s="2" t="s">
        <v>5580</v>
      </c>
      <c r="I2593" s="3" t="s">
        <v>97</v>
      </c>
      <c r="J2593" s="6">
        <v>0</v>
      </c>
      <c r="K2593" s="3" t="s">
        <v>439</v>
      </c>
      <c r="L2593" s="3" t="s">
        <v>3590</v>
      </c>
      <c r="M2593" s="3" t="s">
        <v>533</v>
      </c>
      <c r="N2593" s="3" t="s">
        <v>111</v>
      </c>
      <c r="O2593" s="5" t="s">
        <v>5402</v>
      </c>
      <c r="P2593" s="2">
        <f>VLOOKUP(M2593&amp;N2593,Distancia!$C$2:$D$3438,2,0)</f>
        <v>64.319999999999993</v>
      </c>
      <c r="Q2593" s="2" t="str">
        <f t="shared" si="40"/>
        <v>No Aplica</v>
      </c>
      <c r="R2593" s="36"/>
      <c r="S2593" s="2"/>
    </row>
    <row r="2594" spans="1:19" x14ac:dyDescent="0.25">
      <c r="A2594" s="3" t="s">
        <v>109</v>
      </c>
      <c r="B2594" s="6" t="s">
        <v>2190</v>
      </c>
      <c r="C2594" s="2">
        <v>218331</v>
      </c>
      <c r="D2594" s="4">
        <v>45860</v>
      </c>
      <c r="E2594" s="4">
        <v>45861</v>
      </c>
      <c r="F2594" s="2" t="s">
        <v>535</v>
      </c>
      <c r="G2594" s="3" t="s">
        <v>841</v>
      </c>
      <c r="H2594" s="2" t="s">
        <v>5460</v>
      </c>
      <c r="I2594" s="3" t="s">
        <v>97</v>
      </c>
      <c r="J2594" s="6">
        <v>86453</v>
      </c>
      <c r="K2594" s="3" t="s">
        <v>163</v>
      </c>
      <c r="L2594" s="3" t="s">
        <v>3579</v>
      </c>
      <c r="M2594" s="3" t="s">
        <v>111</v>
      </c>
      <c r="N2594" s="3" t="s">
        <v>270</v>
      </c>
      <c r="O2594" s="5" t="s">
        <v>5392</v>
      </c>
      <c r="P2594" s="2">
        <f>VLOOKUP(M2594&amp;N2594,Distancia!$C$2:$D$3438,2,0)</f>
        <v>1708.97</v>
      </c>
      <c r="Q2594" s="2" t="str">
        <f t="shared" si="40"/>
        <v>Aplica</v>
      </c>
      <c r="R2594" s="36">
        <v>105171</v>
      </c>
      <c r="S2594" s="2"/>
    </row>
    <row r="2595" spans="1:19" x14ac:dyDescent="0.25">
      <c r="A2595" s="3" t="s">
        <v>109</v>
      </c>
      <c r="B2595" s="6" t="s">
        <v>2190</v>
      </c>
      <c r="C2595" s="2">
        <v>218341</v>
      </c>
      <c r="D2595" s="4">
        <v>45849</v>
      </c>
      <c r="E2595" s="4">
        <v>45849</v>
      </c>
      <c r="F2595" s="2" t="s">
        <v>3686</v>
      </c>
      <c r="G2595" s="3" t="s">
        <v>3687</v>
      </c>
      <c r="H2595" s="2" t="s">
        <v>5625</v>
      </c>
      <c r="I2595" s="3" t="s">
        <v>3170</v>
      </c>
      <c r="J2595" s="6">
        <v>0</v>
      </c>
      <c r="K2595" s="3" t="s">
        <v>231</v>
      </c>
      <c r="L2595" s="3" t="s">
        <v>3579</v>
      </c>
      <c r="M2595" s="3" t="s">
        <v>533</v>
      </c>
      <c r="N2595" s="3" t="s">
        <v>111</v>
      </c>
      <c r="O2595" s="5" t="s">
        <v>5382</v>
      </c>
      <c r="P2595" s="2">
        <f>VLOOKUP(M2595&amp;N2595,Distancia!$C$2:$D$3438,2,0)</f>
        <v>64.319999999999993</v>
      </c>
      <c r="Q2595" s="2" t="str">
        <f t="shared" si="40"/>
        <v>No Aplica</v>
      </c>
      <c r="R2595" s="36"/>
      <c r="S2595" s="2"/>
    </row>
    <row r="2596" spans="1:19" x14ac:dyDescent="0.25">
      <c r="A2596" s="3" t="s">
        <v>109</v>
      </c>
      <c r="B2596" s="6" t="s">
        <v>2190</v>
      </c>
      <c r="C2596" s="2">
        <v>218574</v>
      </c>
      <c r="D2596" s="4">
        <v>45870</v>
      </c>
      <c r="E2596" s="4">
        <v>45901</v>
      </c>
      <c r="F2596" s="2" t="s">
        <v>3158</v>
      </c>
      <c r="G2596" s="3" t="s">
        <v>3159</v>
      </c>
      <c r="H2596" s="2" t="s">
        <v>5722</v>
      </c>
      <c r="I2596" s="3" t="s">
        <v>3170</v>
      </c>
      <c r="J2596" s="6">
        <v>1323029</v>
      </c>
      <c r="K2596" s="3" t="s">
        <v>482</v>
      </c>
      <c r="L2596" s="3" t="s">
        <v>3673</v>
      </c>
      <c r="M2596" s="3" t="s">
        <v>111</v>
      </c>
      <c r="N2596" s="3" t="s">
        <v>288</v>
      </c>
      <c r="O2596" s="5" t="s">
        <v>5541</v>
      </c>
      <c r="P2596" s="2">
        <f>VLOOKUP(M2596&amp;N2596,Distancia!$C$2:$D$3438,2,0)</f>
        <v>1032.17</v>
      </c>
      <c r="Q2596" s="2" t="str">
        <f t="shared" si="40"/>
        <v>Aplica</v>
      </c>
      <c r="R2596" s="36"/>
      <c r="S2596" s="2"/>
    </row>
    <row r="2597" spans="1:19" x14ac:dyDescent="0.25">
      <c r="A2597" s="3" t="s">
        <v>109</v>
      </c>
      <c r="B2597" s="6" t="s">
        <v>2190</v>
      </c>
      <c r="C2597" s="2">
        <v>218629</v>
      </c>
      <c r="D2597" s="4">
        <v>45860</v>
      </c>
      <c r="E2597" s="4">
        <v>45860</v>
      </c>
      <c r="F2597" s="2" t="s">
        <v>3176</v>
      </c>
      <c r="G2597" s="3" t="s">
        <v>3177</v>
      </c>
      <c r="H2597" s="2" t="s">
        <v>5563</v>
      </c>
      <c r="I2597" s="3" t="s">
        <v>97</v>
      </c>
      <c r="J2597" s="6">
        <v>0</v>
      </c>
      <c r="K2597" s="3" t="s">
        <v>583</v>
      </c>
      <c r="L2597" s="3" t="s">
        <v>3510</v>
      </c>
      <c r="M2597" s="3" t="s">
        <v>111</v>
      </c>
      <c r="N2597" s="3" t="s">
        <v>533</v>
      </c>
      <c r="O2597" s="5" t="s">
        <v>5382</v>
      </c>
      <c r="P2597" s="2">
        <f>VLOOKUP(M2597&amp;N2597,Distancia!$C$2:$D$3438,2,0)</f>
        <v>64.319999999999993</v>
      </c>
      <c r="Q2597" s="2" t="str">
        <f t="shared" si="40"/>
        <v>No Aplica</v>
      </c>
      <c r="R2597" s="36"/>
      <c r="S2597" s="2"/>
    </row>
    <row r="2598" spans="1:19" x14ac:dyDescent="0.25">
      <c r="A2598" s="3" t="s">
        <v>109</v>
      </c>
      <c r="B2598" s="6" t="s">
        <v>2190</v>
      </c>
      <c r="C2598" s="2">
        <v>218643</v>
      </c>
      <c r="D2598" s="4">
        <v>45860</v>
      </c>
      <c r="E2598" s="4">
        <v>45860</v>
      </c>
      <c r="F2598" s="2" t="s">
        <v>831</v>
      </c>
      <c r="G2598" s="3" t="s">
        <v>832</v>
      </c>
      <c r="H2598" s="2" t="s">
        <v>5746</v>
      </c>
      <c r="I2598" s="3" t="s">
        <v>3170</v>
      </c>
      <c r="J2598" s="6">
        <v>0</v>
      </c>
      <c r="K2598" s="3" t="s">
        <v>203</v>
      </c>
      <c r="L2598" s="3" t="s">
        <v>3876</v>
      </c>
      <c r="M2598" s="3" t="s">
        <v>111</v>
      </c>
      <c r="N2598" s="3" t="s">
        <v>111</v>
      </c>
      <c r="O2598" s="5" t="s">
        <v>5382</v>
      </c>
      <c r="P2598" s="2">
        <f>VLOOKUP(M2598&amp;N2598,Distancia!$C$2:$D$3438,2,0)</f>
        <v>0</v>
      </c>
      <c r="Q2598" s="2" t="str">
        <f t="shared" si="40"/>
        <v>No Aplica</v>
      </c>
      <c r="R2598" s="36"/>
      <c r="S2598" s="2"/>
    </row>
    <row r="2599" spans="1:19" x14ac:dyDescent="0.25">
      <c r="A2599" s="3" t="s">
        <v>109</v>
      </c>
      <c r="B2599" s="6" t="s">
        <v>2190</v>
      </c>
      <c r="C2599" s="2">
        <v>218692</v>
      </c>
      <c r="D2599" s="4">
        <v>45907</v>
      </c>
      <c r="E2599" s="4">
        <v>45911</v>
      </c>
      <c r="F2599" s="2" t="s">
        <v>3905</v>
      </c>
      <c r="G2599" s="3" t="s">
        <v>3906</v>
      </c>
      <c r="H2599" s="2" t="s">
        <v>5761</v>
      </c>
      <c r="I2599" s="3" t="s">
        <v>351</v>
      </c>
      <c r="J2599" s="6">
        <v>318092</v>
      </c>
      <c r="K2599" s="3" t="s">
        <v>858</v>
      </c>
      <c r="L2599" s="3" t="s">
        <v>3810</v>
      </c>
      <c r="M2599" s="3" t="s">
        <v>111</v>
      </c>
      <c r="N2599" s="3" t="s">
        <v>270</v>
      </c>
      <c r="O2599" s="5" t="s">
        <v>5392</v>
      </c>
      <c r="P2599" s="2">
        <f>VLOOKUP(M2599&amp;N2599,Distancia!$C$2:$D$3438,2,0)</f>
        <v>1708.97</v>
      </c>
      <c r="Q2599" s="2" t="str">
        <f t="shared" si="40"/>
        <v>Aplica</v>
      </c>
      <c r="R2599" s="36">
        <v>218130</v>
      </c>
      <c r="S2599" s="2"/>
    </row>
    <row r="2600" spans="1:19" x14ac:dyDescent="0.25">
      <c r="A2600" s="3" t="s">
        <v>109</v>
      </c>
      <c r="B2600" s="6" t="s">
        <v>2190</v>
      </c>
      <c r="C2600" s="2">
        <v>218730</v>
      </c>
      <c r="D2600" s="4">
        <v>45864</v>
      </c>
      <c r="E2600" s="4">
        <v>45864</v>
      </c>
      <c r="F2600" s="2" t="s">
        <v>831</v>
      </c>
      <c r="G2600" s="3" t="s">
        <v>832</v>
      </c>
      <c r="H2600" s="2" t="s">
        <v>5746</v>
      </c>
      <c r="I2600" s="3" t="s">
        <v>3170</v>
      </c>
      <c r="J2600" s="6">
        <v>0</v>
      </c>
      <c r="K2600" s="3" t="s">
        <v>149</v>
      </c>
      <c r="L2600" s="3" t="s">
        <v>3876</v>
      </c>
      <c r="M2600" s="3" t="s">
        <v>111</v>
      </c>
      <c r="N2600" s="3" t="s">
        <v>111</v>
      </c>
      <c r="O2600" s="5" t="s">
        <v>5382</v>
      </c>
      <c r="P2600" s="2">
        <f>VLOOKUP(M2600&amp;N2600,Distancia!$C$2:$D$3438,2,0)</f>
        <v>0</v>
      </c>
      <c r="Q2600" s="2" t="str">
        <f t="shared" si="40"/>
        <v>No Aplica</v>
      </c>
      <c r="R2600" s="36"/>
      <c r="S2600" s="2"/>
    </row>
    <row r="2601" spans="1:19" x14ac:dyDescent="0.25">
      <c r="A2601" s="3" t="s">
        <v>109</v>
      </c>
      <c r="B2601" s="6" t="s">
        <v>2190</v>
      </c>
      <c r="C2601" s="2">
        <v>218762</v>
      </c>
      <c r="D2601" s="4">
        <v>45867</v>
      </c>
      <c r="E2601" s="4">
        <v>45867</v>
      </c>
      <c r="F2601" s="2" t="s">
        <v>530</v>
      </c>
      <c r="G2601" s="3" t="s">
        <v>531</v>
      </c>
      <c r="H2601" s="2" t="s">
        <v>5788</v>
      </c>
      <c r="I2601" s="3" t="s">
        <v>97</v>
      </c>
      <c r="J2601" s="6">
        <v>31809</v>
      </c>
      <c r="K2601" s="3" t="s">
        <v>248</v>
      </c>
      <c r="L2601" s="3" t="s">
        <v>3876</v>
      </c>
      <c r="M2601" s="3" t="s">
        <v>532</v>
      </c>
      <c r="N2601" s="3" t="s">
        <v>539</v>
      </c>
      <c r="O2601" s="5" t="s">
        <v>5382</v>
      </c>
      <c r="P2601" s="2">
        <f>VLOOKUP(M2601&amp;N2601,Distancia!$C$2:$D$3438,2,0)</f>
        <v>180.61</v>
      </c>
      <c r="Q2601" s="2" t="str">
        <f t="shared" si="40"/>
        <v>Aplica</v>
      </c>
      <c r="R2601" s="36"/>
      <c r="S2601" s="2"/>
    </row>
    <row r="2602" spans="1:19" x14ac:dyDescent="0.25">
      <c r="A2602" s="3" t="s">
        <v>109</v>
      </c>
      <c r="B2602" s="6" t="s">
        <v>2190</v>
      </c>
      <c r="C2602" s="2">
        <v>218780</v>
      </c>
      <c r="D2602" s="4">
        <v>45863</v>
      </c>
      <c r="E2602" s="4">
        <v>45863</v>
      </c>
      <c r="F2602" s="2" t="s">
        <v>1907</v>
      </c>
      <c r="G2602" s="3" t="s">
        <v>1908</v>
      </c>
      <c r="H2602" s="2" t="s">
        <v>5578</v>
      </c>
      <c r="I2602" s="3" t="s">
        <v>97</v>
      </c>
      <c r="J2602" s="6">
        <v>0</v>
      </c>
      <c r="K2602" s="3" t="s">
        <v>759</v>
      </c>
      <c r="L2602" s="3" t="s">
        <v>3876</v>
      </c>
      <c r="M2602" s="3" t="s">
        <v>533</v>
      </c>
      <c r="N2602" s="3" t="s">
        <v>840</v>
      </c>
      <c r="O2602" s="5" t="s">
        <v>5382</v>
      </c>
      <c r="P2602" s="2">
        <f>VLOOKUP(M2602&amp;N2602,Distancia!$C$2:$D$3438,2,0)</f>
        <v>180.25</v>
      </c>
      <c r="Q2602" s="2" t="str">
        <f t="shared" si="40"/>
        <v>Aplica</v>
      </c>
      <c r="R2602" s="36"/>
      <c r="S2602" s="2"/>
    </row>
    <row r="2603" spans="1:19" x14ac:dyDescent="0.25">
      <c r="A2603" s="3" t="s">
        <v>109</v>
      </c>
      <c r="B2603" s="6" t="s">
        <v>2190</v>
      </c>
      <c r="C2603" s="2">
        <v>218781</v>
      </c>
      <c r="D2603" s="4">
        <v>45863</v>
      </c>
      <c r="E2603" s="4">
        <v>45863</v>
      </c>
      <c r="F2603" s="2" t="s">
        <v>1909</v>
      </c>
      <c r="G2603" s="3" t="s">
        <v>1910</v>
      </c>
      <c r="H2603" s="2" t="s">
        <v>5577</v>
      </c>
      <c r="I2603" s="3" t="s">
        <v>97</v>
      </c>
      <c r="J2603" s="6">
        <v>0</v>
      </c>
      <c r="K2603" s="3" t="s">
        <v>760</v>
      </c>
      <c r="L2603" s="3" t="s">
        <v>3898</v>
      </c>
      <c r="M2603" s="3" t="s">
        <v>533</v>
      </c>
      <c r="N2603" s="3" t="s">
        <v>840</v>
      </c>
      <c r="O2603" s="5" t="s">
        <v>5382</v>
      </c>
      <c r="P2603" s="2">
        <f>VLOOKUP(M2603&amp;N2603,Distancia!$C$2:$D$3438,2,0)</f>
        <v>180.25</v>
      </c>
      <c r="Q2603" s="2" t="str">
        <f t="shared" si="40"/>
        <v>Aplica</v>
      </c>
      <c r="R2603" s="36"/>
      <c r="S2603" s="2"/>
    </row>
    <row r="2604" spans="1:19" x14ac:dyDescent="0.25">
      <c r="A2604" s="3" t="s">
        <v>109</v>
      </c>
      <c r="B2604" s="6" t="s">
        <v>2190</v>
      </c>
      <c r="C2604" s="2">
        <v>218819</v>
      </c>
      <c r="D2604" s="4">
        <v>45874</v>
      </c>
      <c r="E2604" s="4">
        <v>45877</v>
      </c>
      <c r="F2604" s="2" t="s">
        <v>1905</v>
      </c>
      <c r="G2604" s="3" t="s">
        <v>1906</v>
      </c>
      <c r="H2604" s="2" t="s">
        <v>5805</v>
      </c>
      <c r="I2604" s="3" t="s">
        <v>97</v>
      </c>
      <c r="J2604" s="6">
        <v>293940</v>
      </c>
      <c r="K2604" s="3" t="s">
        <v>140</v>
      </c>
      <c r="L2604" s="3" t="s">
        <v>3898</v>
      </c>
      <c r="M2604" s="3" t="s">
        <v>533</v>
      </c>
      <c r="N2604" s="3" t="s">
        <v>270</v>
      </c>
      <c r="O2604" s="5" t="s">
        <v>5392</v>
      </c>
      <c r="P2604" s="2">
        <f>VLOOKUP(M2604&amp;N2604,Distancia!$C$2:$D$3438,2,0)</f>
        <v>1680.16</v>
      </c>
      <c r="Q2604" s="2" t="str">
        <f t="shared" si="40"/>
        <v>Aplica</v>
      </c>
      <c r="R2604" s="36">
        <v>282392</v>
      </c>
      <c r="S2604" s="2"/>
    </row>
    <row r="2605" spans="1:19" x14ac:dyDescent="0.25">
      <c r="A2605" s="3" t="s">
        <v>109</v>
      </c>
      <c r="B2605" s="6" t="s">
        <v>2190</v>
      </c>
      <c r="C2605" s="2">
        <v>218839</v>
      </c>
      <c r="D2605" s="4">
        <v>45874</v>
      </c>
      <c r="E2605" s="4">
        <v>45877</v>
      </c>
      <c r="F2605" s="2" t="s">
        <v>838</v>
      </c>
      <c r="G2605" s="3" t="s">
        <v>2278</v>
      </c>
      <c r="H2605" s="2" t="s">
        <v>5815</v>
      </c>
      <c r="I2605" s="3" t="s">
        <v>351</v>
      </c>
      <c r="J2605" s="6">
        <v>293940</v>
      </c>
      <c r="K2605" s="3" t="s">
        <v>545</v>
      </c>
      <c r="L2605" s="3" t="s">
        <v>3898</v>
      </c>
      <c r="M2605" s="3" t="s">
        <v>111</v>
      </c>
      <c r="N2605" s="3" t="s">
        <v>270</v>
      </c>
      <c r="O2605" s="5" t="s">
        <v>5392</v>
      </c>
      <c r="P2605" s="2">
        <f>VLOOKUP(M2605&amp;N2605,Distancia!$C$2:$D$3438,2,0)</f>
        <v>1708.97</v>
      </c>
      <c r="Q2605" s="2" t="str">
        <f t="shared" si="40"/>
        <v>Aplica</v>
      </c>
      <c r="R2605" s="36">
        <v>214534</v>
      </c>
      <c r="S2605" s="2"/>
    </row>
    <row r="2606" spans="1:19" x14ac:dyDescent="0.25">
      <c r="A2606" s="3" t="s">
        <v>109</v>
      </c>
      <c r="B2606" s="6" t="s">
        <v>2190</v>
      </c>
      <c r="C2606" s="2">
        <v>218840</v>
      </c>
      <c r="D2606" s="4">
        <v>45907</v>
      </c>
      <c r="E2606" s="4">
        <v>45911</v>
      </c>
      <c r="F2606" s="2" t="s">
        <v>838</v>
      </c>
      <c r="G2606" s="3" t="s">
        <v>2278</v>
      </c>
      <c r="H2606" s="2" t="s">
        <v>5815</v>
      </c>
      <c r="I2606" s="3" t="s">
        <v>351</v>
      </c>
      <c r="J2606" s="6">
        <v>345812</v>
      </c>
      <c r="K2606" s="3" t="s">
        <v>846</v>
      </c>
      <c r="L2606" s="3" t="s">
        <v>3869</v>
      </c>
      <c r="M2606" s="3" t="s">
        <v>111</v>
      </c>
      <c r="N2606" s="3" t="s">
        <v>270</v>
      </c>
      <c r="O2606" s="5" t="s">
        <v>5392</v>
      </c>
      <c r="P2606" s="2">
        <f>VLOOKUP(M2606&amp;N2606,Distancia!$C$2:$D$3438,2,0)</f>
        <v>1708.97</v>
      </c>
      <c r="Q2606" s="2" t="str">
        <f t="shared" si="40"/>
        <v>Aplica</v>
      </c>
      <c r="R2606" s="36">
        <v>166130</v>
      </c>
      <c r="S2606" s="2"/>
    </row>
    <row r="2607" spans="1:19" x14ac:dyDescent="0.25">
      <c r="A2607" s="3" t="s">
        <v>109</v>
      </c>
      <c r="B2607" s="6" t="s">
        <v>2190</v>
      </c>
      <c r="C2607" s="2">
        <v>218862</v>
      </c>
      <c r="D2607" s="4">
        <v>45870</v>
      </c>
      <c r="E2607" s="4">
        <v>45901</v>
      </c>
      <c r="F2607" s="2" t="s">
        <v>2281</v>
      </c>
      <c r="G2607" s="3" t="s">
        <v>2280</v>
      </c>
      <c r="H2607" s="2" t="s">
        <v>5827</v>
      </c>
      <c r="I2607" s="3" t="s">
        <v>97</v>
      </c>
      <c r="J2607" s="6">
        <v>1630232</v>
      </c>
      <c r="K2607" s="3" t="s">
        <v>214</v>
      </c>
      <c r="L2607" s="3" t="s">
        <v>3993</v>
      </c>
      <c r="M2607" s="3" t="s">
        <v>111</v>
      </c>
      <c r="N2607" s="3" t="s">
        <v>288</v>
      </c>
      <c r="O2607" s="5" t="s">
        <v>5392</v>
      </c>
      <c r="P2607" s="2">
        <f>VLOOKUP(M2607&amp;N2607,Distancia!$C$2:$D$3438,2,0)</f>
        <v>1032.17</v>
      </c>
      <c r="Q2607" s="2" t="str">
        <f t="shared" si="40"/>
        <v>Aplica</v>
      </c>
      <c r="R2607" s="36"/>
      <c r="S2607" s="2"/>
    </row>
    <row r="2608" spans="1:19" x14ac:dyDescent="0.25">
      <c r="A2608" s="3" t="s">
        <v>109</v>
      </c>
      <c r="B2608" s="6" t="s">
        <v>2190</v>
      </c>
      <c r="C2608" s="2">
        <v>218907</v>
      </c>
      <c r="D2608" s="4">
        <v>45867</v>
      </c>
      <c r="E2608" s="4">
        <v>45867</v>
      </c>
      <c r="F2608" s="2" t="s">
        <v>2965</v>
      </c>
      <c r="G2608" s="3" t="s">
        <v>2964</v>
      </c>
      <c r="H2608" s="2" t="s">
        <v>5847</v>
      </c>
      <c r="I2608" s="3" t="s">
        <v>97</v>
      </c>
      <c r="J2608" s="6">
        <v>25815</v>
      </c>
      <c r="K2608" s="3" t="s">
        <v>543</v>
      </c>
      <c r="L2608" s="3" t="s">
        <v>3869</v>
      </c>
      <c r="M2608" s="3" t="s">
        <v>532</v>
      </c>
      <c r="N2608" s="3" t="s">
        <v>539</v>
      </c>
      <c r="O2608" s="5" t="s">
        <v>5382</v>
      </c>
      <c r="P2608" s="2">
        <f>VLOOKUP(M2608&amp;N2608,Distancia!$C$2:$D$3438,2,0)</f>
        <v>180.61</v>
      </c>
      <c r="Q2608" s="2" t="str">
        <f t="shared" si="40"/>
        <v>Aplica</v>
      </c>
      <c r="R2608" s="36"/>
      <c r="S2608" s="2"/>
    </row>
    <row r="2609" spans="1:19" x14ac:dyDescent="0.25">
      <c r="A2609" s="3" t="s">
        <v>109</v>
      </c>
      <c r="B2609" s="6" t="s">
        <v>2190</v>
      </c>
      <c r="C2609" s="2">
        <v>219070</v>
      </c>
      <c r="D2609" s="4">
        <v>45876</v>
      </c>
      <c r="E2609" s="4">
        <v>45876</v>
      </c>
      <c r="F2609" s="2" t="s">
        <v>3176</v>
      </c>
      <c r="G2609" s="3" t="s">
        <v>3177</v>
      </c>
      <c r="H2609" s="2" t="s">
        <v>5563</v>
      </c>
      <c r="I2609" s="3" t="s">
        <v>97</v>
      </c>
      <c r="J2609" s="6">
        <v>0</v>
      </c>
      <c r="K2609" s="3" t="s">
        <v>3192</v>
      </c>
      <c r="L2609" s="3" t="s">
        <v>3939</v>
      </c>
      <c r="M2609" s="3" t="s">
        <v>111</v>
      </c>
      <c r="N2609" s="3" t="s">
        <v>533</v>
      </c>
      <c r="O2609" s="5" t="s">
        <v>5382</v>
      </c>
      <c r="P2609" s="2">
        <f>VLOOKUP(M2609&amp;N2609,Distancia!$C$2:$D$3438,2,0)</f>
        <v>64.319999999999993</v>
      </c>
      <c r="Q2609" s="2" t="str">
        <f t="shared" si="40"/>
        <v>No Aplica</v>
      </c>
      <c r="R2609" s="36"/>
      <c r="S2609" s="2"/>
    </row>
    <row r="2610" spans="1:19" x14ac:dyDescent="0.25">
      <c r="A2610" s="3" t="s">
        <v>109</v>
      </c>
      <c r="B2610" s="6" t="s">
        <v>2190</v>
      </c>
      <c r="C2610" s="2">
        <v>219096</v>
      </c>
      <c r="D2610" s="4">
        <v>45887</v>
      </c>
      <c r="E2610" s="4">
        <v>45892</v>
      </c>
      <c r="F2610" s="2" t="s">
        <v>831</v>
      </c>
      <c r="G2610" s="3" t="s">
        <v>832</v>
      </c>
      <c r="H2610" s="2" t="s">
        <v>5746</v>
      </c>
      <c r="I2610" s="3" t="s">
        <v>351</v>
      </c>
      <c r="J2610" s="6">
        <v>322690</v>
      </c>
      <c r="K2610" s="3" t="s">
        <v>185</v>
      </c>
      <c r="L2610" s="3" t="s">
        <v>3939</v>
      </c>
      <c r="M2610" s="3" t="s">
        <v>111</v>
      </c>
      <c r="N2610" s="3" t="s">
        <v>270</v>
      </c>
      <c r="O2610" s="5" t="s">
        <v>5392</v>
      </c>
      <c r="P2610" s="2">
        <f>VLOOKUP(M2610&amp;N2610,Distancia!$C$2:$D$3438,2,0)</f>
        <v>1708.97</v>
      </c>
      <c r="Q2610" s="2" t="str">
        <f t="shared" si="40"/>
        <v>Aplica</v>
      </c>
      <c r="R2610" s="36">
        <v>295200</v>
      </c>
      <c r="S2610" s="2"/>
    </row>
    <row r="2611" spans="1:19" x14ac:dyDescent="0.25">
      <c r="A2611" s="3" t="s">
        <v>109</v>
      </c>
      <c r="B2611" s="6" t="s">
        <v>2190</v>
      </c>
      <c r="C2611" s="2">
        <v>219310</v>
      </c>
      <c r="D2611" s="4">
        <v>45880</v>
      </c>
      <c r="E2611" s="4">
        <v>45882</v>
      </c>
      <c r="F2611" s="2" t="s">
        <v>853</v>
      </c>
      <c r="G2611" s="3" t="s">
        <v>854</v>
      </c>
      <c r="H2611" s="2" t="s">
        <v>5984</v>
      </c>
      <c r="I2611" s="3" t="s">
        <v>351</v>
      </c>
      <c r="J2611" s="6">
        <v>159046</v>
      </c>
      <c r="K2611" s="3" t="s">
        <v>722</v>
      </c>
      <c r="L2611" s="3" t="s">
        <v>4094</v>
      </c>
      <c r="M2611" s="3" t="s">
        <v>111</v>
      </c>
      <c r="N2611" s="3" t="s">
        <v>270</v>
      </c>
      <c r="O2611" s="5" t="s">
        <v>5392</v>
      </c>
      <c r="P2611" s="2">
        <f>VLOOKUP(M2611&amp;N2611,Distancia!$C$2:$D$3438,2,0)</f>
        <v>1708.97</v>
      </c>
      <c r="Q2611" s="2" t="str">
        <f t="shared" si="40"/>
        <v>Aplica</v>
      </c>
      <c r="R2611" s="36">
        <v>384302</v>
      </c>
      <c r="S2611" s="2"/>
    </row>
    <row r="2612" spans="1:19" x14ac:dyDescent="0.25">
      <c r="A2612" s="3" t="s">
        <v>109</v>
      </c>
      <c r="B2612" s="6" t="s">
        <v>2190</v>
      </c>
      <c r="C2612" s="2">
        <v>219313</v>
      </c>
      <c r="D2612" s="4">
        <v>45874</v>
      </c>
      <c r="E2612" s="4">
        <v>45874</v>
      </c>
      <c r="F2612" s="2" t="s">
        <v>831</v>
      </c>
      <c r="G2612" s="3" t="s">
        <v>832</v>
      </c>
      <c r="H2612" s="2" t="s">
        <v>5746</v>
      </c>
      <c r="I2612" s="3" t="s">
        <v>3170</v>
      </c>
      <c r="J2612" s="6">
        <v>0</v>
      </c>
      <c r="K2612" s="3" t="s">
        <v>153</v>
      </c>
      <c r="L2612" s="3" t="s">
        <v>4222</v>
      </c>
      <c r="M2612" s="3" t="s">
        <v>111</v>
      </c>
      <c r="N2612" s="3" t="s">
        <v>111</v>
      </c>
      <c r="O2612" s="5" t="s">
        <v>5382</v>
      </c>
      <c r="P2612" s="2">
        <f>VLOOKUP(M2612&amp;N2612,Distancia!$C$2:$D$3438,2,0)</f>
        <v>0</v>
      </c>
      <c r="Q2612" s="2" t="str">
        <f t="shared" si="40"/>
        <v>No Aplica</v>
      </c>
      <c r="R2612" s="36"/>
      <c r="S2612" s="2"/>
    </row>
    <row r="2613" spans="1:19" x14ac:dyDescent="0.25">
      <c r="A2613" s="3" t="s">
        <v>109</v>
      </c>
      <c r="B2613" s="6" t="s">
        <v>2190</v>
      </c>
      <c r="C2613" s="2">
        <v>219494</v>
      </c>
      <c r="D2613" s="4">
        <v>45881</v>
      </c>
      <c r="E2613" s="4">
        <v>45882</v>
      </c>
      <c r="F2613" s="2" t="s">
        <v>3225</v>
      </c>
      <c r="G2613" s="3" t="s">
        <v>3226</v>
      </c>
      <c r="H2613" s="2" t="s">
        <v>6057</v>
      </c>
      <c r="I2613" s="3" t="s">
        <v>97</v>
      </c>
      <c r="J2613" s="6">
        <v>111332</v>
      </c>
      <c r="K2613" s="3" t="s">
        <v>280</v>
      </c>
      <c r="L2613" s="3" t="s">
        <v>2866</v>
      </c>
      <c r="M2613" s="3" t="s">
        <v>111</v>
      </c>
      <c r="N2613" s="3" t="s">
        <v>532</v>
      </c>
      <c r="O2613" s="5" t="s">
        <v>6058</v>
      </c>
      <c r="P2613" s="2">
        <f>VLOOKUP(M2613&amp;N2613,Distancia!$C$2:$D$3438,2,0)</f>
        <v>158.56</v>
      </c>
      <c r="Q2613" s="2" t="str">
        <f t="shared" si="40"/>
        <v>Aplica</v>
      </c>
      <c r="R2613" s="36">
        <v>25020</v>
      </c>
      <c r="S2613" s="2"/>
    </row>
    <row r="2614" spans="1:19" x14ac:dyDescent="0.25">
      <c r="A2614" s="3" t="s">
        <v>109</v>
      </c>
      <c r="B2614" s="6" t="s">
        <v>2190</v>
      </c>
      <c r="C2614" s="2">
        <v>219525</v>
      </c>
      <c r="D2614" s="4">
        <v>45877</v>
      </c>
      <c r="E2614" s="4">
        <v>45877</v>
      </c>
      <c r="F2614" s="2" t="s">
        <v>831</v>
      </c>
      <c r="G2614" s="3" t="s">
        <v>832</v>
      </c>
      <c r="H2614" s="2" t="s">
        <v>5746</v>
      </c>
      <c r="I2614" s="3" t="s">
        <v>3170</v>
      </c>
      <c r="J2614" s="6">
        <v>0</v>
      </c>
      <c r="K2614" s="3" t="s">
        <v>206</v>
      </c>
      <c r="L2614" s="3" t="s">
        <v>4222</v>
      </c>
      <c r="M2614" s="3" t="s">
        <v>111</v>
      </c>
      <c r="N2614" s="3" t="s">
        <v>111</v>
      </c>
      <c r="O2614" s="5" t="s">
        <v>5382</v>
      </c>
      <c r="P2614" s="2">
        <f>VLOOKUP(M2614&amp;N2614,Distancia!$C$2:$D$3438,2,0)</f>
        <v>0</v>
      </c>
      <c r="Q2614" s="2" t="str">
        <f t="shared" si="40"/>
        <v>No Aplica</v>
      </c>
      <c r="R2614" s="36"/>
      <c r="S2614" s="2"/>
    </row>
    <row r="2615" spans="1:19" x14ac:dyDescent="0.25">
      <c r="A2615" s="3" t="s">
        <v>109</v>
      </c>
      <c r="B2615" s="6" t="s">
        <v>2190</v>
      </c>
      <c r="C2615" s="2">
        <v>219651</v>
      </c>
      <c r="D2615" s="4">
        <v>45881</v>
      </c>
      <c r="E2615" s="4">
        <v>45881</v>
      </c>
      <c r="F2615" s="2" t="s">
        <v>3142</v>
      </c>
      <c r="G2615" s="3" t="s">
        <v>3143</v>
      </c>
      <c r="H2615" s="2" t="s">
        <v>6096</v>
      </c>
      <c r="I2615" s="3" t="s">
        <v>97</v>
      </c>
      <c r="J2615" s="6">
        <v>0</v>
      </c>
      <c r="K2615" s="3" t="s">
        <v>462</v>
      </c>
      <c r="L2615" s="3" t="s">
        <v>4072</v>
      </c>
      <c r="M2615" s="3" t="s">
        <v>533</v>
      </c>
      <c r="N2615" s="3" t="s">
        <v>111</v>
      </c>
      <c r="O2615" s="5" t="s">
        <v>5402</v>
      </c>
      <c r="P2615" s="2">
        <f>VLOOKUP(M2615&amp;N2615,Distancia!$C$2:$D$3438,2,0)</f>
        <v>64.319999999999993</v>
      </c>
      <c r="Q2615" s="2" t="str">
        <f t="shared" si="40"/>
        <v>No Aplica</v>
      </c>
      <c r="R2615" s="36"/>
      <c r="S2615" s="2"/>
    </row>
    <row r="2616" spans="1:19" x14ac:dyDescent="0.25">
      <c r="A2616" s="3" t="s">
        <v>109</v>
      </c>
      <c r="B2616" s="6" t="s">
        <v>2190</v>
      </c>
      <c r="C2616" s="2">
        <v>219653</v>
      </c>
      <c r="D2616" s="4">
        <v>45881</v>
      </c>
      <c r="E2616" s="4">
        <v>45881</v>
      </c>
      <c r="F2616" s="2" t="s">
        <v>1907</v>
      </c>
      <c r="G2616" s="3" t="s">
        <v>1908</v>
      </c>
      <c r="H2616" s="2" t="s">
        <v>5578</v>
      </c>
      <c r="I2616" s="3" t="s">
        <v>97</v>
      </c>
      <c r="J2616" s="6">
        <v>0</v>
      </c>
      <c r="K2616" s="3" t="s">
        <v>139</v>
      </c>
      <c r="L2616" s="3" t="s">
        <v>4072</v>
      </c>
      <c r="M2616" s="3" t="s">
        <v>533</v>
      </c>
      <c r="N2616" s="3" t="s">
        <v>111</v>
      </c>
      <c r="O2616" s="5" t="s">
        <v>5382</v>
      </c>
      <c r="P2616" s="2">
        <f>VLOOKUP(M2616&amp;N2616,Distancia!$C$2:$D$3438,2,0)</f>
        <v>64.319999999999993</v>
      </c>
      <c r="Q2616" s="2" t="str">
        <f t="shared" si="40"/>
        <v>No Aplica</v>
      </c>
      <c r="R2616" s="36"/>
      <c r="S2616" s="2"/>
    </row>
    <row r="2617" spans="1:19" x14ac:dyDescent="0.25">
      <c r="A2617" s="3" t="s">
        <v>109</v>
      </c>
      <c r="B2617" s="6" t="s">
        <v>2190</v>
      </c>
      <c r="C2617" s="2">
        <v>219664</v>
      </c>
      <c r="D2617" s="4">
        <v>45882</v>
      </c>
      <c r="E2617" s="4">
        <v>45882</v>
      </c>
      <c r="F2617" s="2" t="s">
        <v>1907</v>
      </c>
      <c r="G2617" s="3" t="s">
        <v>1908</v>
      </c>
      <c r="H2617" s="2" t="s">
        <v>5578</v>
      </c>
      <c r="I2617" s="3" t="s">
        <v>97</v>
      </c>
      <c r="J2617" s="6">
        <v>0</v>
      </c>
      <c r="K2617" s="3" t="s">
        <v>762</v>
      </c>
      <c r="L2617" s="3" t="s">
        <v>4092</v>
      </c>
      <c r="M2617" s="3" t="s">
        <v>533</v>
      </c>
      <c r="N2617" s="3" t="s">
        <v>840</v>
      </c>
      <c r="O2617" s="5" t="s">
        <v>5394</v>
      </c>
      <c r="P2617" s="2">
        <f>VLOOKUP(M2617&amp;N2617,Distancia!$C$2:$D$3438,2,0)</f>
        <v>180.25</v>
      </c>
      <c r="Q2617" s="2" t="str">
        <f t="shared" si="40"/>
        <v>Aplica</v>
      </c>
      <c r="R2617" s="36"/>
      <c r="S2617" s="2"/>
    </row>
    <row r="2618" spans="1:19" x14ac:dyDescent="0.25">
      <c r="A2618" s="3" t="s">
        <v>109</v>
      </c>
      <c r="B2618" s="6" t="s">
        <v>2190</v>
      </c>
      <c r="C2618" s="2">
        <v>219685</v>
      </c>
      <c r="D2618" s="4">
        <v>45882</v>
      </c>
      <c r="E2618" s="4">
        <v>45882</v>
      </c>
      <c r="F2618" s="2" t="s">
        <v>1909</v>
      </c>
      <c r="G2618" s="3" t="s">
        <v>1910</v>
      </c>
      <c r="H2618" s="2" t="s">
        <v>5577</v>
      </c>
      <c r="I2618" s="3" t="s">
        <v>97</v>
      </c>
      <c r="J2618" s="6">
        <v>0</v>
      </c>
      <c r="K2618" s="3" t="s">
        <v>1193</v>
      </c>
      <c r="L2618" s="3" t="s">
        <v>4092</v>
      </c>
      <c r="M2618" s="3" t="s">
        <v>533</v>
      </c>
      <c r="N2618" s="3" t="s">
        <v>840</v>
      </c>
      <c r="O2618" s="5" t="s">
        <v>5382</v>
      </c>
      <c r="P2618" s="2">
        <f>VLOOKUP(M2618&amp;N2618,Distancia!$C$2:$D$3438,2,0)</f>
        <v>180.25</v>
      </c>
      <c r="Q2618" s="2" t="str">
        <f t="shared" si="40"/>
        <v>Aplica</v>
      </c>
      <c r="R2618" s="36"/>
      <c r="S2618" s="2"/>
    </row>
    <row r="2619" spans="1:19" x14ac:dyDescent="0.25">
      <c r="A2619" s="3" t="s">
        <v>109</v>
      </c>
      <c r="B2619" s="6" t="s">
        <v>2190</v>
      </c>
      <c r="C2619" s="2">
        <v>219799</v>
      </c>
      <c r="D2619" s="4">
        <v>45888</v>
      </c>
      <c r="E2619" s="4">
        <v>45888</v>
      </c>
      <c r="F2619" s="2" t="s">
        <v>535</v>
      </c>
      <c r="G2619" s="3" t="s">
        <v>841</v>
      </c>
      <c r="H2619" s="2" t="s">
        <v>5460</v>
      </c>
      <c r="I2619" s="3" t="s">
        <v>351</v>
      </c>
      <c r="J2619" s="6">
        <v>0</v>
      </c>
      <c r="K2619" s="3" t="s">
        <v>630</v>
      </c>
      <c r="L2619" s="3" t="s">
        <v>4222</v>
      </c>
      <c r="M2619" s="3" t="s">
        <v>111</v>
      </c>
      <c r="N2619" s="3" t="s">
        <v>533</v>
      </c>
      <c r="O2619" s="5" t="s">
        <v>5394</v>
      </c>
      <c r="P2619" s="2">
        <f>VLOOKUP(M2619&amp;N2619,Distancia!$C$2:$D$3438,2,0)</f>
        <v>64.319999999999993</v>
      </c>
      <c r="Q2619" s="2" t="str">
        <f t="shared" si="40"/>
        <v>No Aplica</v>
      </c>
      <c r="R2619" s="36"/>
      <c r="S2619" s="2"/>
    </row>
    <row r="2620" spans="1:19" x14ac:dyDescent="0.25">
      <c r="A2620" s="3" t="s">
        <v>109</v>
      </c>
      <c r="B2620" s="6" t="s">
        <v>2190</v>
      </c>
      <c r="C2620" s="2">
        <v>219800</v>
      </c>
      <c r="D2620" s="4">
        <v>45890</v>
      </c>
      <c r="E2620" s="4">
        <v>45890</v>
      </c>
      <c r="F2620" s="2" t="s">
        <v>3176</v>
      </c>
      <c r="G2620" s="3" t="s">
        <v>3177</v>
      </c>
      <c r="H2620" s="2" t="s">
        <v>5563</v>
      </c>
      <c r="I2620" s="3" t="s">
        <v>97</v>
      </c>
      <c r="J2620" s="6">
        <v>0</v>
      </c>
      <c r="K2620" s="3" t="s">
        <v>772</v>
      </c>
      <c r="L2620" s="3" t="s">
        <v>4311</v>
      </c>
      <c r="M2620" s="3" t="s">
        <v>111</v>
      </c>
      <c r="N2620" s="3" t="s">
        <v>533</v>
      </c>
      <c r="O2620" s="5" t="s">
        <v>5382</v>
      </c>
      <c r="P2620" s="2">
        <f>VLOOKUP(M2620&amp;N2620,Distancia!$C$2:$D$3438,2,0)</f>
        <v>64.319999999999993</v>
      </c>
      <c r="Q2620" s="2" t="str">
        <f t="shared" si="40"/>
        <v>No Aplica</v>
      </c>
      <c r="R2620" s="36"/>
      <c r="S2620" s="2"/>
    </row>
    <row r="2621" spans="1:19" x14ac:dyDescent="0.25">
      <c r="A2621" s="3" t="s">
        <v>109</v>
      </c>
      <c r="B2621" s="6" t="s">
        <v>2190</v>
      </c>
      <c r="C2621" s="2">
        <v>219801</v>
      </c>
      <c r="D2621" s="4">
        <v>45891</v>
      </c>
      <c r="E2621" s="4">
        <v>45891</v>
      </c>
      <c r="F2621" s="2" t="s">
        <v>3176</v>
      </c>
      <c r="G2621" s="3" t="s">
        <v>3177</v>
      </c>
      <c r="H2621" s="2" t="s">
        <v>5563</v>
      </c>
      <c r="I2621" s="3" t="s">
        <v>97</v>
      </c>
      <c r="J2621" s="6">
        <v>0</v>
      </c>
      <c r="K2621" s="3" t="s">
        <v>3188</v>
      </c>
      <c r="L2621" s="3" t="s">
        <v>4311</v>
      </c>
      <c r="M2621" s="3" t="s">
        <v>111</v>
      </c>
      <c r="N2621" s="3" t="s">
        <v>533</v>
      </c>
      <c r="O2621" s="5" t="s">
        <v>5389</v>
      </c>
      <c r="P2621" s="2">
        <f>VLOOKUP(M2621&amp;N2621,Distancia!$C$2:$D$3438,2,0)</f>
        <v>64.319999999999993</v>
      </c>
      <c r="Q2621" s="2" t="str">
        <f t="shared" si="40"/>
        <v>No Aplica</v>
      </c>
      <c r="R2621" s="36"/>
      <c r="S2621" s="2"/>
    </row>
    <row r="2622" spans="1:19" x14ac:dyDescent="0.25">
      <c r="A2622" s="3" t="s">
        <v>109</v>
      </c>
      <c r="B2622" s="6" t="s">
        <v>2190</v>
      </c>
      <c r="C2622" s="2">
        <v>219803</v>
      </c>
      <c r="D2622" s="4">
        <v>45888</v>
      </c>
      <c r="E2622" s="4">
        <v>45888</v>
      </c>
      <c r="F2622" s="2" t="s">
        <v>849</v>
      </c>
      <c r="G2622" s="3" t="s">
        <v>2279</v>
      </c>
      <c r="H2622" s="2" t="s">
        <v>5548</v>
      </c>
      <c r="I2622" s="3" t="s">
        <v>97</v>
      </c>
      <c r="J2622" s="6">
        <v>0</v>
      </c>
      <c r="K2622" s="3" t="s">
        <v>118</v>
      </c>
      <c r="L2622" s="3" t="s">
        <v>4311</v>
      </c>
      <c r="M2622" s="3" t="s">
        <v>111</v>
      </c>
      <c r="N2622" s="3" t="s">
        <v>533</v>
      </c>
      <c r="O2622" s="5" t="s">
        <v>5394</v>
      </c>
      <c r="P2622" s="2">
        <f>VLOOKUP(M2622&amp;N2622,Distancia!$C$2:$D$3438,2,0)</f>
        <v>64.319999999999993</v>
      </c>
      <c r="Q2622" s="2" t="str">
        <f t="shared" si="40"/>
        <v>No Aplica</v>
      </c>
      <c r="R2622" s="36"/>
      <c r="S2622" s="2"/>
    </row>
    <row r="2623" spans="1:19" x14ac:dyDescent="0.25">
      <c r="A2623" s="3" t="s">
        <v>109</v>
      </c>
      <c r="B2623" s="6" t="s">
        <v>2190</v>
      </c>
      <c r="C2623" s="2">
        <v>219839</v>
      </c>
      <c r="D2623" s="4">
        <v>45888</v>
      </c>
      <c r="E2623" s="4">
        <v>45888</v>
      </c>
      <c r="F2623" s="2" t="s">
        <v>844</v>
      </c>
      <c r="G2623" s="3" t="s">
        <v>845</v>
      </c>
      <c r="H2623" s="2" t="s">
        <v>5549</v>
      </c>
      <c r="I2623" s="3" t="s">
        <v>3170</v>
      </c>
      <c r="J2623" s="6">
        <v>0</v>
      </c>
      <c r="K2623" s="3" t="s">
        <v>775</v>
      </c>
      <c r="L2623" s="3" t="s">
        <v>4222</v>
      </c>
      <c r="M2623" s="3" t="s">
        <v>111</v>
      </c>
      <c r="N2623" s="3" t="s">
        <v>533</v>
      </c>
      <c r="O2623" s="5" t="s">
        <v>5394</v>
      </c>
      <c r="P2623" s="2">
        <f>VLOOKUP(M2623&amp;N2623,Distancia!$C$2:$D$3438,2,0)</f>
        <v>64.319999999999993</v>
      </c>
      <c r="Q2623" s="2" t="str">
        <f t="shared" si="40"/>
        <v>No Aplica</v>
      </c>
      <c r="R2623" s="36"/>
      <c r="S2623" s="2"/>
    </row>
    <row r="2624" spans="1:19" x14ac:dyDescent="0.25">
      <c r="A2624" s="3" t="s">
        <v>109</v>
      </c>
      <c r="B2624" s="6" t="s">
        <v>2190</v>
      </c>
      <c r="C2624" s="2">
        <v>219863</v>
      </c>
      <c r="D2624" s="4">
        <v>45888</v>
      </c>
      <c r="E2624" s="4">
        <v>45888</v>
      </c>
      <c r="F2624" s="2" t="s">
        <v>2274</v>
      </c>
      <c r="G2624" s="3" t="s">
        <v>2273</v>
      </c>
      <c r="H2624" s="2" t="s">
        <v>6149</v>
      </c>
      <c r="I2624" s="3" t="s">
        <v>351</v>
      </c>
      <c r="J2624" s="6">
        <v>31809</v>
      </c>
      <c r="K2624" s="3" t="s">
        <v>399</v>
      </c>
      <c r="L2624" s="3" t="s">
        <v>4222</v>
      </c>
      <c r="M2624" s="3" t="s">
        <v>840</v>
      </c>
      <c r="N2624" s="3" t="s">
        <v>533</v>
      </c>
      <c r="O2624" s="5" t="s">
        <v>5382</v>
      </c>
      <c r="P2624" s="2">
        <f>VLOOKUP(M2624&amp;N2624,Distancia!$C$2:$D$3438,2,0)</f>
        <v>180.25</v>
      </c>
      <c r="Q2624" s="2" t="str">
        <f t="shared" si="40"/>
        <v>Aplica</v>
      </c>
      <c r="R2624" s="36"/>
      <c r="S2624" s="2"/>
    </row>
    <row r="2625" spans="1:19" x14ac:dyDescent="0.25">
      <c r="A2625" s="3" t="s">
        <v>109</v>
      </c>
      <c r="B2625" s="6" t="s">
        <v>2190</v>
      </c>
      <c r="C2625" s="2">
        <v>219864</v>
      </c>
      <c r="D2625" s="4">
        <v>45888</v>
      </c>
      <c r="E2625" s="4">
        <v>45888</v>
      </c>
      <c r="F2625" s="2" t="s">
        <v>1915</v>
      </c>
      <c r="G2625" s="3" t="s">
        <v>1916</v>
      </c>
      <c r="H2625" s="2" t="s">
        <v>6150</v>
      </c>
      <c r="I2625" s="3" t="s">
        <v>351</v>
      </c>
      <c r="J2625" s="6">
        <v>25815</v>
      </c>
      <c r="K2625" s="3" t="s">
        <v>755</v>
      </c>
      <c r="L2625" s="3" t="s">
        <v>4222</v>
      </c>
      <c r="M2625" s="3" t="s">
        <v>840</v>
      </c>
      <c r="N2625" s="3" t="s">
        <v>533</v>
      </c>
      <c r="O2625" s="5" t="s">
        <v>5382</v>
      </c>
      <c r="P2625" s="2">
        <f>VLOOKUP(M2625&amp;N2625,Distancia!$C$2:$D$3438,2,0)</f>
        <v>180.25</v>
      </c>
      <c r="Q2625" s="2" t="str">
        <f t="shared" si="40"/>
        <v>Aplica</v>
      </c>
      <c r="R2625" s="36"/>
      <c r="S2625" s="2"/>
    </row>
    <row r="2626" spans="1:19" x14ac:dyDescent="0.25">
      <c r="A2626" s="3" t="s">
        <v>109</v>
      </c>
      <c r="B2626" s="6" t="s">
        <v>2190</v>
      </c>
      <c r="C2626" s="2">
        <v>219865</v>
      </c>
      <c r="D2626" s="4">
        <v>45894</v>
      </c>
      <c r="E2626" s="4">
        <v>45898</v>
      </c>
      <c r="F2626" s="2" t="s">
        <v>1907</v>
      </c>
      <c r="G2626" s="3" t="s">
        <v>1908</v>
      </c>
      <c r="H2626" s="2" t="s">
        <v>5578</v>
      </c>
      <c r="I2626" s="3" t="s">
        <v>97</v>
      </c>
      <c r="J2626" s="6">
        <v>318092</v>
      </c>
      <c r="K2626" s="3" t="s">
        <v>777</v>
      </c>
      <c r="L2626" s="3" t="s">
        <v>4222</v>
      </c>
      <c r="M2626" s="3" t="s">
        <v>533</v>
      </c>
      <c r="N2626" s="3" t="s">
        <v>270</v>
      </c>
      <c r="O2626" s="5" t="s">
        <v>5392</v>
      </c>
      <c r="P2626" s="2">
        <f>VLOOKUP(M2626&amp;N2626,Distancia!$C$2:$D$3438,2,0)</f>
        <v>1680.16</v>
      </c>
      <c r="Q2626" s="2" t="str">
        <f t="shared" si="40"/>
        <v>Aplica</v>
      </c>
      <c r="R2626" s="36">
        <v>234130</v>
      </c>
      <c r="S2626" s="2"/>
    </row>
    <row r="2627" spans="1:19" x14ac:dyDescent="0.25">
      <c r="A2627" s="3" t="s">
        <v>109</v>
      </c>
      <c r="B2627" s="6" t="s">
        <v>2190</v>
      </c>
      <c r="C2627" s="2">
        <v>219866</v>
      </c>
      <c r="D2627" s="4">
        <v>45894</v>
      </c>
      <c r="E2627" s="4">
        <v>45898</v>
      </c>
      <c r="F2627" s="2" t="s">
        <v>1905</v>
      </c>
      <c r="G2627" s="3" t="s">
        <v>1906</v>
      </c>
      <c r="H2627" s="2" t="s">
        <v>5805</v>
      </c>
      <c r="I2627" s="3" t="s">
        <v>97</v>
      </c>
      <c r="J2627" s="6">
        <v>345812</v>
      </c>
      <c r="K2627" s="3" t="s">
        <v>496</v>
      </c>
      <c r="L2627" s="3" t="s">
        <v>4222</v>
      </c>
      <c r="M2627" s="3" t="s">
        <v>533</v>
      </c>
      <c r="N2627" s="3" t="s">
        <v>270</v>
      </c>
      <c r="O2627" s="5" t="s">
        <v>5392</v>
      </c>
      <c r="P2627" s="2">
        <f>VLOOKUP(M2627&amp;N2627,Distancia!$C$2:$D$3438,2,0)</f>
        <v>1680.16</v>
      </c>
      <c r="Q2627" s="2" t="str">
        <f t="shared" ref="Q2627:Q2690" si="41">IF(P2627&gt;=80,"Aplica","No Aplica")</f>
        <v>Aplica</v>
      </c>
      <c r="R2627" s="36">
        <v>266474</v>
      </c>
      <c r="S2627" s="2"/>
    </row>
    <row r="2628" spans="1:19" x14ac:dyDescent="0.25">
      <c r="A2628" s="3" t="s">
        <v>109</v>
      </c>
      <c r="B2628" s="6" t="s">
        <v>2190</v>
      </c>
      <c r="C2628" s="2">
        <v>219879</v>
      </c>
      <c r="D2628" s="4">
        <v>45895</v>
      </c>
      <c r="E2628" s="4">
        <v>45898</v>
      </c>
      <c r="F2628" s="2" t="s">
        <v>849</v>
      </c>
      <c r="G2628" s="3" t="s">
        <v>2279</v>
      </c>
      <c r="H2628" s="2" t="s">
        <v>5548</v>
      </c>
      <c r="I2628" s="3" t="s">
        <v>97</v>
      </c>
      <c r="J2628" s="6">
        <v>259359</v>
      </c>
      <c r="K2628" s="3" t="s">
        <v>207</v>
      </c>
      <c r="L2628" s="3" t="s">
        <v>4534</v>
      </c>
      <c r="M2628" s="3" t="s">
        <v>111</v>
      </c>
      <c r="N2628" s="3" t="s">
        <v>270</v>
      </c>
      <c r="O2628" s="5" t="s">
        <v>5392</v>
      </c>
      <c r="P2628" s="2">
        <f>VLOOKUP(M2628&amp;N2628,Distancia!$C$2:$D$3438,2,0)</f>
        <v>1708.97</v>
      </c>
      <c r="Q2628" s="2" t="str">
        <f t="shared" si="41"/>
        <v>Aplica</v>
      </c>
      <c r="R2628" s="36">
        <v>236016</v>
      </c>
      <c r="S2628" s="2"/>
    </row>
    <row r="2629" spans="1:19" x14ac:dyDescent="0.25">
      <c r="A2629" s="3" t="s">
        <v>109</v>
      </c>
      <c r="B2629" s="6" t="s">
        <v>2190</v>
      </c>
      <c r="C2629" s="2">
        <v>219897</v>
      </c>
      <c r="D2629" s="4">
        <v>45900</v>
      </c>
      <c r="E2629" s="4">
        <v>45903</v>
      </c>
      <c r="F2629" s="2" t="s">
        <v>68</v>
      </c>
      <c r="G2629" s="3" t="s">
        <v>1911</v>
      </c>
      <c r="H2629" s="2" t="s">
        <v>6158</v>
      </c>
      <c r="I2629" s="3" t="s">
        <v>97</v>
      </c>
      <c r="J2629" s="6">
        <v>259359</v>
      </c>
      <c r="K2629" s="3" t="s">
        <v>761</v>
      </c>
      <c r="L2629" s="3" t="s">
        <v>4534</v>
      </c>
      <c r="M2629" s="3" t="s">
        <v>539</v>
      </c>
      <c r="N2629" s="3" t="s">
        <v>111</v>
      </c>
      <c r="O2629" s="5" t="s">
        <v>5382</v>
      </c>
      <c r="P2629" s="2">
        <f>VLOOKUP(M2629&amp;N2629,Distancia!$C$2:$D$3438,2,0)</f>
        <v>335.64</v>
      </c>
      <c r="Q2629" s="2" t="str">
        <f t="shared" si="41"/>
        <v>Aplica</v>
      </c>
      <c r="R2629" s="36"/>
      <c r="S2629" s="2"/>
    </row>
    <row r="2630" spans="1:19" x14ac:dyDescent="0.25">
      <c r="A2630" s="3" t="s">
        <v>109</v>
      </c>
      <c r="B2630" s="6" t="s">
        <v>2190</v>
      </c>
      <c r="C2630" s="2">
        <v>219931</v>
      </c>
      <c r="D2630" s="4">
        <v>45889</v>
      </c>
      <c r="E2630" s="4">
        <v>45889</v>
      </c>
      <c r="F2630" s="2" t="s">
        <v>3112</v>
      </c>
      <c r="G2630" s="3" t="s">
        <v>3113</v>
      </c>
      <c r="H2630" s="2" t="s">
        <v>6164</v>
      </c>
      <c r="I2630" s="3" t="s">
        <v>3170</v>
      </c>
      <c r="J2630" s="6">
        <v>0</v>
      </c>
      <c r="K2630" s="3" t="s">
        <v>706</v>
      </c>
      <c r="L2630" s="3" t="s">
        <v>4534</v>
      </c>
      <c r="M2630" s="3" t="s">
        <v>111</v>
      </c>
      <c r="N2630" s="3" t="s">
        <v>533</v>
      </c>
      <c r="O2630" s="5" t="s">
        <v>5382</v>
      </c>
      <c r="P2630" s="2">
        <f>VLOOKUP(M2630&amp;N2630,Distancia!$C$2:$D$3438,2,0)</f>
        <v>64.319999999999993</v>
      </c>
      <c r="Q2630" s="2" t="str">
        <f t="shared" si="41"/>
        <v>No Aplica</v>
      </c>
      <c r="R2630" s="36"/>
      <c r="S2630" s="2"/>
    </row>
    <row r="2631" spans="1:19" x14ac:dyDescent="0.25">
      <c r="A2631" s="3" t="s">
        <v>109</v>
      </c>
      <c r="B2631" s="6" t="s">
        <v>2190</v>
      </c>
      <c r="C2631" s="2">
        <v>219949</v>
      </c>
      <c r="D2631" s="4">
        <v>45895</v>
      </c>
      <c r="E2631" s="4">
        <v>45895</v>
      </c>
      <c r="F2631" s="2" t="s">
        <v>530</v>
      </c>
      <c r="G2631" s="3" t="s">
        <v>531</v>
      </c>
      <c r="H2631" s="2" t="s">
        <v>5788</v>
      </c>
      <c r="I2631" s="3" t="s">
        <v>97</v>
      </c>
      <c r="J2631" s="6">
        <v>31809</v>
      </c>
      <c r="K2631" s="3" t="s">
        <v>233</v>
      </c>
      <c r="L2631" s="3" t="s">
        <v>4470</v>
      </c>
      <c r="M2631" s="3" t="s">
        <v>532</v>
      </c>
      <c r="N2631" s="3" t="s">
        <v>539</v>
      </c>
      <c r="O2631" s="5" t="s">
        <v>5382</v>
      </c>
      <c r="P2631" s="2">
        <f>VLOOKUP(M2631&amp;N2631,Distancia!$C$2:$D$3438,2,0)</f>
        <v>180.61</v>
      </c>
      <c r="Q2631" s="2" t="str">
        <f t="shared" si="41"/>
        <v>Aplica</v>
      </c>
      <c r="R2631" s="36"/>
      <c r="S2631" s="2"/>
    </row>
    <row r="2632" spans="1:19" x14ac:dyDescent="0.25">
      <c r="A2632" s="3" t="s">
        <v>109</v>
      </c>
      <c r="B2632" s="6" t="s">
        <v>2190</v>
      </c>
      <c r="C2632" s="2">
        <v>219965</v>
      </c>
      <c r="D2632" s="4">
        <v>45895</v>
      </c>
      <c r="E2632" s="4">
        <v>45895</v>
      </c>
      <c r="F2632" s="2" t="s">
        <v>2965</v>
      </c>
      <c r="G2632" s="3" t="s">
        <v>2964</v>
      </c>
      <c r="H2632" s="2" t="s">
        <v>5847</v>
      </c>
      <c r="I2632" s="3" t="s">
        <v>97</v>
      </c>
      <c r="J2632" s="6">
        <v>25815</v>
      </c>
      <c r="K2632" s="3" t="s">
        <v>3149</v>
      </c>
      <c r="L2632" s="3" t="s">
        <v>4534</v>
      </c>
      <c r="M2632" s="3" t="s">
        <v>532</v>
      </c>
      <c r="N2632" s="3" t="s">
        <v>539</v>
      </c>
      <c r="O2632" s="5" t="s">
        <v>5382</v>
      </c>
      <c r="P2632" s="2">
        <f>VLOOKUP(M2632&amp;N2632,Distancia!$C$2:$D$3438,2,0)</f>
        <v>180.61</v>
      </c>
      <c r="Q2632" s="2" t="str">
        <f t="shared" si="41"/>
        <v>Aplica</v>
      </c>
      <c r="R2632" s="36"/>
      <c r="S2632" s="2"/>
    </row>
    <row r="2633" spans="1:19" x14ac:dyDescent="0.25">
      <c r="A2633" s="3" t="s">
        <v>109</v>
      </c>
      <c r="B2633" s="6" t="s">
        <v>2190</v>
      </c>
      <c r="C2633" s="2">
        <v>219991</v>
      </c>
      <c r="D2633" s="4">
        <v>45901</v>
      </c>
      <c r="E2633" s="4">
        <v>45931</v>
      </c>
      <c r="F2633" s="2" t="s">
        <v>3158</v>
      </c>
      <c r="G2633" s="3" t="s">
        <v>3159</v>
      </c>
      <c r="H2633" s="2" t="s">
        <v>5722</v>
      </c>
      <c r="I2633" s="3" t="s">
        <v>3170</v>
      </c>
      <c r="J2633" s="6">
        <v>1290760</v>
      </c>
      <c r="K2633" s="3" t="s">
        <v>418</v>
      </c>
      <c r="L2633" s="3" t="s">
        <v>4217</v>
      </c>
      <c r="M2633" s="3" t="s">
        <v>111</v>
      </c>
      <c r="N2633" s="3" t="s">
        <v>288</v>
      </c>
      <c r="O2633" s="5" t="s">
        <v>5541</v>
      </c>
      <c r="P2633" s="2">
        <f>VLOOKUP(M2633&amp;N2633,Distancia!$C$2:$D$3438,2,0)</f>
        <v>1032.17</v>
      </c>
      <c r="Q2633" s="2" t="str">
        <f t="shared" si="41"/>
        <v>Aplica</v>
      </c>
      <c r="R2633" s="36"/>
      <c r="S2633" s="2"/>
    </row>
    <row r="2634" spans="1:19" x14ac:dyDescent="0.25">
      <c r="A2634" s="3" t="s">
        <v>109</v>
      </c>
      <c r="B2634" s="6" t="s">
        <v>2190</v>
      </c>
      <c r="C2634" s="2">
        <v>219996</v>
      </c>
      <c r="D2634" s="4">
        <v>45895</v>
      </c>
      <c r="E2634" s="4">
        <v>45895</v>
      </c>
      <c r="F2634" s="2" t="s">
        <v>77</v>
      </c>
      <c r="G2634" s="3" t="s">
        <v>536</v>
      </c>
      <c r="H2634" s="2" t="s">
        <v>6181</v>
      </c>
      <c r="I2634" s="3" t="s">
        <v>97</v>
      </c>
      <c r="J2634" s="6">
        <v>31809</v>
      </c>
      <c r="K2634" s="3" t="s">
        <v>166</v>
      </c>
      <c r="L2634" s="3" t="s">
        <v>4470</v>
      </c>
      <c r="M2634" s="3" t="s">
        <v>532</v>
      </c>
      <c r="N2634" s="3" t="s">
        <v>539</v>
      </c>
      <c r="O2634" s="5" t="s">
        <v>5382</v>
      </c>
      <c r="P2634" s="2">
        <f>VLOOKUP(M2634&amp;N2634,Distancia!$C$2:$D$3438,2,0)</f>
        <v>180.61</v>
      </c>
      <c r="Q2634" s="2" t="str">
        <f t="shared" si="41"/>
        <v>Aplica</v>
      </c>
      <c r="R2634" s="36"/>
      <c r="S2634" s="2"/>
    </row>
    <row r="2635" spans="1:19" x14ac:dyDescent="0.25">
      <c r="A2635" s="3" t="s">
        <v>109</v>
      </c>
      <c r="B2635" s="6" t="s">
        <v>2190</v>
      </c>
      <c r="C2635" s="2">
        <v>219999</v>
      </c>
      <c r="D2635" s="4">
        <v>45891</v>
      </c>
      <c r="E2635" s="4">
        <v>45891</v>
      </c>
      <c r="F2635" s="2" t="s">
        <v>1913</v>
      </c>
      <c r="G2635" s="3" t="s">
        <v>1914</v>
      </c>
      <c r="H2635" s="2" t="s">
        <v>6183</v>
      </c>
      <c r="I2635" s="3" t="s">
        <v>97</v>
      </c>
      <c r="J2635" s="6">
        <v>0</v>
      </c>
      <c r="K2635" s="3" t="s">
        <v>425</v>
      </c>
      <c r="L2635" s="3" t="s">
        <v>4534</v>
      </c>
      <c r="M2635" s="3" t="s">
        <v>533</v>
      </c>
      <c r="N2635" s="3" t="s">
        <v>840</v>
      </c>
      <c r="O2635" s="5" t="s">
        <v>5382</v>
      </c>
      <c r="P2635" s="2">
        <f>VLOOKUP(M2635&amp;N2635,Distancia!$C$2:$D$3438,2,0)</f>
        <v>180.25</v>
      </c>
      <c r="Q2635" s="2" t="str">
        <f t="shared" si="41"/>
        <v>Aplica</v>
      </c>
      <c r="R2635" s="36"/>
      <c r="S2635" s="2"/>
    </row>
    <row r="2636" spans="1:19" x14ac:dyDescent="0.25">
      <c r="A2636" s="3" t="s">
        <v>109</v>
      </c>
      <c r="B2636" s="6" t="s">
        <v>2190</v>
      </c>
      <c r="C2636" s="2">
        <v>220007</v>
      </c>
      <c r="D2636" s="4">
        <v>45891</v>
      </c>
      <c r="E2636" s="4">
        <v>45891</v>
      </c>
      <c r="F2636" s="2" t="s">
        <v>1905</v>
      </c>
      <c r="G2636" s="3" t="s">
        <v>1906</v>
      </c>
      <c r="H2636" s="2" t="s">
        <v>5805</v>
      </c>
      <c r="I2636" s="3" t="s">
        <v>97</v>
      </c>
      <c r="J2636" s="6">
        <v>0</v>
      </c>
      <c r="K2636" s="3" t="s">
        <v>707</v>
      </c>
      <c r="L2636" s="3" t="s">
        <v>4534</v>
      </c>
      <c r="M2636" s="3" t="s">
        <v>533</v>
      </c>
      <c r="N2636" s="3" t="s">
        <v>840</v>
      </c>
      <c r="O2636" s="5" t="s">
        <v>5382</v>
      </c>
      <c r="P2636" s="2">
        <f>VLOOKUP(M2636&amp;N2636,Distancia!$C$2:$D$3438,2,0)</f>
        <v>180.25</v>
      </c>
      <c r="Q2636" s="2" t="str">
        <f t="shared" si="41"/>
        <v>Aplica</v>
      </c>
      <c r="R2636" s="36"/>
      <c r="S2636" s="2"/>
    </row>
    <row r="2637" spans="1:19" x14ac:dyDescent="0.25">
      <c r="A2637" s="3" t="s">
        <v>109</v>
      </c>
      <c r="B2637" s="6" t="s">
        <v>2190</v>
      </c>
      <c r="C2637" s="2">
        <v>220067</v>
      </c>
      <c r="D2637" s="4">
        <v>45891</v>
      </c>
      <c r="E2637" s="4">
        <v>45891</v>
      </c>
      <c r="F2637" s="2" t="s">
        <v>1909</v>
      </c>
      <c r="G2637" s="3" t="s">
        <v>1910</v>
      </c>
      <c r="H2637" s="2" t="s">
        <v>5577</v>
      </c>
      <c r="I2637" s="3" t="s">
        <v>97</v>
      </c>
      <c r="J2637" s="6">
        <v>0</v>
      </c>
      <c r="K2637" s="3" t="s">
        <v>235</v>
      </c>
      <c r="L2637" s="3" t="s">
        <v>4217</v>
      </c>
      <c r="M2637" s="3" t="s">
        <v>533</v>
      </c>
      <c r="N2637" s="3" t="s">
        <v>111</v>
      </c>
      <c r="O2637" s="5" t="s">
        <v>5394</v>
      </c>
      <c r="P2637" s="2">
        <f>VLOOKUP(M2637&amp;N2637,Distancia!$C$2:$D$3438,2,0)</f>
        <v>64.319999999999993</v>
      </c>
      <c r="Q2637" s="2" t="str">
        <f t="shared" si="41"/>
        <v>No Aplica</v>
      </c>
      <c r="R2637" s="36"/>
      <c r="S2637" s="2"/>
    </row>
    <row r="2638" spans="1:19" x14ac:dyDescent="0.25">
      <c r="A2638" s="3" t="s">
        <v>109</v>
      </c>
      <c r="B2638" s="6" t="s">
        <v>2190</v>
      </c>
      <c r="C2638" s="2">
        <v>220179</v>
      </c>
      <c r="D2638" s="4">
        <v>45896</v>
      </c>
      <c r="E2638" s="4">
        <v>45896</v>
      </c>
      <c r="F2638" s="2" t="s">
        <v>3112</v>
      </c>
      <c r="G2638" s="3" t="s">
        <v>3113</v>
      </c>
      <c r="H2638" s="2" t="s">
        <v>6164</v>
      </c>
      <c r="I2638" s="3" t="s">
        <v>3170</v>
      </c>
      <c r="J2638" s="6">
        <v>0</v>
      </c>
      <c r="K2638" s="3" t="s">
        <v>753</v>
      </c>
      <c r="L2638" s="3" t="s">
        <v>4217</v>
      </c>
      <c r="M2638" s="3" t="s">
        <v>111</v>
      </c>
      <c r="N2638" s="3" t="s">
        <v>533</v>
      </c>
      <c r="O2638" s="5" t="s">
        <v>5382</v>
      </c>
      <c r="P2638" s="2">
        <f>VLOOKUP(M2638&amp;N2638,Distancia!$C$2:$D$3438,2,0)</f>
        <v>64.319999999999993</v>
      </c>
      <c r="Q2638" s="2" t="str">
        <f t="shared" si="41"/>
        <v>No Aplica</v>
      </c>
      <c r="R2638" s="36"/>
      <c r="S2638" s="2"/>
    </row>
    <row r="2639" spans="1:19" x14ac:dyDescent="0.25">
      <c r="A2639" s="3" t="s">
        <v>109</v>
      </c>
      <c r="B2639" s="6" t="s">
        <v>2190</v>
      </c>
      <c r="C2639" s="2">
        <v>220256</v>
      </c>
      <c r="D2639" s="4">
        <v>45896</v>
      </c>
      <c r="E2639" s="4">
        <v>45896</v>
      </c>
      <c r="F2639" s="2" t="s">
        <v>3686</v>
      </c>
      <c r="G2639" s="3" t="s">
        <v>3687</v>
      </c>
      <c r="H2639" s="2" t="s">
        <v>5625</v>
      </c>
      <c r="I2639" s="3" t="s">
        <v>97</v>
      </c>
      <c r="J2639" s="6">
        <v>0</v>
      </c>
      <c r="K2639" s="3" t="s">
        <v>729</v>
      </c>
      <c r="L2639" s="3" t="s">
        <v>4635</v>
      </c>
      <c r="M2639" s="3" t="s">
        <v>533</v>
      </c>
      <c r="N2639" s="3" t="s">
        <v>111</v>
      </c>
      <c r="O2639" s="5" t="s">
        <v>5382</v>
      </c>
      <c r="P2639" s="2">
        <f>VLOOKUP(M2639&amp;N2639,Distancia!$C$2:$D$3438,2,0)</f>
        <v>64.319999999999993</v>
      </c>
      <c r="Q2639" s="2" t="str">
        <f t="shared" si="41"/>
        <v>No Aplica</v>
      </c>
      <c r="R2639" s="36"/>
      <c r="S2639" s="2"/>
    </row>
    <row r="2640" spans="1:19" x14ac:dyDescent="0.25">
      <c r="A2640" s="3" t="s">
        <v>109</v>
      </c>
      <c r="B2640" s="6" t="s">
        <v>2190</v>
      </c>
      <c r="C2640" s="2">
        <v>220260</v>
      </c>
      <c r="D2640" s="4">
        <v>45896</v>
      </c>
      <c r="E2640" s="4">
        <v>45896</v>
      </c>
      <c r="F2640" s="2" t="s">
        <v>3142</v>
      </c>
      <c r="G2640" s="3" t="s">
        <v>3143</v>
      </c>
      <c r="H2640" s="2" t="s">
        <v>6096</v>
      </c>
      <c r="I2640" s="3" t="s">
        <v>97</v>
      </c>
      <c r="J2640" s="6">
        <v>0</v>
      </c>
      <c r="K2640" s="3" t="s">
        <v>171</v>
      </c>
      <c r="L2640" s="3" t="s">
        <v>4635</v>
      </c>
      <c r="M2640" s="3" t="s">
        <v>533</v>
      </c>
      <c r="N2640" s="3" t="s">
        <v>111</v>
      </c>
      <c r="O2640" s="5" t="s">
        <v>5382</v>
      </c>
      <c r="P2640" s="2">
        <f>VLOOKUP(M2640&amp;N2640,Distancia!$C$2:$D$3438,2,0)</f>
        <v>64.319999999999993</v>
      </c>
      <c r="Q2640" s="2" t="str">
        <f t="shared" si="41"/>
        <v>No Aplica</v>
      </c>
      <c r="R2640" s="36"/>
      <c r="S2640" s="2"/>
    </row>
    <row r="2641" spans="1:19" x14ac:dyDescent="0.25">
      <c r="A2641" s="3" t="s">
        <v>109</v>
      </c>
      <c r="B2641" s="6" t="s">
        <v>2190</v>
      </c>
      <c r="C2641" s="2">
        <v>220328</v>
      </c>
      <c r="D2641" s="4">
        <v>45902</v>
      </c>
      <c r="E2641" s="4">
        <v>45907</v>
      </c>
      <c r="F2641" s="2" t="s">
        <v>53</v>
      </c>
      <c r="G2641" s="3" t="s">
        <v>833</v>
      </c>
      <c r="H2641" s="2" t="s">
        <v>6260</v>
      </c>
      <c r="I2641" s="3" t="s">
        <v>351</v>
      </c>
      <c r="J2641" s="6">
        <v>397615</v>
      </c>
      <c r="K2641" s="3" t="s">
        <v>168</v>
      </c>
      <c r="L2641" s="3" t="s">
        <v>4635</v>
      </c>
      <c r="M2641" s="3" t="s">
        <v>111</v>
      </c>
      <c r="N2641" s="3" t="s">
        <v>835</v>
      </c>
      <c r="O2641" s="5" t="s">
        <v>5392</v>
      </c>
      <c r="P2641" s="2">
        <f>VLOOKUP(M2641&amp;N2641,Distancia!$C$2:$D$3438,2,0)</f>
        <v>1433</v>
      </c>
      <c r="Q2641" s="2" t="str">
        <f t="shared" si="41"/>
        <v>Aplica</v>
      </c>
      <c r="R2641" s="36">
        <v>436741</v>
      </c>
      <c r="S2641" s="2"/>
    </row>
    <row r="2642" spans="1:19" x14ac:dyDescent="0.25">
      <c r="A2642" s="3" t="s">
        <v>109</v>
      </c>
      <c r="B2642" s="6" t="s">
        <v>2190</v>
      </c>
      <c r="C2642" s="2">
        <v>220368</v>
      </c>
      <c r="D2642" s="4">
        <v>45902</v>
      </c>
      <c r="E2642" s="4">
        <v>45907</v>
      </c>
      <c r="F2642" s="2" t="s">
        <v>836</v>
      </c>
      <c r="G2642" s="3" t="s">
        <v>837</v>
      </c>
      <c r="H2642" s="2" t="s">
        <v>6268</v>
      </c>
      <c r="I2642" s="3" t="s">
        <v>351</v>
      </c>
      <c r="J2642" s="6">
        <v>432265</v>
      </c>
      <c r="K2642" s="3" t="s">
        <v>461</v>
      </c>
      <c r="L2642" s="3" t="s">
        <v>4537</v>
      </c>
      <c r="M2642" s="3" t="s">
        <v>111</v>
      </c>
      <c r="N2642" s="3" t="s">
        <v>835</v>
      </c>
      <c r="O2642" s="5" t="s">
        <v>5392</v>
      </c>
      <c r="P2642" s="2">
        <f>VLOOKUP(M2642&amp;N2642,Distancia!$C$2:$D$3438,2,0)</f>
        <v>1433</v>
      </c>
      <c r="Q2642" s="2" t="str">
        <f t="shared" si="41"/>
        <v>Aplica</v>
      </c>
      <c r="R2642" s="36">
        <v>378741</v>
      </c>
      <c r="S2642" s="2"/>
    </row>
    <row r="2643" spans="1:19" x14ac:dyDescent="0.25">
      <c r="A2643" s="3" t="s">
        <v>109</v>
      </c>
      <c r="B2643" s="6" t="s">
        <v>2190</v>
      </c>
      <c r="C2643" s="2">
        <v>220387</v>
      </c>
      <c r="D2643" s="4">
        <v>45904</v>
      </c>
      <c r="E2643" s="4">
        <v>45904</v>
      </c>
      <c r="F2643" s="2" t="s">
        <v>3176</v>
      </c>
      <c r="G2643" s="3" t="s">
        <v>3177</v>
      </c>
      <c r="H2643" s="2" t="s">
        <v>5563</v>
      </c>
      <c r="I2643" s="3" t="s">
        <v>97</v>
      </c>
      <c r="J2643" s="6">
        <v>0</v>
      </c>
      <c r="K2643" s="3" t="s">
        <v>200</v>
      </c>
      <c r="L2643" s="3" t="s">
        <v>4275</v>
      </c>
      <c r="M2643" s="3" t="s">
        <v>111</v>
      </c>
      <c r="N2643" s="3" t="s">
        <v>533</v>
      </c>
      <c r="O2643" s="5" t="s">
        <v>5382</v>
      </c>
      <c r="P2643" s="2">
        <f>VLOOKUP(M2643&amp;N2643,Distancia!$C$2:$D$3438,2,0)</f>
        <v>64.319999999999993</v>
      </c>
      <c r="Q2643" s="2" t="str">
        <f t="shared" si="41"/>
        <v>No Aplica</v>
      </c>
      <c r="R2643" s="36"/>
      <c r="S2643" s="2"/>
    </row>
    <row r="2644" spans="1:19" x14ac:dyDescent="0.25">
      <c r="A2644" s="3" t="s">
        <v>109</v>
      </c>
      <c r="B2644" s="6" t="s">
        <v>2190</v>
      </c>
      <c r="C2644" s="2">
        <v>220388</v>
      </c>
      <c r="D2644" s="4">
        <v>45905</v>
      </c>
      <c r="E2644" s="4">
        <v>45905</v>
      </c>
      <c r="F2644" s="2" t="s">
        <v>3176</v>
      </c>
      <c r="G2644" s="3" t="s">
        <v>3177</v>
      </c>
      <c r="H2644" s="2" t="s">
        <v>5563</v>
      </c>
      <c r="I2644" s="3" t="s">
        <v>97</v>
      </c>
      <c r="J2644" s="6">
        <v>0</v>
      </c>
      <c r="K2644" s="3" t="s">
        <v>199</v>
      </c>
      <c r="L2644" s="3" t="s">
        <v>4275</v>
      </c>
      <c r="M2644" s="3" t="s">
        <v>111</v>
      </c>
      <c r="N2644" s="3" t="s">
        <v>533</v>
      </c>
      <c r="O2644" s="5" t="s">
        <v>5382</v>
      </c>
      <c r="P2644" s="2">
        <f>VLOOKUP(M2644&amp;N2644,Distancia!$C$2:$D$3438,2,0)</f>
        <v>64.319999999999993</v>
      </c>
      <c r="Q2644" s="2" t="str">
        <f t="shared" si="41"/>
        <v>No Aplica</v>
      </c>
      <c r="R2644" s="36"/>
      <c r="S2644" s="2"/>
    </row>
    <row r="2645" spans="1:19" x14ac:dyDescent="0.25">
      <c r="A2645" s="3" t="s">
        <v>109</v>
      </c>
      <c r="B2645" s="6" t="s">
        <v>2190</v>
      </c>
      <c r="C2645" s="2">
        <v>220395</v>
      </c>
      <c r="D2645" s="4">
        <v>45902</v>
      </c>
      <c r="E2645" s="4">
        <v>45902</v>
      </c>
      <c r="F2645" s="2" t="s">
        <v>831</v>
      </c>
      <c r="G2645" s="3" t="s">
        <v>832</v>
      </c>
      <c r="H2645" s="2" t="s">
        <v>5746</v>
      </c>
      <c r="I2645" s="3" t="s">
        <v>3170</v>
      </c>
      <c r="J2645" s="6">
        <v>0</v>
      </c>
      <c r="K2645" s="3" t="s">
        <v>193</v>
      </c>
      <c r="L2645" s="3" t="s">
        <v>4275</v>
      </c>
      <c r="M2645" s="3" t="s">
        <v>111</v>
      </c>
      <c r="N2645" s="3" t="s">
        <v>111</v>
      </c>
      <c r="O2645" s="5" t="s">
        <v>5382</v>
      </c>
      <c r="P2645" s="2">
        <f>VLOOKUP(M2645&amp;N2645,Distancia!$C$2:$D$3438,2,0)</f>
        <v>0</v>
      </c>
      <c r="Q2645" s="2" t="str">
        <f t="shared" si="41"/>
        <v>No Aplica</v>
      </c>
      <c r="R2645" s="36"/>
      <c r="S2645" s="2"/>
    </row>
    <row r="2646" spans="1:19" x14ac:dyDescent="0.25">
      <c r="A2646" s="3" t="s">
        <v>109</v>
      </c>
      <c r="B2646" s="6" t="s">
        <v>2190</v>
      </c>
      <c r="C2646" s="2">
        <v>220473</v>
      </c>
      <c r="D2646" s="4">
        <v>45929</v>
      </c>
      <c r="E2646" s="4">
        <v>45932</v>
      </c>
      <c r="F2646" s="2" t="s">
        <v>853</v>
      </c>
      <c r="G2646" s="3" t="s">
        <v>854</v>
      </c>
      <c r="H2646" s="2" t="s">
        <v>5984</v>
      </c>
      <c r="I2646" s="3" t="s">
        <v>351</v>
      </c>
      <c r="J2646" s="6">
        <v>270378</v>
      </c>
      <c r="K2646" s="3" t="s">
        <v>499</v>
      </c>
      <c r="L2646" s="3" t="s">
        <v>4851</v>
      </c>
      <c r="M2646" s="3" t="s">
        <v>111</v>
      </c>
      <c r="N2646" s="3" t="s">
        <v>270</v>
      </c>
      <c r="O2646" s="5" t="s">
        <v>5392</v>
      </c>
      <c r="P2646" s="2">
        <f>VLOOKUP(M2646&amp;N2646,Distancia!$C$2:$D$3438,2,0)</f>
        <v>1708.97</v>
      </c>
      <c r="Q2646" s="2" t="str">
        <f t="shared" si="41"/>
        <v>Aplica</v>
      </c>
      <c r="R2646" s="36">
        <v>299164</v>
      </c>
      <c r="S2646" s="2"/>
    </row>
    <row r="2647" spans="1:19" x14ac:dyDescent="0.25">
      <c r="A2647" s="3" t="s">
        <v>109</v>
      </c>
      <c r="B2647" s="6" t="s">
        <v>2190</v>
      </c>
      <c r="C2647" s="2">
        <v>220483</v>
      </c>
      <c r="D2647" s="4">
        <v>45908</v>
      </c>
      <c r="E2647" s="4">
        <v>45913</v>
      </c>
      <c r="F2647" s="2" t="s">
        <v>537</v>
      </c>
      <c r="G2647" s="3" t="s">
        <v>850</v>
      </c>
      <c r="H2647" s="2" t="s">
        <v>5499</v>
      </c>
      <c r="I2647" s="3" t="s">
        <v>3170</v>
      </c>
      <c r="J2647" s="6">
        <v>466846</v>
      </c>
      <c r="K2647" s="3" t="s">
        <v>490</v>
      </c>
      <c r="L2647" s="3" t="s">
        <v>4537</v>
      </c>
      <c r="M2647" s="3" t="s">
        <v>111</v>
      </c>
      <c r="N2647" s="3" t="s">
        <v>288</v>
      </c>
      <c r="O2647" s="5" t="s">
        <v>5392</v>
      </c>
      <c r="P2647" s="2">
        <f>VLOOKUP(M2647&amp;N2647,Distancia!$C$2:$D$3438,2,0)</f>
        <v>1032.17</v>
      </c>
      <c r="Q2647" s="2" t="str">
        <f t="shared" si="41"/>
        <v>Aplica</v>
      </c>
      <c r="R2647" s="36">
        <v>494322</v>
      </c>
      <c r="S2647" s="2"/>
    </row>
    <row r="2648" spans="1:19" x14ac:dyDescent="0.25">
      <c r="A2648" s="3" t="s">
        <v>109</v>
      </c>
      <c r="B2648" s="6" t="s">
        <v>2190</v>
      </c>
      <c r="C2648" s="2">
        <v>220535</v>
      </c>
      <c r="D2648" s="4">
        <v>45901</v>
      </c>
      <c r="E2648" s="4">
        <v>45931</v>
      </c>
      <c r="F2648" s="2" t="s">
        <v>2281</v>
      </c>
      <c r="G2648" s="3" t="s">
        <v>2280</v>
      </c>
      <c r="H2648" s="2" t="s">
        <v>5827</v>
      </c>
      <c r="I2648" s="3" t="s">
        <v>97</v>
      </c>
      <c r="J2648" s="6">
        <v>1590470</v>
      </c>
      <c r="K2648" s="3" t="s">
        <v>283</v>
      </c>
      <c r="L2648" s="3" t="s">
        <v>4781</v>
      </c>
      <c r="M2648" s="3" t="s">
        <v>111</v>
      </c>
      <c r="N2648" s="3" t="s">
        <v>288</v>
      </c>
      <c r="O2648" s="5" t="s">
        <v>5392</v>
      </c>
      <c r="P2648" s="2">
        <f>VLOOKUP(M2648&amp;N2648,Distancia!$C$2:$D$3438,2,0)</f>
        <v>1032.17</v>
      </c>
      <c r="Q2648" s="2" t="str">
        <f t="shared" si="41"/>
        <v>Aplica</v>
      </c>
      <c r="R2648" s="36"/>
      <c r="S2648" s="2"/>
    </row>
    <row r="2649" spans="1:19" x14ac:dyDescent="0.25">
      <c r="A2649" s="3" t="s">
        <v>109</v>
      </c>
      <c r="B2649" s="6" t="s">
        <v>2190</v>
      </c>
      <c r="C2649" s="2">
        <v>220668</v>
      </c>
      <c r="D2649" s="4">
        <v>45907</v>
      </c>
      <c r="E2649" s="4">
        <v>45912</v>
      </c>
      <c r="F2649" s="2" t="s">
        <v>68</v>
      </c>
      <c r="G2649" s="3" t="s">
        <v>1911</v>
      </c>
      <c r="H2649" s="2" t="s">
        <v>6158</v>
      </c>
      <c r="I2649" s="3" t="s">
        <v>351</v>
      </c>
      <c r="J2649" s="6">
        <v>345812</v>
      </c>
      <c r="K2649" s="3" t="s">
        <v>518</v>
      </c>
      <c r="L2649" s="3" t="s">
        <v>4851</v>
      </c>
      <c r="M2649" s="3" t="s">
        <v>539</v>
      </c>
      <c r="N2649" s="3" t="s">
        <v>270</v>
      </c>
      <c r="O2649" s="5" t="s">
        <v>5392</v>
      </c>
      <c r="P2649" s="2">
        <f>VLOOKUP(M2649&amp;N2649,Distancia!$C$2:$D$3438,2,0)</f>
        <v>2040.36</v>
      </c>
      <c r="Q2649" s="2" t="str">
        <f t="shared" si="41"/>
        <v>Aplica</v>
      </c>
      <c r="R2649" s="36">
        <v>309932</v>
      </c>
      <c r="S2649" s="2"/>
    </row>
    <row r="2650" spans="1:19" x14ac:dyDescent="0.25">
      <c r="A2650" s="3" t="s">
        <v>109</v>
      </c>
      <c r="B2650" s="6" t="s">
        <v>2190</v>
      </c>
      <c r="C2650" s="2">
        <v>220773</v>
      </c>
      <c r="D2650" s="4">
        <v>45928</v>
      </c>
      <c r="E2650" s="4">
        <v>45930</v>
      </c>
      <c r="F2650" s="2" t="s">
        <v>5013</v>
      </c>
      <c r="G2650" s="3" t="s">
        <v>5014</v>
      </c>
      <c r="H2650" s="2" t="s">
        <v>6331</v>
      </c>
      <c r="I2650" s="3" t="s">
        <v>97</v>
      </c>
      <c r="J2650" s="6">
        <v>159046</v>
      </c>
      <c r="K2650" s="3" t="s">
        <v>263</v>
      </c>
      <c r="L2650" s="3" t="s">
        <v>4781</v>
      </c>
      <c r="M2650" s="3" t="s">
        <v>111</v>
      </c>
      <c r="N2650" s="3" t="s">
        <v>334</v>
      </c>
      <c r="O2650" s="5" t="s">
        <v>5392</v>
      </c>
      <c r="P2650" s="2">
        <f>VLOOKUP(M2650&amp;N2650,Distancia!$C$2:$D$3438,2,0)</f>
        <v>676.37</v>
      </c>
      <c r="Q2650" s="2" t="str">
        <f t="shared" si="41"/>
        <v>Aplica</v>
      </c>
      <c r="R2650" s="36">
        <v>206686</v>
      </c>
      <c r="S2650" s="2"/>
    </row>
    <row r="2651" spans="1:19" x14ac:dyDescent="0.25">
      <c r="A2651" s="3" t="s">
        <v>109</v>
      </c>
      <c r="B2651" s="6" t="s">
        <v>2190</v>
      </c>
      <c r="C2651" s="2">
        <v>220781</v>
      </c>
      <c r="D2651" s="4">
        <v>45924</v>
      </c>
      <c r="E2651" s="4">
        <v>45928</v>
      </c>
      <c r="F2651" s="2" t="s">
        <v>836</v>
      </c>
      <c r="G2651" s="3" t="s">
        <v>837</v>
      </c>
      <c r="H2651" s="2" t="s">
        <v>6268</v>
      </c>
      <c r="I2651" s="3" t="s">
        <v>97</v>
      </c>
      <c r="J2651" s="6">
        <v>259359</v>
      </c>
      <c r="K2651" s="3" t="s">
        <v>520</v>
      </c>
      <c r="L2651" s="3" t="s">
        <v>4949</v>
      </c>
      <c r="M2651" s="3" t="s">
        <v>111</v>
      </c>
      <c r="N2651" s="3" t="s">
        <v>270</v>
      </c>
      <c r="O2651" s="5" t="s">
        <v>5392</v>
      </c>
      <c r="P2651" s="2">
        <f>VLOOKUP(M2651&amp;N2651,Distancia!$C$2:$D$3438,2,0)</f>
        <v>1708.97</v>
      </c>
      <c r="Q2651" s="2" t="str">
        <f t="shared" si="41"/>
        <v>Aplica</v>
      </c>
      <c r="R2651" s="36">
        <v>258102</v>
      </c>
      <c r="S2651" s="2"/>
    </row>
    <row r="2652" spans="1:19" x14ac:dyDescent="0.25">
      <c r="A2652" s="3" t="s">
        <v>109</v>
      </c>
      <c r="B2652" s="6" t="s">
        <v>2190</v>
      </c>
      <c r="C2652" s="2">
        <v>220783</v>
      </c>
      <c r="D2652" s="4">
        <v>45928</v>
      </c>
      <c r="E2652" s="4">
        <v>45930</v>
      </c>
      <c r="F2652" s="2" t="s">
        <v>836</v>
      </c>
      <c r="G2652" s="3" t="s">
        <v>837</v>
      </c>
      <c r="H2652" s="2" t="s">
        <v>6268</v>
      </c>
      <c r="I2652" s="3" t="s">
        <v>97</v>
      </c>
      <c r="J2652" s="6">
        <v>172906</v>
      </c>
      <c r="K2652" s="3" t="s">
        <v>728</v>
      </c>
      <c r="L2652" s="3" t="s">
        <v>4949</v>
      </c>
      <c r="M2652" s="3" t="s">
        <v>111</v>
      </c>
      <c r="N2652" s="3" t="s">
        <v>334</v>
      </c>
      <c r="O2652" s="5" t="s">
        <v>5392</v>
      </c>
      <c r="P2652" s="2">
        <f>VLOOKUP(M2652&amp;N2652,Distancia!$C$2:$D$3438,2,0)</f>
        <v>676.37</v>
      </c>
      <c r="Q2652" s="2" t="str">
        <f t="shared" si="41"/>
        <v>Aplica</v>
      </c>
      <c r="R2652" s="36">
        <v>172828</v>
      </c>
      <c r="S2652" s="2"/>
    </row>
    <row r="2653" spans="1:19" x14ac:dyDescent="0.25">
      <c r="A2653" s="3" t="s">
        <v>109</v>
      </c>
      <c r="B2653" s="6" t="s">
        <v>2190</v>
      </c>
      <c r="C2653" s="2">
        <v>220943</v>
      </c>
      <c r="D2653" s="4">
        <v>45910</v>
      </c>
      <c r="E2653" s="4">
        <v>45910</v>
      </c>
      <c r="F2653" s="2" t="s">
        <v>537</v>
      </c>
      <c r="G2653" s="3" t="s">
        <v>850</v>
      </c>
      <c r="H2653" s="2" t="s">
        <v>5499</v>
      </c>
      <c r="I2653" s="3" t="s">
        <v>3170</v>
      </c>
      <c r="J2653" s="6">
        <v>0</v>
      </c>
      <c r="K2653" s="3" t="s">
        <v>247</v>
      </c>
      <c r="L2653" s="3" t="s">
        <v>5116</v>
      </c>
      <c r="M2653" s="3" t="s">
        <v>111</v>
      </c>
      <c r="N2653" s="3" t="s">
        <v>17</v>
      </c>
      <c r="O2653" s="5" t="s">
        <v>5450</v>
      </c>
      <c r="P2653" s="2">
        <f>VLOOKUP(M2653&amp;N2653,Distancia!$C$2:$D$3438,2,0)</f>
        <v>873</v>
      </c>
      <c r="Q2653" s="2" t="str">
        <f t="shared" si="41"/>
        <v>Aplica</v>
      </c>
      <c r="R2653" s="36"/>
      <c r="S2653" s="2"/>
    </row>
    <row r="2654" spans="1:19" x14ac:dyDescent="0.25">
      <c r="A2654" s="3" t="s">
        <v>109</v>
      </c>
      <c r="B2654" s="6" t="s">
        <v>2190</v>
      </c>
      <c r="C2654" s="2">
        <v>220944</v>
      </c>
      <c r="D2654" s="4">
        <v>45915</v>
      </c>
      <c r="E2654" s="4">
        <v>45915</v>
      </c>
      <c r="F2654" s="2" t="s">
        <v>844</v>
      </c>
      <c r="G2654" s="3" t="s">
        <v>845</v>
      </c>
      <c r="H2654" s="2" t="s">
        <v>5549</v>
      </c>
      <c r="I2654" s="3" t="s">
        <v>3170</v>
      </c>
      <c r="J2654" s="6">
        <v>0</v>
      </c>
      <c r="K2654" s="3" t="s">
        <v>1212</v>
      </c>
      <c r="L2654" s="3" t="s">
        <v>4841</v>
      </c>
      <c r="M2654" s="3" t="s">
        <v>111</v>
      </c>
      <c r="N2654" s="3" t="s">
        <v>533</v>
      </c>
      <c r="O2654" s="5" t="s">
        <v>5382</v>
      </c>
      <c r="P2654" s="2">
        <f>VLOOKUP(M2654&amp;N2654,Distancia!$C$2:$D$3438,2,0)</f>
        <v>64.319999999999993</v>
      </c>
      <c r="Q2654" s="2" t="str">
        <f t="shared" si="41"/>
        <v>No Aplica</v>
      </c>
      <c r="R2654" s="36"/>
      <c r="S2654" s="2"/>
    </row>
    <row r="2655" spans="1:19" x14ac:dyDescent="0.25">
      <c r="A2655" s="3" t="s">
        <v>109</v>
      </c>
      <c r="B2655" s="6" t="s">
        <v>2190</v>
      </c>
      <c r="C2655" s="2">
        <v>220993</v>
      </c>
      <c r="D2655" s="4">
        <v>45925</v>
      </c>
      <c r="E2655" s="4">
        <v>45925</v>
      </c>
      <c r="F2655" s="2" t="s">
        <v>2965</v>
      </c>
      <c r="G2655" s="3" t="s">
        <v>2964</v>
      </c>
      <c r="H2655" s="2" t="s">
        <v>5847</v>
      </c>
      <c r="I2655" s="3" t="s">
        <v>97</v>
      </c>
      <c r="J2655" s="6">
        <v>25815</v>
      </c>
      <c r="K2655" s="3" t="s">
        <v>122</v>
      </c>
      <c r="L2655" s="3" t="s">
        <v>5072</v>
      </c>
      <c r="M2655" s="3" t="s">
        <v>532</v>
      </c>
      <c r="N2655" s="3" t="s">
        <v>539</v>
      </c>
      <c r="O2655" s="5" t="s">
        <v>5382</v>
      </c>
      <c r="P2655" s="2">
        <f>VLOOKUP(M2655&amp;N2655,Distancia!$C$2:$D$3438,2,0)</f>
        <v>180.61</v>
      </c>
      <c r="Q2655" s="2" t="str">
        <f t="shared" si="41"/>
        <v>Aplica</v>
      </c>
      <c r="R2655" s="36"/>
      <c r="S2655" s="2"/>
    </row>
    <row r="2656" spans="1:19" x14ac:dyDescent="0.25">
      <c r="A2656" s="3" t="s">
        <v>109</v>
      </c>
      <c r="B2656" s="6" t="s">
        <v>2190</v>
      </c>
      <c r="C2656" s="2">
        <v>220996</v>
      </c>
      <c r="D2656" s="4">
        <v>45925</v>
      </c>
      <c r="E2656" s="4">
        <v>45925</v>
      </c>
      <c r="F2656" s="2" t="s">
        <v>530</v>
      </c>
      <c r="G2656" s="3" t="s">
        <v>531</v>
      </c>
      <c r="H2656" s="2" t="s">
        <v>5788</v>
      </c>
      <c r="I2656" s="3" t="s">
        <v>97</v>
      </c>
      <c r="J2656" s="6">
        <v>31809</v>
      </c>
      <c r="K2656" s="3" t="s">
        <v>212</v>
      </c>
      <c r="L2656" s="3" t="s">
        <v>5072</v>
      </c>
      <c r="M2656" s="3" t="s">
        <v>532</v>
      </c>
      <c r="N2656" s="3" t="s">
        <v>539</v>
      </c>
      <c r="O2656" s="5" t="s">
        <v>5382</v>
      </c>
      <c r="P2656" s="2">
        <f>VLOOKUP(M2656&amp;N2656,Distancia!$C$2:$D$3438,2,0)</f>
        <v>180.61</v>
      </c>
      <c r="Q2656" s="2" t="str">
        <f t="shared" si="41"/>
        <v>Aplica</v>
      </c>
      <c r="R2656" s="36"/>
      <c r="S2656" s="2"/>
    </row>
    <row r="2657" spans="1:19" x14ac:dyDescent="0.25">
      <c r="A2657" s="3" t="s">
        <v>109</v>
      </c>
      <c r="B2657" s="6" t="s">
        <v>2190</v>
      </c>
      <c r="C2657" s="2">
        <v>221015</v>
      </c>
      <c r="D2657" s="4">
        <v>45924</v>
      </c>
      <c r="E2657" s="4">
        <v>45924</v>
      </c>
      <c r="F2657" s="2" t="s">
        <v>3112</v>
      </c>
      <c r="G2657" s="3" t="s">
        <v>3113</v>
      </c>
      <c r="H2657" s="2" t="s">
        <v>6164</v>
      </c>
      <c r="I2657" s="3" t="s">
        <v>3170</v>
      </c>
      <c r="J2657" s="6">
        <v>0</v>
      </c>
      <c r="K2657" s="3" t="s">
        <v>770</v>
      </c>
      <c r="L2657" s="3" t="s">
        <v>5046</v>
      </c>
      <c r="M2657" s="3" t="s">
        <v>111</v>
      </c>
      <c r="N2657" s="3" t="s">
        <v>533</v>
      </c>
      <c r="O2657" s="5" t="s">
        <v>5382</v>
      </c>
      <c r="P2657" s="2">
        <f>VLOOKUP(M2657&amp;N2657,Distancia!$C$2:$D$3438,2,0)</f>
        <v>64.319999999999993</v>
      </c>
      <c r="Q2657" s="2" t="str">
        <f t="shared" si="41"/>
        <v>No Aplica</v>
      </c>
      <c r="R2657" s="36"/>
      <c r="S2657" s="2"/>
    </row>
    <row r="2658" spans="1:19" x14ac:dyDescent="0.25">
      <c r="A2658" s="3" t="s">
        <v>109</v>
      </c>
      <c r="B2658" s="6" t="s">
        <v>2190</v>
      </c>
      <c r="C2658" s="2">
        <v>221065</v>
      </c>
      <c r="D2658" s="4">
        <v>45923</v>
      </c>
      <c r="E2658" s="4">
        <v>45923</v>
      </c>
      <c r="F2658" s="2" t="s">
        <v>3142</v>
      </c>
      <c r="G2658" s="3" t="s">
        <v>3143</v>
      </c>
      <c r="H2658" s="2" t="s">
        <v>6096</v>
      </c>
      <c r="I2658" s="3" t="s">
        <v>97</v>
      </c>
      <c r="J2658" s="6">
        <v>0</v>
      </c>
      <c r="K2658" s="3" t="s">
        <v>766</v>
      </c>
      <c r="L2658" s="3" t="s">
        <v>5117</v>
      </c>
      <c r="M2658" s="3" t="s">
        <v>533</v>
      </c>
      <c r="N2658" s="3" t="s">
        <v>111</v>
      </c>
      <c r="O2658" s="5" t="s">
        <v>5394</v>
      </c>
      <c r="P2658" s="2">
        <f>VLOOKUP(M2658&amp;N2658,Distancia!$C$2:$D$3438,2,0)</f>
        <v>64.319999999999993</v>
      </c>
      <c r="Q2658" s="2" t="str">
        <f t="shared" si="41"/>
        <v>No Aplica</v>
      </c>
      <c r="R2658" s="36"/>
      <c r="S2658" s="2"/>
    </row>
    <row r="2659" spans="1:19" x14ac:dyDescent="0.25">
      <c r="A2659" s="3" t="s">
        <v>109</v>
      </c>
      <c r="B2659" s="6" t="s">
        <v>2190</v>
      </c>
      <c r="C2659" s="2">
        <v>221066</v>
      </c>
      <c r="D2659" s="4">
        <v>45925</v>
      </c>
      <c r="E2659" s="4">
        <v>45926</v>
      </c>
      <c r="F2659" s="2" t="s">
        <v>1907</v>
      </c>
      <c r="G2659" s="3" t="s">
        <v>1908</v>
      </c>
      <c r="H2659" s="2" t="s">
        <v>5578</v>
      </c>
      <c r="I2659" s="3" t="s">
        <v>97</v>
      </c>
      <c r="J2659" s="6">
        <v>111332</v>
      </c>
      <c r="K2659" s="3" t="s">
        <v>262</v>
      </c>
      <c r="L2659" s="3" t="s">
        <v>5117</v>
      </c>
      <c r="M2659" s="3" t="s">
        <v>533</v>
      </c>
      <c r="N2659" s="3" t="s">
        <v>532</v>
      </c>
      <c r="O2659" s="5" t="s">
        <v>5382</v>
      </c>
      <c r="P2659" s="2">
        <f>VLOOKUP(M2659&amp;N2659,Distancia!$C$2:$D$3438,2,0)</f>
        <v>218.62</v>
      </c>
      <c r="Q2659" s="2" t="str">
        <f t="shared" si="41"/>
        <v>Aplica</v>
      </c>
      <c r="R2659" s="36"/>
      <c r="S2659" s="2"/>
    </row>
    <row r="2660" spans="1:19" x14ac:dyDescent="0.25">
      <c r="A2660" s="3" t="s">
        <v>109</v>
      </c>
      <c r="B2660" s="6" t="s">
        <v>2190</v>
      </c>
      <c r="C2660" s="2">
        <v>221131</v>
      </c>
      <c r="D2660" s="4">
        <v>45922</v>
      </c>
      <c r="E2660" s="4">
        <v>45930</v>
      </c>
      <c r="F2660" s="2" t="s">
        <v>537</v>
      </c>
      <c r="G2660" s="3" t="s">
        <v>850</v>
      </c>
      <c r="H2660" s="2" t="s">
        <v>5499</v>
      </c>
      <c r="I2660" s="3" t="s">
        <v>3170</v>
      </c>
      <c r="J2660" s="6">
        <v>561943</v>
      </c>
      <c r="K2660" s="3" t="s">
        <v>1197</v>
      </c>
      <c r="L2660" s="3" t="s">
        <v>5046</v>
      </c>
      <c r="M2660" s="3" t="s">
        <v>111</v>
      </c>
      <c r="N2660" s="3" t="s">
        <v>288</v>
      </c>
      <c r="O2660" s="5" t="s">
        <v>5392</v>
      </c>
      <c r="P2660" s="2">
        <f>VLOOKUP(M2660&amp;N2660,Distancia!$C$2:$D$3438,2,0)</f>
        <v>1032.17</v>
      </c>
      <c r="Q2660" s="2" t="str">
        <f t="shared" si="41"/>
        <v>Aplica</v>
      </c>
      <c r="R2660" s="36">
        <v>602272</v>
      </c>
      <c r="S2660" s="2"/>
    </row>
    <row r="2661" spans="1:19" x14ac:dyDescent="0.25">
      <c r="A2661" s="3" t="s">
        <v>109</v>
      </c>
      <c r="B2661" s="6" t="s">
        <v>2190</v>
      </c>
      <c r="C2661" s="2">
        <v>221285</v>
      </c>
      <c r="D2661" s="4">
        <v>45926</v>
      </c>
      <c r="E2661" s="4">
        <v>45926</v>
      </c>
      <c r="F2661" s="2" t="s">
        <v>3182</v>
      </c>
      <c r="G2661" s="3" t="s">
        <v>3183</v>
      </c>
      <c r="H2661" s="2" t="s">
        <v>6424</v>
      </c>
      <c r="I2661" s="3" t="s">
        <v>3170</v>
      </c>
      <c r="J2661" s="6">
        <v>25815</v>
      </c>
      <c r="K2661" s="3" t="s">
        <v>197</v>
      </c>
      <c r="L2661" s="3" t="s">
        <v>4809</v>
      </c>
      <c r="M2661" s="3" t="s">
        <v>539</v>
      </c>
      <c r="N2661" s="3" t="s">
        <v>532</v>
      </c>
      <c r="O2661" s="5" t="s">
        <v>5382</v>
      </c>
      <c r="P2661" s="2">
        <f>VLOOKUP(M2661&amp;N2661,Distancia!$C$2:$D$3438,2,0)</f>
        <v>180.61</v>
      </c>
      <c r="Q2661" s="2" t="str">
        <f t="shared" si="41"/>
        <v>Aplica</v>
      </c>
      <c r="R2661" s="36"/>
      <c r="S2661" s="2"/>
    </row>
    <row r="2662" spans="1:19" x14ac:dyDescent="0.25">
      <c r="A2662" s="3" t="s">
        <v>109</v>
      </c>
      <c r="B2662" s="6" t="s">
        <v>2190</v>
      </c>
      <c r="C2662" s="2">
        <v>221344</v>
      </c>
      <c r="D2662" s="4">
        <v>45929</v>
      </c>
      <c r="E2662" s="4">
        <v>45932</v>
      </c>
      <c r="F2662" s="2" t="s">
        <v>1909</v>
      </c>
      <c r="G2662" s="3" t="s">
        <v>1910</v>
      </c>
      <c r="H2662" s="2" t="s">
        <v>5577</v>
      </c>
      <c r="I2662" s="3" t="s">
        <v>351</v>
      </c>
      <c r="J2662" s="6">
        <v>293940</v>
      </c>
      <c r="K2662" s="3" t="s">
        <v>430</v>
      </c>
      <c r="L2662" s="3" t="s">
        <v>5154</v>
      </c>
      <c r="M2662" s="3" t="s">
        <v>533</v>
      </c>
      <c r="N2662" s="3" t="s">
        <v>270</v>
      </c>
      <c r="O2662" s="5" t="s">
        <v>5392</v>
      </c>
      <c r="P2662" s="2">
        <f>VLOOKUP(M2662&amp;N2662,Distancia!$C$2:$D$3438,2,0)</f>
        <v>1680.16</v>
      </c>
      <c r="Q2662" s="2" t="str">
        <f t="shared" si="41"/>
        <v>Aplica</v>
      </c>
      <c r="R2662" s="36">
        <v>277074</v>
      </c>
      <c r="S2662" s="2"/>
    </row>
    <row r="2663" spans="1:19" x14ac:dyDescent="0.25">
      <c r="A2663" s="3" t="s">
        <v>109</v>
      </c>
      <c r="B2663" s="6" t="s">
        <v>2190</v>
      </c>
      <c r="C2663" s="2">
        <v>221346</v>
      </c>
      <c r="D2663" s="4">
        <v>45925</v>
      </c>
      <c r="E2663" s="4">
        <v>45926</v>
      </c>
      <c r="F2663" s="2" t="s">
        <v>1909</v>
      </c>
      <c r="G2663" s="3" t="s">
        <v>1910</v>
      </c>
      <c r="H2663" s="2" t="s">
        <v>5577</v>
      </c>
      <c r="I2663" s="3" t="s">
        <v>97</v>
      </c>
      <c r="J2663" s="6">
        <v>0</v>
      </c>
      <c r="K2663" s="3" t="s">
        <v>463</v>
      </c>
      <c r="L2663" s="3" t="s">
        <v>5154</v>
      </c>
      <c r="M2663" s="3" t="s">
        <v>533</v>
      </c>
      <c r="N2663" s="3" t="s">
        <v>111</v>
      </c>
      <c r="O2663" s="5" t="s">
        <v>5394</v>
      </c>
      <c r="P2663" s="2">
        <f>VLOOKUP(M2663&amp;N2663,Distancia!$C$2:$D$3438,2,0)</f>
        <v>64.319999999999993</v>
      </c>
      <c r="Q2663" s="2" t="str">
        <f t="shared" si="41"/>
        <v>No Aplica</v>
      </c>
      <c r="R2663" s="36"/>
      <c r="S2663" s="2"/>
    </row>
    <row r="2664" spans="1:19" x14ac:dyDescent="0.25">
      <c r="A2664" s="3" t="s">
        <v>109</v>
      </c>
      <c r="B2664" s="6" t="s">
        <v>2190</v>
      </c>
      <c r="C2664" s="2">
        <v>221380</v>
      </c>
      <c r="D2664" s="4">
        <v>45926</v>
      </c>
      <c r="E2664" s="4">
        <v>45926</v>
      </c>
      <c r="F2664" s="2" t="s">
        <v>68</v>
      </c>
      <c r="G2664" s="3" t="s">
        <v>1911</v>
      </c>
      <c r="H2664" s="2" t="s">
        <v>6158</v>
      </c>
      <c r="I2664" s="3" t="s">
        <v>97</v>
      </c>
      <c r="J2664" s="6">
        <v>34581</v>
      </c>
      <c r="K2664" s="3" t="s">
        <v>744</v>
      </c>
      <c r="L2664" s="3" t="s">
        <v>4809</v>
      </c>
      <c r="M2664" s="3" t="s">
        <v>539</v>
      </c>
      <c r="N2664" s="3" t="s">
        <v>532</v>
      </c>
      <c r="O2664" s="5" t="s">
        <v>5382</v>
      </c>
      <c r="P2664" s="2">
        <f>VLOOKUP(M2664&amp;N2664,Distancia!$C$2:$D$3438,2,0)</f>
        <v>180.61</v>
      </c>
      <c r="Q2664" s="2" t="str">
        <f t="shared" si="41"/>
        <v>Aplica</v>
      </c>
      <c r="R2664" s="36"/>
      <c r="S2664" s="2"/>
    </row>
    <row r="2665" spans="1:19" x14ac:dyDescent="0.25">
      <c r="A2665" s="3" t="s">
        <v>382</v>
      </c>
      <c r="B2665" s="6" t="s">
        <v>2259</v>
      </c>
      <c r="C2665" s="2">
        <v>217997</v>
      </c>
      <c r="D2665" s="4">
        <v>45874</v>
      </c>
      <c r="E2665" s="4">
        <v>45877</v>
      </c>
      <c r="F2665" s="2" t="s">
        <v>3227</v>
      </c>
      <c r="G2665" s="3" t="s">
        <v>3228</v>
      </c>
      <c r="H2665" s="2" t="s">
        <v>5414</v>
      </c>
      <c r="I2665" s="3" t="s">
        <v>351</v>
      </c>
      <c r="J2665" s="6">
        <v>238569</v>
      </c>
      <c r="K2665" s="3" t="s">
        <v>303</v>
      </c>
      <c r="L2665" s="3" t="s">
        <v>3415</v>
      </c>
      <c r="M2665" s="3" t="s">
        <v>835</v>
      </c>
      <c r="N2665" s="3" t="s">
        <v>270</v>
      </c>
      <c r="O2665" s="5" t="s">
        <v>5392</v>
      </c>
      <c r="P2665" s="2">
        <f>VLOOKUP(M2665&amp;N2665,Distancia!$C$2:$D$3438,2,0)</f>
        <v>3003.86</v>
      </c>
      <c r="Q2665" s="2" t="str">
        <f t="shared" si="41"/>
        <v>Aplica</v>
      </c>
      <c r="R2665" s="52">
        <v>206194</v>
      </c>
      <c r="S2665" s="2"/>
    </row>
    <row r="2666" spans="1:19" x14ac:dyDescent="0.25">
      <c r="A2666" s="3" t="s">
        <v>382</v>
      </c>
      <c r="B2666" s="6" t="s">
        <v>2259</v>
      </c>
      <c r="C2666" s="2">
        <v>218028</v>
      </c>
      <c r="D2666" s="4">
        <v>45874</v>
      </c>
      <c r="E2666" s="4">
        <v>45877</v>
      </c>
      <c r="F2666" s="2" t="s">
        <v>871</v>
      </c>
      <c r="G2666" s="3" t="s">
        <v>874</v>
      </c>
      <c r="H2666" s="2" t="s">
        <v>5428</v>
      </c>
      <c r="I2666" s="3" t="s">
        <v>351</v>
      </c>
      <c r="J2666" s="6">
        <v>190855</v>
      </c>
      <c r="K2666" s="3" t="s">
        <v>456</v>
      </c>
      <c r="L2666" s="3" t="s">
        <v>3510</v>
      </c>
      <c r="M2666" s="3" t="s">
        <v>835</v>
      </c>
      <c r="N2666" s="3" t="s">
        <v>270</v>
      </c>
      <c r="O2666" s="5" t="s">
        <v>5392</v>
      </c>
      <c r="P2666" s="2">
        <f>VLOOKUP(M2666&amp;N2666,Distancia!$C$2:$D$3438,2,0)</f>
        <v>3003.86</v>
      </c>
      <c r="Q2666" s="2" t="str">
        <f t="shared" si="41"/>
        <v>Aplica</v>
      </c>
      <c r="R2666" s="52">
        <v>224194</v>
      </c>
      <c r="S2666" s="2"/>
    </row>
    <row r="2667" spans="1:19" x14ac:dyDescent="0.25">
      <c r="A2667" s="3" t="s">
        <v>382</v>
      </c>
      <c r="B2667" s="6" t="s">
        <v>2259</v>
      </c>
      <c r="C2667" s="2">
        <v>218049</v>
      </c>
      <c r="D2667" s="4">
        <v>45841</v>
      </c>
      <c r="E2667" s="4">
        <v>45841</v>
      </c>
      <c r="F2667" s="2" t="s">
        <v>865</v>
      </c>
      <c r="G2667" s="3" t="s">
        <v>866</v>
      </c>
      <c r="H2667" s="2" t="s">
        <v>5443</v>
      </c>
      <c r="I2667" s="3" t="s">
        <v>3170</v>
      </c>
      <c r="J2667" s="6">
        <v>31809</v>
      </c>
      <c r="K2667" s="3" t="s">
        <v>3098</v>
      </c>
      <c r="L2667" s="3" t="s">
        <v>3452</v>
      </c>
      <c r="M2667" s="3" t="s">
        <v>835</v>
      </c>
      <c r="N2667" s="3" t="s">
        <v>861</v>
      </c>
      <c r="O2667" s="5" t="s">
        <v>5444</v>
      </c>
      <c r="P2667" s="2">
        <f>VLOOKUP(M2667&amp;N2667,Distancia!$C$2:$D$3438,2,0)</f>
        <v>44.25</v>
      </c>
      <c r="Q2667" s="2" t="str">
        <f t="shared" si="41"/>
        <v>No Aplica</v>
      </c>
      <c r="R2667" s="52"/>
      <c r="S2667" s="2"/>
    </row>
    <row r="2668" spans="1:19" x14ac:dyDescent="0.25">
      <c r="A2668" s="3" t="s">
        <v>382</v>
      </c>
      <c r="B2668" s="6" t="s">
        <v>2259</v>
      </c>
      <c r="C2668" s="2">
        <v>218050</v>
      </c>
      <c r="D2668" s="4">
        <v>45841</v>
      </c>
      <c r="E2668" s="4">
        <v>45841</v>
      </c>
      <c r="F2668" s="2" t="s">
        <v>3522</v>
      </c>
      <c r="G2668" s="3" t="s">
        <v>3523</v>
      </c>
      <c r="H2668" s="2" t="s">
        <v>5445</v>
      </c>
      <c r="I2668" s="3" t="s">
        <v>3170</v>
      </c>
      <c r="J2668" s="6">
        <v>25815</v>
      </c>
      <c r="K2668" s="3" t="s">
        <v>3097</v>
      </c>
      <c r="L2668" s="3" t="s">
        <v>3452</v>
      </c>
      <c r="M2668" s="3" t="s">
        <v>835</v>
      </c>
      <c r="N2668" s="3" t="s">
        <v>861</v>
      </c>
      <c r="O2668" s="5" t="s">
        <v>5444</v>
      </c>
      <c r="P2668" s="2">
        <f>VLOOKUP(M2668&amp;N2668,Distancia!$C$2:$D$3438,2,0)</f>
        <v>44.25</v>
      </c>
      <c r="Q2668" s="2" t="str">
        <f t="shared" si="41"/>
        <v>No Aplica</v>
      </c>
      <c r="R2668" s="52"/>
      <c r="S2668" s="2"/>
    </row>
    <row r="2669" spans="1:19" x14ac:dyDescent="0.25">
      <c r="A2669" s="3" t="s">
        <v>382</v>
      </c>
      <c r="B2669" s="6" t="s">
        <v>2259</v>
      </c>
      <c r="C2669" s="2">
        <v>218093</v>
      </c>
      <c r="D2669" s="4">
        <v>45842</v>
      </c>
      <c r="E2669" s="4">
        <v>45846</v>
      </c>
      <c r="F2669" s="2" t="s">
        <v>677</v>
      </c>
      <c r="G2669" s="3" t="s">
        <v>678</v>
      </c>
      <c r="H2669" s="2" t="s">
        <v>5481</v>
      </c>
      <c r="I2669" s="3" t="s">
        <v>97</v>
      </c>
      <c r="J2669" s="6">
        <v>86453</v>
      </c>
      <c r="K2669" s="3" t="s">
        <v>3120</v>
      </c>
      <c r="L2669" s="3" t="s">
        <v>3415</v>
      </c>
      <c r="M2669" s="3" t="s">
        <v>835</v>
      </c>
      <c r="N2669" s="3" t="s">
        <v>270</v>
      </c>
      <c r="O2669" s="5" t="s">
        <v>5392</v>
      </c>
      <c r="P2669" s="2">
        <f>VLOOKUP(M2669&amp;N2669,Distancia!$C$2:$D$3438,2,0)</f>
        <v>3003.86</v>
      </c>
      <c r="Q2669" s="2" t="str">
        <f t="shared" si="41"/>
        <v>Aplica</v>
      </c>
      <c r="R2669" s="52">
        <v>475574</v>
      </c>
      <c r="S2669" s="2"/>
    </row>
    <row r="2670" spans="1:19" x14ac:dyDescent="0.25">
      <c r="A2670" s="3" t="s">
        <v>382</v>
      </c>
      <c r="B2670" s="6" t="s">
        <v>2259</v>
      </c>
      <c r="C2670" s="2">
        <v>218114</v>
      </c>
      <c r="D2670" s="4">
        <v>45840</v>
      </c>
      <c r="E2670" s="4">
        <v>45841</v>
      </c>
      <c r="F2670" s="2" t="s">
        <v>2264</v>
      </c>
      <c r="G2670" s="3" t="s">
        <v>2267</v>
      </c>
      <c r="H2670" s="2" t="s">
        <v>5491</v>
      </c>
      <c r="I2670" s="3" t="s">
        <v>97</v>
      </c>
      <c r="J2670" s="6">
        <v>31809</v>
      </c>
      <c r="K2670" s="3" t="s">
        <v>467</v>
      </c>
      <c r="L2670" s="3" t="s">
        <v>3428</v>
      </c>
      <c r="M2670" s="3" t="s">
        <v>868</v>
      </c>
      <c r="N2670" s="3" t="s">
        <v>835</v>
      </c>
      <c r="O2670" s="5" t="s">
        <v>5389</v>
      </c>
      <c r="P2670" s="2">
        <f>VLOOKUP(M2670&amp;N2670,Distancia!$C$2:$D$3438,2,0)</f>
        <v>242.98</v>
      </c>
      <c r="Q2670" s="2" t="str">
        <f t="shared" si="41"/>
        <v>Aplica</v>
      </c>
      <c r="R2670" s="52"/>
      <c r="S2670" s="2"/>
    </row>
    <row r="2671" spans="1:19" x14ac:dyDescent="0.25">
      <c r="A2671" s="3" t="s">
        <v>382</v>
      </c>
      <c r="B2671" s="6" t="s">
        <v>2259</v>
      </c>
      <c r="C2671" s="2">
        <v>218183</v>
      </c>
      <c r="D2671" s="4">
        <v>45862</v>
      </c>
      <c r="E2671" s="4">
        <v>45863</v>
      </c>
      <c r="F2671" s="2" t="s">
        <v>862</v>
      </c>
      <c r="G2671" s="3" t="s">
        <v>863</v>
      </c>
      <c r="H2671" s="2" t="s">
        <v>5543</v>
      </c>
      <c r="I2671" s="3" t="s">
        <v>97</v>
      </c>
      <c r="J2671" s="6">
        <v>79523</v>
      </c>
      <c r="K2671" s="3" t="s">
        <v>128</v>
      </c>
      <c r="L2671" s="3" t="s">
        <v>3598</v>
      </c>
      <c r="M2671" s="3" t="s">
        <v>835</v>
      </c>
      <c r="N2671" s="3" t="s">
        <v>861</v>
      </c>
      <c r="O2671" s="5" t="s">
        <v>5444</v>
      </c>
      <c r="P2671" s="2">
        <f>VLOOKUP(M2671&amp;N2671,Distancia!$C$2:$D$3438,2,0)</f>
        <v>44.25</v>
      </c>
      <c r="Q2671" s="2" t="str">
        <f t="shared" si="41"/>
        <v>No Aplica</v>
      </c>
      <c r="R2671" s="52"/>
      <c r="S2671" s="2"/>
    </row>
    <row r="2672" spans="1:19" x14ac:dyDescent="0.25">
      <c r="A2672" s="3" t="s">
        <v>382</v>
      </c>
      <c r="B2672" s="6" t="s">
        <v>2259</v>
      </c>
      <c r="C2672" s="2">
        <v>218258</v>
      </c>
      <c r="D2672" s="4">
        <v>45887</v>
      </c>
      <c r="E2672" s="4">
        <v>45892</v>
      </c>
      <c r="F2672" s="2" t="s">
        <v>3202</v>
      </c>
      <c r="G2672" s="3" t="s">
        <v>3203</v>
      </c>
      <c r="H2672" s="2" t="s">
        <v>5584</v>
      </c>
      <c r="I2672" s="3" t="s">
        <v>351</v>
      </c>
      <c r="J2672" s="6">
        <v>322690</v>
      </c>
      <c r="K2672" s="3" t="s">
        <v>254</v>
      </c>
      <c r="L2672" s="3" t="s">
        <v>3617</v>
      </c>
      <c r="M2672" s="3" t="s">
        <v>835</v>
      </c>
      <c r="N2672" s="3" t="s">
        <v>270</v>
      </c>
      <c r="O2672" s="5" t="s">
        <v>5392</v>
      </c>
      <c r="P2672" s="2">
        <f>VLOOKUP(M2672&amp;N2672,Distancia!$C$2:$D$3438,2,0)</f>
        <v>3003.86</v>
      </c>
      <c r="Q2672" s="2" t="str">
        <f t="shared" si="41"/>
        <v>Aplica</v>
      </c>
      <c r="R2672" s="52">
        <v>188854</v>
      </c>
      <c r="S2672" s="2"/>
    </row>
    <row r="2673" spans="1:19" x14ac:dyDescent="0.25">
      <c r="A2673" s="3" t="s">
        <v>382</v>
      </c>
      <c r="B2673" s="6" t="s">
        <v>2259</v>
      </c>
      <c r="C2673" s="2">
        <v>218260</v>
      </c>
      <c r="D2673" s="4">
        <v>45852</v>
      </c>
      <c r="E2673" s="4">
        <v>45853</v>
      </c>
      <c r="F2673" s="2" t="s">
        <v>2260</v>
      </c>
      <c r="G2673" s="3" t="s">
        <v>2268</v>
      </c>
      <c r="H2673" s="2" t="s">
        <v>5585</v>
      </c>
      <c r="I2673" s="3" t="s">
        <v>3170</v>
      </c>
      <c r="J2673" s="6">
        <v>111332</v>
      </c>
      <c r="K2673" s="3" t="s">
        <v>3119</v>
      </c>
      <c r="L2673" s="3" t="s">
        <v>3590</v>
      </c>
      <c r="M2673" s="3" t="s">
        <v>835</v>
      </c>
      <c r="N2673" s="3" t="s">
        <v>861</v>
      </c>
      <c r="O2673" s="5" t="s">
        <v>5392</v>
      </c>
      <c r="P2673" s="2">
        <f>VLOOKUP(M2673&amp;N2673,Distancia!$C$2:$D$3438,2,0)</f>
        <v>44.25</v>
      </c>
      <c r="Q2673" s="2" t="str">
        <f t="shared" si="41"/>
        <v>No Aplica</v>
      </c>
      <c r="R2673" s="52"/>
      <c r="S2673" s="2"/>
    </row>
    <row r="2674" spans="1:19" x14ac:dyDescent="0.25">
      <c r="A2674" s="3" t="s">
        <v>382</v>
      </c>
      <c r="B2674" s="6" t="s">
        <v>2259</v>
      </c>
      <c r="C2674" s="2">
        <v>218261</v>
      </c>
      <c r="D2674" s="4">
        <v>45894</v>
      </c>
      <c r="E2674" s="4">
        <v>45898</v>
      </c>
      <c r="F2674" s="2" t="s">
        <v>2260</v>
      </c>
      <c r="G2674" s="3" t="s">
        <v>2268</v>
      </c>
      <c r="H2674" s="2" t="s">
        <v>5585</v>
      </c>
      <c r="I2674" s="3" t="s">
        <v>351</v>
      </c>
      <c r="J2674" s="6">
        <v>349901</v>
      </c>
      <c r="K2674" s="3" t="s">
        <v>232</v>
      </c>
      <c r="L2674" s="3" t="s">
        <v>3590</v>
      </c>
      <c r="M2674" s="3" t="s">
        <v>835</v>
      </c>
      <c r="N2674" s="3" t="s">
        <v>270</v>
      </c>
      <c r="O2674" s="5" t="s">
        <v>5392</v>
      </c>
      <c r="P2674" s="2">
        <f>VLOOKUP(M2674&amp;N2674,Distancia!$C$2:$D$3438,2,0)</f>
        <v>3003.86</v>
      </c>
      <c r="Q2674" s="2" t="str">
        <f t="shared" si="41"/>
        <v>Aplica</v>
      </c>
      <c r="R2674" s="52">
        <v>179854</v>
      </c>
      <c r="S2674" s="2"/>
    </row>
    <row r="2675" spans="1:19" x14ac:dyDescent="0.25">
      <c r="A2675" s="3" t="s">
        <v>382</v>
      </c>
      <c r="B2675" s="6" t="s">
        <v>2259</v>
      </c>
      <c r="C2675" s="2">
        <v>218288</v>
      </c>
      <c r="D2675" s="4">
        <v>45847</v>
      </c>
      <c r="E2675" s="4">
        <v>45850</v>
      </c>
      <c r="F2675" s="2" t="s">
        <v>86</v>
      </c>
      <c r="G2675" s="3" t="s">
        <v>864</v>
      </c>
      <c r="H2675" s="2" t="s">
        <v>5599</v>
      </c>
      <c r="I2675" s="3" t="s">
        <v>97</v>
      </c>
      <c r="J2675" s="6">
        <v>207487</v>
      </c>
      <c r="K2675" s="3" t="s">
        <v>684</v>
      </c>
      <c r="L2675" s="3" t="s">
        <v>3617</v>
      </c>
      <c r="M2675" s="3" t="s">
        <v>835</v>
      </c>
      <c r="N2675" s="3" t="s">
        <v>950</v>
      </c>
      <c r="O2675" s="5" t="s">
        <v>5494</v>
      </c>
      <c r="P2675" s="2">
        <f>VLOOKUP(M2675&amp;N2675,Distancia!$C$2:$D$3438,2,0)</f>
        <v>2920.03</v>
      </c>
      <c r="Q2675" s="2" t="str">
        <f t="shared" si="41"/>
        <v>Aplica</v>
      </c>
      <c r="R2675" s="52">
        <v>729360</v>
      </c>
      <c r="S2675" s="2"/>
    </row>
    <row r="2676" spans="1:19" x14ac:dyDescent="0.25">
      <c r="A2676" s="3" t="s">
        <v>382</v>
      </c>
      <c r="B2676" s="6" t="s">
        <v>2259</v>
      </c>
      <c r="C2676" s="2">
        <v>218321</v>
      </c>
      <c r="D2676" s="4">
        <v>45922</v>
      </c>
      <c r="E2676" s="4">
        <v>45925</v>
      </c>
      <c r="F2676" s="2" t="s">
        <v>3070</v>
      </c>
      <c r="G2676" s="3" t="s">
        <v>3071</v>
      </c>
      <c r="H2676" s="2" t="s">
        <v>5617</v>
      </c>
      <c r="I2676" s="3" t="s">
        <v>351</v>
      </c>
      <c r="J2676" s="6">
        <v>259359</v>
      </c>
      <c r="K2676" s="3" t="s">
        <v>257</v>
      </c>
      <c r="L2676" s="3" t="s">
        <v>3617</v>
      </c>
      <c r="M2676" s="3" t="s">
        <v>835</v>
      </c>
      <c r="N2676" s="3" t="s">
        <v>270</v>
      </c>
      <c r="O2676" s="5" t="s">
        <v>5392</v>
      </c>
      <c r="P2676" s="2">
        <f>VLOOKUP(M2676&amp;N2676,Distancia!$C$2:$D$3438,2,0)</f>
        <v>3003.86</v>
      </c>
      <c r="Q2676" s="2" t="str">
        <f t="shared" si="41"/>
        <v>Aplica</v>
      </c>
      <c r="R2676" s="52">
        <v>405080</v>
      </c>
      <c r="S2676" s="2"/>
    </row>
    <row r="2677" spans="1:19" x14ac:dyDescent="0.25">
      <c r="A2677" s="3" t="s">
        <v>382</v>
      </c>
      <c r="B2677" s="6" t="s">
        <v>2259</v>
      </c>
      <c r="C2677" s="2">
        <v>218398</v>
      </c>
      <c r="D2677" s="4">
        <v>45875</v>
      </c>
      <c r="E2677" s="4">
        <v>45877</v>
      </c>
      <c r="F2677" s="2" t="s">
        <v>1918</v>
      </c>
      <c r="G2677" s="3" t="s">
        <v>2261</v>
      </c>
      <c r="H2677" s="2" t="s">
        <v>5645</v>
      </c>
      <c r="I2677" s="3" t="s">
        <v>3170</v>
      </c>
      <c r="J2677" s="6">
        <v>111332</v>
      </c>
      <c r="K2677" s="3" t="s">
        <v>253</v>
      </c>
      <c r="L2677" s="3" t="s">
        <v>3732</v>
      </c>
      <c r="M2677" s="3" t="s">
        <v>861</v>
      </c>
      <c r="N2677" s="3" t="s">
        <v>835</v>
      </c>
      <c r="O2677" s="5" t="s">
        <v>5444</v>
      </c>
      <c r="P2677" s="2">
        <f>VLOOKUP(M2677&amp;N2677,Distancia!$C$2:$D$3438,2,0)</f>
        <v>44.25</v>
      </c>
      <c r="Q2677" s="2" t="str">
        <f t="shared" si="41"/>
        <v>No Aplica</v>
      </c>
      <c r="R2677" s="52"/>
      <c r="S2677" s="2"/>
    </row>
    <row r="2678" spans="1:19" x14ac:dyDescent="0.25">
      <c r="A2678" s="3" t="s">
        <v>382</v>
      </c>
      <c r="B2678" s="6" t="s">
        <v>2259</v>
      </c>
      <c r="C2678" s="2">
        <v>218399</v>
      </c>
      <c r="D2678" s="4">
        <v>45893</v>
      </c>
      <c r="E2678" s="4">
        <v>45898</v>
      </c>
      <c r="F2678" s="2" t="s">
        <v>1918</v>
      </c>
      <c r="G2678" s="3" t="s">
        <v>2261</v>
      </c>
      <c r="H2678" s="2" t="s">
        <v>5645</v>
      </c>
      <c r="I2678" s="3" t="s">
        <v>97</v>
      </c>
      <c r="J2678" s="6">
        <v>429424</v>
      </c>
      <c r="K2678" s="3" t="s">
        <v>3132</v>
      </c>
      <c r="L2678" s="3" t="s">
        <v>3673</v>
      </c>
      <c r="M2678" s="3" t="s">
        <v>861</v>
      </c>
      <c r="N2678" s="3" t="s">
        <v>270</v>
      </c>
      <c r="O2678" s="5" t="s">
        <v>5444</v>
      </c>
      <c r="P2678" s="2">
        <f>VLOOKUP(M2678&amp;N2678,Distancia!$C$2:$D$3438,2,0)</f>
        <v>3001.4</v>
      </c>
      <c r="Q2678" s="2" t="str">
        <f t="shared" si="41"/>
        <v>Aplica</v>
      </c>
      <c r="R2678" s="52"/>
      <c r="S2678" s="2"/>
    </row>
    <row r="2679" spans="1:19" x14ac:dyDescent="0.25">
      <c r="A2679" s="3" t="s">
        <v>382</v>
      </c>
      <c r="B2679" s="6" t="s">
        <v>2259</v>
      </c>
      <c r="C2679" s="2">
        <v>218471</v>
      </c>
      <c r="D2679" s="4">
        <v>45854</v>
      </c>
      <c r="E2679" s="4">
        <v>45855</v>
      </c>
      <c r="F2679" s="2" t="s">
        <v>683</v>
      </c>
      <c r="G2679" s="3" t="s">
        <v>867</v>
      </c>
      <c r="H2679" s="2" t="s">
        <v>5677</v>
      </c>
      <c r="I2679" s="3" t="s">
        <v>3170</v>
      </c>
      <c r="J2679" s="6">
        <v>121034</v>
      </c>
      <c r="K2679" s="3" t="s">
        <v>276</v>
      </c>
      <c r="L2679" s="3" t="s">
        <v>3538</v>
      </c>
      <c r="M2679" s="3" t="s">
        <v>835</v>
      </c>
      <c r="N2679" s="3" t="s">
        <v>868</v>
      </c>
      <c r="O2679" s="5" t="s">
        <v>5389</v>
      </c>
      <c r="P2679" s="2">
        <f>VLOOKUP(M2679&amp;N2679,Distancia!$C$2:$D$3438,2,0)</f>
        <v>242.98</v>
      </c>
      <c r="Q2679" s="2" t="str">
        <f t="shared" si="41"/>
        <v>Aplica</v>
      </c>
      <c r="R2679" s="52"/>
      <c r="S2679" s="2"/>
    </row>
    <row r="2680" spans="1:19" x14ac:dyDescent="0.25">
      <c r="A2680" s="3" t="s">
        <v>382</v>
      </c>
      <c r="B2680" s="6" t="s">
        <v>2259</v>
      </c>
      <c r="C2680" s="2">
        <v>218540</v>
      </c>
      <c r="D2680" s="4">
        <v>45860</v>
      </c>
      <c r="E2680" s="4">
        <v>45865</v>
      </c>
      <c r="F2680" s="2" t="s">
        <v>677</v>
      </c>
      <c r="G2680" s="3" t="s">
        <v>678</v>
      </c>
      <c r="H2680" s="2" t="s">
        <v>5481</v>
      </c>
      <c r="I2680" s="3" t="s">
        <v>97</v>
      </c>
      <c r="J2680" s="6">
        <v>293940</v>
      </c>
      <c r="K2680" s="3" t="s">
        <v>255</v>
      </c>
      <c r="L2680" s="3" t="s">
        <v>3673</v>
      </c>
      <c r="M2680" s="3" t="s">
        <v>835</v>
      </c>
      <c r="N2680" s="3" t="s">
        <v>270</v>
      </c>
      <c r="O2680" s="5" t="s">
        <v>5392</v>
      </c>
      <c r="P2680" s="2">
        <f>VLOOKUP(M2680&amp;N2680,Distancia!$C$2:$D$3438,2,0)</f>
        <v>3003.86</v>
      </c>
      <c r="Q2680" s="2" t="str">
        <f t="shared" si="41"/>
        <v>Aplica</v>
      </c>
      <c r="R2680" s="52">
        <v>457506</v>
      </c>
      <c r="S2680" s="2"/>
    </row>
    <row r="2681" spans="1:19" x14ac:dyDescent="0.25">
      <c r="A2681" s="3" t="s">
        <v>382</v>
      </c>
      <c r="B2681" s="6" t="s">
        <v>2259</v>
      </c>
      <c r="C2681" s="2">
        <v>218632</v>
      </c>
      <c r="D2681" s="4">
        <v>45848</v>
      </c>
      <c r="E2681" s="4">
        <v>45857</v>
      </c>
      <c r="F2681" s="2" t="s">
        <v>2264</v>
      </c>
      <c r="G2681" s="3" t="s">
        <v>2267</v>
      </c>
      <c r="H2681" s="2" t="s">
        <v>5491</v>
      </c>
      <c r="I2681" s="3" t="s">
        <v>97</v>
      </c>
      <c r="J2681" s="6">
        <v>413520</v>
      </c>
      <c r="K2681" s="3" t="s">
        <v>856</v>
      </c>
      <c r="L2681" s="3" t="s">
        <v>3510</v>
      </c>
      <c r="M2681" s="3" t="s">
        <v>868</v>
      </c>
      <c r="N2681" s="3" t="s">
        <v>835</v>
      </c>
      <c r="O2681" s="5" t="s">
        <v>5389</v>
      </c>
      <c r="P2681" s="2">
        <f>VLOOKUP(M2681&amp;N2681,Distancia!$C$2:$D$3438,2,0)</f>
        <v>242.98</v>
      </c>
      <c r="Q2681" s="2" t="str">
        <f t="shared" si="41"/>
        <v>Aplica</v>
      </c>
      <c r="R2681" s="52"/>
      <c r="S2681" s="2"/>
    </row>
    <row r="2682" spans="1:19" x14ac:dyDescent="0.25">
      <c r="A2682" s="3" t="s">
        <v>382</v>
      </c>
      <c r="B2682" s="6" t="s">
        <v>2259</v>
      </c>
      <c r="C2682" s="2">
        <v>218641</v>
      </c>
      <c r="D2682" s="4">
        <v>45858</v>
      </c>
      <c r="E2682" s="4">
        <v>45861</v>
      </c>
      <c r="F2682" s="2" t="s">
        <v>2264</v>
      </c>
      <c r="G2682" s="3" t="s">
        <v>2267</v>
      </c>
      <c r="H2682" s="2" t="s">
        <v>5491</v>
      </c>
      <c r="I2682" s="3" t="s">
        <v>3170</v>
      </c>
      <c r="J2682" s="6">
        <v>238569</v>
      </c>
      <c r="K2682" s="3" t="s">
        <v>685</v>
      </c>
      <c r="L2682" s="3" t="s">
        <v>3810</v>
      </c>
      <c r="M2682" s="3" t="s">
        <v>868</v>
      </c>
      <c r="N2682" s="3" t="s">
        <v>270</v>
      </c>
      <c r="O2682" s="5" t="s">
        <v>5494</v>
      </c>
      <c r="P2682" s="2">
        <f>VLOOKUP(M2682&amp;N2682,Distancia!$C$2:$D$3438,2,0)</f>
        <v>2959.56</v>
      </c>
      <c r="Q2682" s="2" t="str">
        <f t="shared" si="41"/>
        <v>Aplica</v>
      </c>
      <c r="R2682" s="52">
        <v>514938</v>
      </c>
      <c r="S2682" s="2"/>
    </row>
    <row r="2683" spans="1:19" x14ac:dyDescent="0.25">
      <c r="A2683" s="3" t="s">
        <v>382</v>
      </c>
      <c r="B2683" s="6" t="s">
        <v>2259</v>
      </c>
      <c r="C2683" s="2">
        <v>218758</v>
      </c>
      <c r="D2683" s="4">
        <v>45893</v>
      </c>
      <c r="E2683" s="4">
        <v>45899</v>
      </c>
      <c r="F2683" s="2" t="s">
        <v>3190</v>
      </c>
      <c r="G2683" s="3" t="s">
        <v>3191</v>
      </c>
      <c r="H2683" s="2" t="s">
        <v>5786</v>
      </c>
      <c r="I2683" s="3" t="s">
        <v>351</v>
      </c>
      <c r="J2683" s="6">
        <v>508947</v>
      </c>
      <c r="K2683" s="3" t="s">
        <v>405</v>
      </c>
      <c r="L2683" s="3" t="s">
        <v>3876</v>
      </c>
      <c r="M2683" s="3" t="s">
        <v>868</v>
      </c>
      <c r="N2683" s="3" t="s">
        <v>270</v>
      </c>
      <c r="O2683" s="5" t="s">
        <v>5392</v>
      </c>
      <c r="P2683" s="2">
        <f>VLOOKUP(M2683&amp;N2683,Distancia!$C$2:$D$3438,2,0)</f>
        <v>2959.56</v>
      </c>
      <c r="Q2683" s="2" t="str">
        <f t="shared" si="41"/>
        <v>Aplica</v>
      </c>
      <c r="R2683" s="52">
        <v>220686</v>
      </c>
      <c r="S2683" s="2"/>
    </row>
    <row r="2684" spans="1:19" x14ac:dyDescent="0.25">
      <c r="A2684" s="3" t="s">
        <v>382</v>
      </c>
      <c r="B2684" s="6" t="s">
        <v>2259</v>
      </c>
      <c r="C2684" s="2">
        <v>218784</v>
      </c>
      <c r="D2684" s="4">
        <v>45905</v>
      </c>
      <c r="E2684" s="4">
        <v>45928</v>
      </c>
      <c r="F2684" s="2" t="s">
        <v>2264</v>
      </c>
      <c r="G2684" s="3" t="s">
        <v>2267</v>
      </c>
      <c r="H2684" s="2" t="s">
        <v>5491</v>
      </c>
      <c r="I2684" s="3" t="s">
        <v>351</v>
      </c>
      <c r="J2684" s="6">
        <v>349901</v>
      </c>
      <c r="K2684" s="3" t="s">
        <v>567</v>
      </c>
      <c r="L2684" s="3" t="s">
        <v>3876</v>
      </c>
      <c r="M2684" s="3" t="s">
        <v>868</v>
      </c>
      <c r="N2684" s="3" t="s">
        <v>270</v>
      </c>
      <c r="O2684" s="5" t="s">
        <v>5392</v>
      </c>
      <c r="P2684" s="2">
        <f>VLOOKUP(M2684&amp;N2684,Distancia!$C$2:$D$3438,2,0)</f>
        <v>2959.56</v>
      </c>
      <c r="Q2684" s="2" t="str">
        <f t="shared" si="41"/>
        <v>Aplica</v>
      </c>
      <c r="R2684" s="52">
        <v>175938</v>
      </c>
      <c r="S2684" s="2"/>
    </row>
    <row r="2685" spans="1:19" x14ac:dyDescent="0.25">
      <c r="A2685" s="3" t="s">
        <v>382</v>
      </c>
      <c r="B2685" s="6" t="s">
        <v>2259</v>
      </c>
      <c r="C2685" s="2">
        <v>218841</v>
      </c>
      <c r="D2685" s="4">
        <v>45866</v>
      </c>
      <c r="E2685" s="4">
        <v>45866</v>
      </c>
      <c r="F2685" s="2" t="s">
        <v>869</v>
      </c>
      <c r="G2685" s="3" t="s">
        <v>870</v>
      </c>
      <c r="H2685" s="2" t="s">
        <v>5816</v>
      </c>
      <c r="I2685" s="3" t="s">
        <v>3170</v>
      </c>
      <c r="J2685" s="6">
        <v>25815</v>
      </c>
      <c r="K2685" s="3" t="s">
        <v>768</v>
      </c>
      <c r="L2685" s="3" t="s">
        <v>3856</v>
      </c>
      <c r="M2685" s="3" t="s">
        <v>835</v>
      </c>
      <c r="N2685" s="3" t="s">
        <v>868</v>
      </c>
      <c r="O2685" s="5" t="s">
        <v>5389</v>
      </c>
      <c r="P2685" s="2">
        <f>VLOOKUP(M2685&amp;N2685,Distancia!$C$2:$D$3438,2,0)</f>
        <v>242.98</v>
      </c>
      <c r="Q2685" s="2" t="str">
        <f t="shared" si="41"/>
        <v>Aplica</v>
      </c>
      <c r="R2685" s="52"/>
      <c r="S2685" s="2"/>
    </row>
    <row r="2686" spans="1:19" x14ac:dyDescent="0.25">
      <c r="A2686" s="3" t="s">
        <v>382</v>
      </c>
      <c r="B2686" s="6" t="s">
        <v>2259</v>
      </c>
      <c r="C2686" s="2">
        <v>218913</v>
      </c>
      <c r="D2686" s="4">
        <v>45868</v>
      </c>
      <c r="E2686" s="4">
        <v>45869</v>
      </c>
      <c r="F2686" s="2" t="s">
        <v>2270</v>
      </c>
      <c r="G2686" s="3" t="s">
        <v>2269</v>
      </c>
      <c r="H2686" s="2" t="s">
        <v>5849</v>
      </c>
      <c r="I2686" s="3" t="s">
        <v>97</v>
      </c>
      <c r="J2686" s="6">
        <v>90353</v>
      </c>
      <c r="K2686" s="3" t="s">
        <v>238</v>
      </c>
      <c r="L2686" s="3" t="s">
        <v>3856</v>
      </c>
      <c r="M2686" s="3" t="s">
        <v>835</v>
      </c>
      <c r="N2686" s="3" t="s">
        <v>868</v>
      </c>
      <c r="O2686" s="5" t="s">
        <v>5389</v>
      </c>
      <c r="P2686" s="2">
        <f>VLOOKUP(M2686&amp;N2686,Distancia!$C$2:$D$3438,2,0)</f>
        <v>242.98</v>
      </c>
      <c r="Q2686" s="2" t="str">
        <f t="shared" si="41"/>
        <v>Aplica</v>
      </c>
      <c r="R2686" s="52"/>
      <c r="S2686" s="2"/>
    </row>
    <row r="2687" spans="1:19" x14ac:dyDescent="0.25">
      <c r="A2687" s="3" t="s">
        <v>382</v>
      </c>
      <c r="B2687" s="6" t="s">
        <v>2259</v>
      </c>
      <c r="C2687" s="2">
        <v>218942</v>
      </c>
      <c r="D2687" s="4">
        <v>45879</v>
      </c>
      <c r="E2687" s="4">
        <v>45883</v>
      </c>
      <c r="F2687" s="2" t="s">
        <v>63</v>
      </c>
      <c r="G2687" s="3" t="s">
        <v>1917</v>
      </c>
      <c r="H2687" s="2" t="s">
        <v>5857</v>
      </c>
      <c r="I2687" s="3" t="s">
        <v>97</v>
      </c>
      <c r="J2687" s="6">
        <v>349901</v>
      </c>
      <c r="K2687" s="3" t="s">
        <v>364</v>
      </c>
      <c r="L2687" s="3" t="s">
        <v>3871</v>
      </c>
      <c r="M2687" s="3" t="s">
        <v>835</v>
      </c>
      <c r="N2687" s="3" t="s">
        <v>868</v>
      </c>
      <c r="O2687" s="5" t="s">
        <v>5389</v>
      </c>
      <c r="P2687" s="2">
        <f>VLOOKUP(M2687&amp;N2687,Distancia!$C$2:$D$3438,2,0)</f>
        <v>242.98</v>
      </c>
      <c r="Q2687" s="2" t="str">
        <f t="shared" si="41"/>
        <v>Aplica</v>
      </c>
      <c r="R2687" s="52"/>
      <c r="S2687" s="2"/>
    </row>
    <row r="2688" spans="1:19" x14ac:dyDescent="0.25">
      <c r="A2688" s="3" t="s">
        <v>382</v>
      </c>
      <c r="B2688" s="6" t="s">
        <v>2259</v>
      </c>
      <c r="C2688" s="2">
        <v>219018</v>
      </c>
      <c r="D2688" s="4">
        <v>45872</v>
      </c>
      <c r="E2688" s="4">
        <v>45878</v>
      </c>
      <c r="F2688" s="2" t="s">
        <v>2263</v>
      </c>
      <c r="G2688" s="3" t="s">
        <v>2262</v>
      </c>
      <c r="H2688" s="2" t="s">
        <v>5885</v>
      </c>
      <c r="I2688" s="3" t="s">
        <v>97</v>
      </c>
      <c r="J2688" s="6">
        <v>477138</v>
      </c>
      <c r="K2688" s="3" t="s">
        <v>473</v>
      </c>
      <c r="L2688" s="3" t="s">
        <v>3724</v>
      </c>
      <c r="M2688" s="3" t="s">
        <v>861</v>
      </c>
      <c r="N2688" s="3" t="s">
        <v>835</v>
      </c>
      <c r="O2688" s="5" t="s">
        <v>5886</v>
      </c>
      <c r="P2688" s="2">
        <f>VLOOKUP(M2688&amp;N2688,Distancia!$C$2:$D$3438,2,0)</f>
        <v>44.25</v>
      </c>
      <c r="Q2688" s="2" t="str">
        <f t="shared" si="41"/>
        <v>No Aplica</v>
      </c>
      <c r="R2688" s="52"/>
      <c r="S2688" s="2"/>
    </row>
    <row r="2689" spans="1:19" x14ac:dyDescent="0.25">
      <c r="A2689" s="3" t="s">
        <v>382</v>
      </c>
      <c r="B2689" s="6" t="s">
        <v>2259</v>
      </c>
      <c r="C2689" s="2">
        <v>219148</v>
      </c>
      <c r="D2689" s="4">
        <v>45880</v>
      </c>
      <c r="E2689" s="4">
        <v>45882</v>
      </c>
      <c r="F2689" s="2" t="s">
        <v>3260</v>
      </c>
      <c r="G2689" s="3" t="s">
        <v>3261</v>
      </c>
      <c r="H2689" s="2" t="s">
        <v>5928</v>
      </c>
      <c r="I2689" s="3" t="s">
        <v>3170</v>
      </c>
      <c r="J2689" s="6">
        <v>159046</v>
      </c>
      <c r="K2689" s="3" t="s">
        <v>141</v>
      </c>
      <c r="L2689" s="3" t="s">
        <v>3724</v>
      </c>
      <c r="M2689" s="3" t="s">
        <v>835</v>
      </c>
      <c r="N2689" s="3" t="s">
        <v>270</v>
      </c>
      <c r="O2689" s="5" t="s">
        <v>5392</v>
      </c>
      <c r="P2689" s="2">
        <f>VLOOKUP(M2689&amp;N2689,Distancia!$C$2:$D$3438,2,0)</f>
        <v>3003.86</v>
      </c>
      <c r="Q2689" s="2" t="str">
        <f t="shared" si="41"/>
        <v>Aplica</v>
      </c>
      <c r="R2689" s="52">
        <v>314790</v>
      </c>
      <c r="S2689" s="2"/>
    </row>
    <row r="2690" spans="1:19" x14ac:dyDescent="0.25">
      <c r="A2690" s="3" t="s">
        <v>382</v>
      </c>
      <c r="B2690" s="6" t="s">
        <v>2259</v>
      </c>
      <c r="C2690" s="2">
        <v>219169</v>
      </c>
      <c r="D2690" s="4">
        <v>45881</v>
      </c>
      <c r="E2690" s="4">
        <v>45882</v>
      </c>
      <c r="F2690" s="2" t="s">
        <v>677</v>
      </c>
      <c r="G2690" s="3" t="s">
        <v>678</v>
      </c>
      <c r="H2690" s="2" t="s">
        <v>5481</v>
      </c>
      <c r="I2690" s="3" t="s">
        <v>97</v>
      </c>
      <c r="J2690" s="6">
        <v>121034</v>
      </c>
      <c r="K2690" s="3" t="s">
        <v>102</v>
      </c>
      <c r="L2690" s="3" t="s">
        <v>3724</v>
      </c>
      <c r="M2690" s="3" t="s">
        <v>835</v>
      </c>
      <c r="N2690" s="3" t="s">
        <v>410</v>
      </c>
      <c r="O2690" s="5" t="s">
        <v>5392</v>
      </c>
      <c r="P2690" s="2">
        <f>VLOOKUP(M2690&amp;N2690,Distancia!$C$2:$D$3438,2,0)</f>
        <v>3266</v>
      </c>
      <c r="Q2690" s="2" t="str">
        <f t="shared" si="41"/>
        <v>Aplica</v>
      </c>
      <c r="R2690" s="52">
        <v>266607</v>
      </c>
      <c r="S2690" s="2"/>
    </row>
    <row r="2691" spans="1:19" x14ac:dyDescent="0.25">
      <c r="A2691" s="3" t="s">
        <v>382</v>
      </c>
      <c r="B2691" s="6" t="s">
        <v>2259</v>
      </c>
      <c r="C2691" s="2">
        <v>219253</v>
      </c>
      <c r="D2691" s="4">
        <v>45875</v>
      </c>
      <c r="E2691" s="4">
        <v>45877</v>
      </c>
      <c r="F2691" s="2" t="s">
        <v>3193</v>
      </c>
      <c r="G2691" s="3" t="s">
        <v>3194</v>
      </c>
      <c r="H2691" s="2" t="s">
        <v>5961</v>
      </c>
      <c r="I2691" s="3" t="s">
        <v>97</v>
      </c>
      <c r="J2691" s="6">
        <v>190855</v>
      </c>
      <c r="K2691" s="3" t="s">
        <v>285</v>
      </c>
      <c r="L2691" s="3" t="s">
        <v>4053</v>
      </c>
      <c r="M2691" s="3" t="s">
        <v>868</v>
      </c>
      <c r="N2691" s="3" t="s">
        <v>835</v>
      </c>
      <c r="O2691" s="5" t="s">
        <v>5389</v>
      </c>
      <c r="P2691" s="2">
        <f>VLOOKUP(M2691&amp;N2691,Distancia!$C$2:$D$3438,2,0)</f>
        <v>242.98</v>
      </c>
      <c r="Q2691" s="2" t="str">
        <f t="shared" ref="Q2691:Q2756" si="42">IF(P2691&gt;=80,"Aplica","No Aplica")</f>
        <v>Aplica</v>
      </c>
      <c r="R2691" s="52"/>
      <c r="S2691" s="2"/>
    </row>
    <row r="2692" spans="1:19" x14ac:dyDescent="0.25">
      <c r="A2692" s="3" t="s">
        <v>382</v>
      </c>
      <c r="B2692" s="6" t="s">
        <v>2259</v>
      </c>
      <c r="C2692" s="2">
        <v>219281</v>
      </c>
      <c r="D2692" s="4">
        <v>45862</v>
      </c>
      <c r="E2692" s="4">
        <v>45870</v>
      </c>
      <c r="F2692" s="2" t="s">
        <v>2264</v>
      </c>
      <c r="G2692" s="3" t="s">
        <v>2267</v>
      </c>
      <c r="H2692" s="2" t="s">
        <v>5491</v>
      </c>
      <c r="I2692" s="3" t="s">
        <v>97</v>
      </c>
      <c r="J2692" s="6">
        <v>349901</v>
      </c>
      <c r="K2692" s="3" t="s">
        <v>663</v>
      </c>
      <c r="L2692" s="3" t="s">
        <v>4072</v>
      </c>
      <c r="M2692" s="3" t="s">
        <v>868</v>
      </c>
      <c r="N2692" s="3" t="s">
        <v>835</v>
      </c>
      <c r="O2692" s="5" t="s">
        <v>5394</v>
      </c>
      <c r="P2692" s="2">
        <f>VLOOKUP(M2692&amp;N2692,Distancia!$C$2:$D$3438,2,0)</f>
        <v>242.98</v>
      </c>
      <c r="Q2692" s="2" t="str">
        <f t="shared" si="42"/>
        <v>Aplica</v>
      </c>
      <c r="R2692" s="52"/>
      <c r="S2692" s="2"/>
    </row>
    <row r="2693" spans="1:19" x14ac:dyDescent="0.25">
      <c r="A2693" s="3" t="s">
        <v>382</v>
      </c>
      <c r="B2693" s="6" t="s">
        <v>2259</v>
      </c>
      <c r="C2693" s="2">
        <v>219378</v>
      </c>
      <c r="D2693" s="4">
        <v>45905</v>
      </c>
      <c r="E2693" s="4">
        <v>45911</v>
      </c>
      <c r="F2693" s="2" t="s">
        <v>3193</v>
      </c>
      <c r="G2693" s="3" t="s">
        <v>3194</v>
      </c>
      <c r="H2693" s="2" t="s">
        <v>5961</v>
      </c>
      <c r="I2693" s="3" t="s">
        <v>351</v>
      </c>
      <c r="J2693" s="6">
        <v>270378</v>
      </c>
      <c r="K2693" s="3" t="s">
        <v>178</v>
      </c>
      <c r="L2693" s="3" t="s">
        <v>4053</v>
      </c>
      <c r="M2693" s="3" t="s">
        <v>868</v>
      </c>
      <c r="N2693" s="3" t="s">
        <v>270</v>
      </c>
      <c r="O2693" s="5" t="s">
        <v>5494</v>
      </c>
      <c r="P2693" s="2">
        <f>VLOOKUP(M2693&amp;N2693,Distancia!$C$2:$D$3438,2,0)</f>
        <v>2959.56</v>
      </c>
      <c r="Q2693" s="2" t="str">
        <f t="shared" si="42"/>
        <v>Aplica</v>
      </c>
      <c r="R2693" s="52">
        <v>222938</v>
      </c>
      <c r="S2693" s="2"/>
    </row>
    <row r="2694" spans="1:19" x14ac:dyDescent="0.25">
      <c r="A2694" s="3" t="s">
        <v>382</v>
      </c>
      <c r="B2694" s="6" t="s">
        <v>2259</v>
      </c>
      <c r="C2694" s="2">
        <v>219465</v>
      </c>
      <c r="D2694" s="4">
        <v>45887</v>
      </c>
      <c r="E2694" s="4">
        <v>45888</v>
      </c>
      <c r="F2694" s="2" t="s">
        <v>862</v>
      </c>
      <c r="G2694" s="3" t="s">
        <v>863</v>
      </c>
      <c r="H2694" s="2" t="s">
        <v>5543</v>
      </c>
      <c r="I2694" s="3" t="s">
        <v>97</v>
      </c>
      <c r="J2694" s="6">
        <v>111332</v>
      </c>
      <c r="K2694" s="3" t="s">
        <v>538</v>
      </c>
      <c r="L2694" s="3" t="s">
        <v>4311</v>
      </c>
      <c r="M2694" s="3" t="s">
        <v>835</v>
      </c>
      <c r="N2694" s="3" t="s">
        <v>861</v>
      </c>
      <c r="O2694" s="5" t="s">
        <v>5444</v>
      </c>
      <c r="P2694" s="2">
        <f>VLOOKUP(M2694&amp;N2694,Distancia!$C$2:$D$3438,2,0)</f>
        <v>44.25</v>
      </c>
      <c r="Q2694" s="2" t="str">
        <f t="shared" si="42"/>
        <v>No Aplica</v>
      </c>
      <c r="R2694" s="52"/>
      <c r="S2694" s="2"/>
    </row>
    <row r="2695" spans="1:19" x14ac:dyDescent="0.25">
      <c r="A2695" s="3" t="s">
        <v>382</v>
      </c>
      <c r="B2695" s="6" t="s">
        <v>2259</v>
      </c>
      <c r="C2695" s="2">
        <v>219504</v>
      </c>
      <c r="D2695" s="4">
        <v>45875</v>
      </c>
      <c r="E2695" s="4">
        <v>45878</v>
      </c>
      <c r="F2695" s="2" t="s">
        <v>2264</v>
      </c>
      <c r="G2695" s="3" t="s">
        <v>2267</v>
      </c>
      <c r="H2695" s="2" t="s">
        <v>5491</v>
      </c>
      <c r="I2695" s="3" t="s">
        <v>97</v>
      </c>
      <c r="J2695" s="6">
        <v>238569</v>
      </c>
      <c r="K2695" s="3" t="s">
        <v>337</v>
      </c>
      <c r="L2695" s="3" t="s">
        <v>4072</v>
      </c>
      <c r="M2695" s="3" t="s">
        <v>868</v>
      </c>
      <c r="N2695" s="3" t="s">
        <v>835</v>
      </c>
      <c r="O2695" s="5" t="s">
        <v>5389</v>
      </c>
      <c r="P2695" s="2">
        <f>VLOOKUP(M2695&amp;N2695,Distancia!$C$2:$D$3438,2,0)</f>
        <v>242.98</v>
      </c>
      <c r="Q2695" s="2" t="str">
        <f t="shared" si="42"/>
        <v>Aplica</v>
      </c>
      <c r="R2695" s="52"/>
      <c r="S2695" s="2"/>
    </row>
    <row r="2696" spans="1:19" x14ac:dyDescent="0.25">
      <c r="A2696" s="3" t="s">
        <v>382</v>
      </c>
      <c r="B2696" s="6" t="s">
        <v>2259</v>
      </c>
      <c r="C2696" s="2">
        <v>219778</v>
      </c>
      <c r="D2696" s="4">
        <v>45888</v>
      </c>
      <c r="E2696" s="4">
        <v>45890</v>
      </c>
      <c r="F2696" s="2" t="s">
        <v>873</v>
      </c>
      <c r="G2696" s="3" t="s">
        <v>4493</v>
      </c>
      <c r="H2696" s="2" t="s">
        <v>6124</v>
      </c>
      <c r="I2696" s="3" t="s">
        <v>97</v>
      </c>
      <c r="J2696" s="6">
        <v>172906</v>
      </c>
      <c r="K2696" s="3" t="s">
        <v>267</v>
      </c>
      <c r="L2696" s="3" t="s">
        <v>4222</v>
      </c>
      <c r="M2696" s="3" t="s">
        <v>835</v>
      </c>
      <c r="N2696" s="3" t="s">
        <v>265</v>
      </c>
      <c r="O2696" s="5" t="s">
        <v>5392</v>
      </c>
      <c r="P2696" s="2">
        <f>VLOOKUP(M2696&amp;N2696,Distancia!$C$2:$D$3438,2,0)</f>
        <v>3003.86</v>
      </c>
      <c r="Q2696" s="2" t="str">
        <f t="shared" si="42"/>
        <v>Aplica</v>
      </c>
      <c r="R2696" s="52">
        <v>357300</v>
      </c>
      <c r="S2696" s="2"/>
    </row>
    <row r="2697" spans="1:19" x14ac:dyDescent="0.25">
      <c r="A2697" s="3" t="s">
        <v>382</v>
      </c>
      <c r="B2697" s="6" t="s">
        <v>2259</v>
      </c>
      <c r="C2697" s="2">
        <v>219781</v>
      </c>
      <c r="D2697" s="4">
        <v>45894</v>
      </c>
      <c r="E2697" s="4">
        <v>45895</v>
      </c>
      <c r="F2697" s="2" t="s">
        <v>2270</v>
      </c>
      <c r="G2697" s="3" t="s">
        <v>2269</v>
      </c>
      <c r="H2697" s="2" t="s">
        <v>5849</v>
      </c>
      <c r="I2697" s="3" t="s">
        <v>97</v>
      </c>
      <c r="J2697" s="6">
        <v>90353</v>
      </c>
      <c r="K2697" s="3" t="s">
        <v>146</v>
      </c>
      <c r="L2697" s="3" t="s">
        <v>4311</v>
      </c>
      <c r="M2697" s="3" t="s">
        <v>835</v>
      </c>
      <c r="N2697" s="3" t="s">
        <v>868</v>
      </c>
      <c r="O2697" s="5" t="s">
        <v>5389</v>
      </c>
      <c r="P2697" s="2">
        <f>VLOOKUP(M2697&amp;N2697,Distancia!$C$2:$D$3438,2,0)</f>
        <v>242.98</v>
      </c>
      <c r="Q2697" s="2" t="str">
        <f t="shared" si="42"/>
        <v>Aplica</v>
      </c>
      <c r="R2697" s="52"/>
      <c r="S2697" s="2"/>
    </row>
    <row r="2698" spans="1:19" x14ac:dyDescent="0.25">
      <c r="A2698" s="3" t="s">
        <v>382</v>
      </c>
      <c r="B2698" s="6" t="s">
        <v>2259</v>
      </c>
      <c r="C2698" s="2">
        <v>220139</v>
      </c>
      <c r="D2698" s="4">
        <v>45895</v>
      </c>
      <c r="E2698" s="4">
        <v>45898</v>
      </c>
      <c r="F2698" s="2" t="s">
        <v>672</v>
      </c>
      <c r="G2698" s="3" t="s">
        <v>673</v>
      </c>
      <c r="H2698" s="2" t="s">
        <v>6210</v>
      </c>
      <c r="I2698" s="3" t="s">
        <v>97</v>
      </c>
      <c r="J2698" s="6">
        <v>259359</v>
      </c>
      <c r="K2698" s="3" t="s">
        <v>688</v>
      </c>
      <c r="L2698" s="3" t="s">
        <v>4635</v>
      </c>
      <c r="M2698" s="3" t="s">
        <v>835</v>
      </c>
      <c r="N2698" s="3" t="s">
        <v>270</v>
      </c>
      <c r="O2698" s="5" t="s">
        <v>5392</v>
      </c>
      <c r="P2698" s="2">
        <f>VLOOKUP(M2698&amp;N2698,Distancia!$C$2:$D$3438,2,0)</f>
        <v>3003.86</v>
      </c>
      <c r="Q2698" s="2" t="str">
        <f t="shared" si="42"/>
        <v>Aplica</v>
      </c>
      <c r="R2698" s="52">
        <v>336143</v>
      </c>
      <c r="S2698" s="2"/>
    </row>
    <row r="2699" spans="1:19" x14ac:dyDescent="0.25">
      <c r="A2699" s="3" t="s">
        <v>382</v>
      </c>
      <c r="B2699" s="6" t="s">
        <v>2259</v>
      </c>
      <c r="C2699" s="2">
        <v>220144</v>
      </c>
      <c r="D2699" s="4">
        <v>45897</v>
      </c>
      <c r="E2699" s="4">
        <v>45897</v>
      </c>
      <c r="F2699" s="2" t="s">
        <v>3307</v>
      </c>
      <c r="G2699" s="3" t="s">
        <v>3308</v>
      </c>
      <c r="H2699" s="2" t="s">
        <v>6212</v>
      </c>
      <c r="I2699" s="3" t="s">
        <v>3170</v>
      </c>
      <c r="J2699" s="6">
        <v>25815</v>
      </c>
      <c r="K2699" s="3" t="s">
        <v>834</v>
      </c>
      <c r="L2699" s="3" t="s">
        <v>4331</v>
      </c>
      <c r="M2699" s="3" t="s">
        <v>835</v>
      </c>
      <c r="N2699" s="3" t="s">
        <v>868</v>
      </c>
      <c r="O2699" s="5" t="s">
        <v>5382</v>
      </c>
      <c r="P2699" s="2">
        <f>VLOOKUP(M2699&amp;N2699,Distancia!$C$2:$D$3438,2,0)</f>
        <v>242.98</v>
      </c>
      <c r="Q2699" s="2" t="str">
        <f t="shared" si="42"/>
        <v>Aplica</v>
      </c>
      <c r="R2699" s="52"/>
      <c r="S2699" s="2"/>
    </row>
    <row r="2700" spans="1:19" x14ac:dyDescent="0.25">
      <c r="A2700" s="3" t="s">
        <v>382</v>
      </c>
      <c r="B2700" s="6" t="s">
        <v>2259</v>
      </c>
      <c r="C2700" s="2">
        <v>220378</v>
      </c>
      <c r="D2700" s="4">
        <v>45905</v>
      </c>
      <c r="E2700" s="4">
        <v>45922</v>
      </c>
      <c r="F2700" s="2" t="s">
        <v>4795</v>
      </c>
      <c r="G2700" s="3" t="s">
        <v>4796</v>
      </c>
      <c r="H2700" s="2" t="s">
        <v>6274</v>
      </c>
      <c r="I2700" s="3" t="s">
        <v>97</v>
      </c>
      <c r="J2700" s="6">
        <v>429424</v>
      </c>
      <c r="K2700" s="3" t="s">
        <v>287</v>
      </c>
      <c r="L2700" s="3" t="s">
        <v>4797</v>
      </c>
      <c r="M2700" s="3" t="s">
        <v>860</v>
      </c>
      <c r="N2700" s="3" t="s">
        <v>835</v>
      </c>
      <c r="O2700" s="5" t="s">
        <v>5392</v>
      </c>
      <c r="P2700" s="2">
        <f>VLOOKUP(M2700&amp;N2700,Distancia!$C$2:$D$3438,2,0)</f>
        <v>601.1</v>
      </c>
      <c r="Q2700" s="2" t="str">
        <f t="shared" si="42"/>
        <v>Aplica</v>
      </c>
      <c r="R2700" s="52"/>
      <c r="S2700" s="2"/>
    </row>
    <row r="2701" spans="1:19" x14ac:dyDescent="0.25">
      <c r="A2701" s="3" t="s">
        <v>382</v>
      </c>
      <c r="B2701" s="6" t="s">
        <v>2259</v>
      </c>
      <c r="C2701" s="2">
        <v>220408</v>
      </c>
      <c r="D2701" s="4">
        <v>45901</v>
      </c>
      <c r="E2701" s="4">
        <v>45902</v>
      </c>
      <c r="F2701" s="2" t="s">
        <v>3193</v>
      </c>
      <c r="G2701" s="3" t="s">
        <v>3194</v>
      </c>
      <c r="H2701" s="2" t="s">
        <v>5961</v>
      </c>
      <c r="I2701" s="3" t="s">
        <v>97</v>
      </c>
      <c r="J2701" s="6">
        <v>111332</v>
      </c>
      <c r="K2701" s="3" t="s">
        <v>468</v>
      </c>
      <c r="L2701" s="3" t="s">
        <v>4576</v>
      </c>
      <c r="M2701" s="3" t="s">
        <v>868</v>
      </c>
      <c r="N2701" s="3" t="s">
        <v>835</v>
      </c>
      <c r="O2701" s="5" t="s">
        <v>5389</v>
      </c>
      <c r="P2701" s="2">
        <f>VLOOKUP(M2701&amp;N2701,Distancia!$C$2:$D$3438,2,0)</f>
        <v>242.98</v>
      </c>
      <c r="Q2701" s="2" t="str">
        <f t="shared" si="42"/>
        <v>Aplica</v>
      </c>
      <c r="R2701" s="52"/>
      <c r="S2701" s="2"/>
    </row>
    <row r="2702" spans="1:19" x14ac:dyDescent="0.25">
      <c r="A2702" s="3" t="s">
        <v>382</v>
      </c>
      <c r="B2702" s="6" t="s">
        <v>2259</v>
      </c>
      <c r="C2702" s="2">
        <v>220508</v>
      </c>
      <c r="D2702" s="4">
        <v>45895</v>
      </c>
      <c r="E2702" s="4">
        <v>45902</v>
      </c>
      <c r="F2702" s="2" t="s">
        <v>2264</v>
      </c>
      <c r="G2702" s="3" t="s">
        <v>2267</v>
      </c>
      <c r="H2702" s="2" t="s">
        <v>5491</v>
      </c>
      <c r="I2702" s="3" t="s">
        <v>97</v>
      </c>
      <c r="J2702" s="6">
        <v>429424</v>
      </c>
      <c r="K2702" s="3" t="s">
        <v>281</v>
      </c>
      <c r="L2702" s="3" t="s">
        <v>4851</v>
      </c>
      <c r="M2702" s="3" t="s">
        <v>868</v>
      </c>
      <c r="N2702" s="3" t="s">
        <v>835</v>
      </c>
      <c r="O2702" s="5" t="s">
        <v>5389</v>
      </c>
      <c r="P2702" s="2">
        <f>VLOOKUP(M2702&amp;N2702,Distancia!$C$2:$D$3438,2,0)</f>
        <v>242.98</v>
      </c>
      <c r="Q2702" s="2" t="str">
        <f t="shared" si="42"/>
        <v>Aplica</v>
      </c>
      <c r="R2702" s="52"/>
      <c r="S2702" s="2"/>
    </row>
    <row r="2703" spans="1:19" x14ac:dyDescent="0.25">
      <c r="A2703" s="3" t="s">
        <v>382</v>
      </c>
      <c r="B2703" s="6" t="s">
        <v>2259</v>
      </c>
      <c r="C2703" s="2">
        <v>220674</v>
      </c>
      <c r="D2703" s="4">
        <v>45906</v>
      </c>
      <c r="E2703" s="4">
        <v>45909</v>
      </c>
      <c r="F2703" s="2" t="s">
        <v>677</v>
      </c>
      <c r="G2703" s="3" t="s">
        <v>678</v>
      </c>
      <c r="H2703" s="2" t="s">
        <v>5481</v>
      </c>
      <c r="I2703" s="3" t="s">
        <v>97</v>
      </c>
      <c r="J2703" s="6">
        <v>121034</v>
      </c>
      <c r="K2703" s="3" t="s">
        <v>278</v>
      </c>
      <c r="L2703" s="3" t="s">
        <v>4771</v>
      </c>
      <c r="M2703" s="3" t="s">
        <v>835</v>
      </c>
      <c r="N2703" s="3" t="s">
        <v>410</v>
      </c>
      <c r="O2703" s="5" t="s">
        <v>5392</v>
      </c>
      <c r="P2703" s="2">
        <f>VLOOKUP(M2703&amp;N2703,Distancia!$C$2:$D$3438,2,0)</f>
        <v>3266</v>
      </c>
      <c r="Q2703" s="2" t="str">
        <f t="shared" si="42"/>
        <v>Aplica</v>
      </c>
      <c r="R2703" s="52">
        <v>456102</v>
      </c>
      <c r="S2703" s="2"/>
    </row>
    <row r="2704" spans="1:19" x14ac:dyDescent="0.25">
      <c r="A2704" s="3" t="s">
        <v>382</v>
      </c>
      <c r="B2704" s="6" t="s">
        <v>2259</v>
      </c>
      <c r="C2704" s="2">
        <v>220706</v>
      </c>
      <c r="D2704" s="4">
        <v>45922</v>
      </c>
      <c r="E2704" s="4">
        <v>45926</v>
      </c>
      <c r="F2704" s="2" t="s">
        <v>873</v>
      </c>
      <c r="G2704" s="3" t="s">
        <v>4493</v>
      </c>
      <c r="H2704" s="2" t="s">
        <v>6124</v>
      </c>
      <c r="I2704" s="3" t="s">
        <v>351</v>
      </c>
      <c r="J2704" s="6">
        <v>380393</v>
      </c>
      <c r="K2704" s="3" t="s">
        <v>363</v>
      </c>
      <c r="L2704" s="3" t="s">
        <v>4949</v>
      </c>
      <c r="M2704" s="3" t="s">
        <v>835</v>
      </c>
      <c r="N2704" s="3" t="s">
        <v>270</v>
      </c>
      <c r="O2704" s="5" t="s">
        <v>5392</v>
      </c>
      <c r="P2704" s="2">
        <f>VLOOKUP(M2704&amp;N2704,Distancia!$C$2:$D$3438,2,0)</f>
        <v>3003.86</v>
      </c>
      <c r="Q2704" s="2" t="str">
        <f t="shared" si="42"/>
        <v>Aplica</v>
      </c>
      <c r="R2704" s="52">
        <v>560938</v>
      </c>
      <c r="S2704" s="2"/>
    </row>
    <row r="2705" spans="1:19" x14ac:dyDescent="0.25">
      <c r="A2705" s="3" t="s">
        <v>382</v>
      </c>
      <c r="B2705" s="6" t="s">
        <v>2259</v>
      </c>
      <c r="C2705" s="2">
        <v>220739</v>
      </c>
      <c r="D2705" s="4">
        <v>45909</v>
      </c>
      <c r="E2705" s="4">
        <v>45910</v>
      </c>
      <c r="F2705" s="2" t="s">
        <v>2260</v>
      </c>
      <c r="G2705" s="3" t="s">
        <v>2268</v>
      </c>
      <c r="H2705" s="2" t="s">
        <v>5585</v>
      </c>
      <c r="I2705" s="3" t="s">
        <v>3170</v>
      </c>
      <c r="J2705" s="6">
        <v>111332</v>
      </c>
      <c r="K2705" s="3" t="s">
        <v>517</v>
      </c>
      <c r="L2705" s="3" t="s">
        <v>4949</v>
      </c>
      <c r="M2705" s="3" t="s">
        <v>835</v>
      </c>
      <c r="N2705" s="3" t="s">
        <v>861</v>
      </c>
      <c r="O2705" s="5" t="s">
        <v>5392</v>
      </c>
      <c r="P2705" s="2">
        <f>VLOOKUP(M2705&amp;N2705,Distancia!$C$2:$D$3438,2,0)</f>
        <v>44.25</v>
      </c>
      <c r="Q2705" s="2" t="str">
        <f t="shared" si="42"/>
        <v>No Aplica</v>
      </c>
      <c r="R2705" s="52"/>
      <c r="S2705" s="2"/>
    </row>
    <row r="2706" spans="1:19" x14ac:dyDescent="0.25">
      <c r="A2706" s="3" t="s">
        <v>382</v>
      </c>
      <c r="B2706" s="6" t="s">
        <v>2259</v>
      </c>
      <c r="C2706" s="2">
        <v>220791</v>
      </c>
      <c r="D2706" s="4">
        <v>45928</v>
      </c>
      <c r="E2706" s="4">
        <v>45930</v>
      </c>
      <c r="F2706" s="2" t="s">
        <v>875</v>
      </c>
      <c r="G2706" s="3" t="s">
        <v>2272</v>
      </c>
      <c r="H2706" s="2" t="s">
        <v>6333</v>
      </c>
      <c r="I2706" s="3" t="s">
        <v>351</v>
      </c>
      <c r="J2706" s="6">
        <v>172906</v>
      </c>
      <c r="K2706" s="3" t="s">
        <v>394</v>
      </c>
      <c r="L2706" s="3" t="s">
        <v>5021</v>
      </c>
      <c r="M2706" s="3" t="s">
        <v>835</v>
      </c>
      <c r="N2706" s="3" t="s">
        <v>334</v>
      </c>
      <c r="O2706" s="5" t="s">
        <v>5392</v>
      </c>
      <c r="P2706" s="2">
        <f>VLOOKUP(M2706&amp;N2706,Distancia!$C$2:$D$3438,2,0)</f>
        <v>2183</v>
      </c>
      <c r="Q2706" s="2" t="str">
        <f t="shared" si="42"/>
        <v>Aplica</v>
      </c>
      <c r="R2706" s="52">
        <v>168564</v>
      </c>
      <c r="S2706" s="2"/>
    </row>
    <row r="2707" spans="1:19" x14ac:dyDescent="0.25">
      <c r="A2707" s="3" t="s">
        <v>382</v>
      </c>
      <c r="B2707" s="6" t="s">
        <v>2259</v>
      </c>
      <c r="C2707" s="2">
        <v>220832</v>
      </c>
      <c r="D2707" s="4">
        <v>45921</v>
      </c>
      <c r="E2707" s="4">
        <v>45925</v>
      </c>
      <c r="F2707" s="2" t="s">
        <v>2263</v>
      </c>
      <c r="G2707" s="3" t="s">
        <v>2262</v>
      </c>
      <c r="H2707" s="2" t="s">
        <v>5885</v>
      </c>
      <c r="I2707" s="3" t="s">
        <v>97</v>
      </c>
      <c r="J2707" s="6">
        <v>349901</v>
      </c>
      <c r="K2707" s="3" t="s">
        <v>296</v>
      </c>
      <c r="L2707" s="3" t="s">
        <v>4976</v>
      </c>
      <c r="M2707" s="3" t="s">
        <v>861</v>
      </c>
      <c r="N2707" s="3" t="s">
        <v>835</v>
      </c>
      <c r="O2707" s="5" t="s">
        <v>5886</v>
      </c>
      <c r="P2707" s="2">
        <f>VLOOKUP(M2707&amp;N2707,Distancia!$C$2:$D$3438,2,0)</f>
        <v>44.25</v>
      </c>
      <c r="Q2707" s="2" t="str">
        <f t="shared" si="42"/>
        <v>No Aplica</v>
      </c>
      <c r="R2707" s="52"/>
      <c r="S2707" s="2"/>
    </row>
    <row r="2708" spans="1:19" x14ac:dyDescent="0.25">
      <c r="A2708" s="3" t="s">
        <v>382</v>
      </c>
      <c r="B2708" s="6" t="s">
        <v>2259</v>
      </c>
      <c r="C2708" s="2">
        <v>220919</v>
      </c>
      <c r="D2708" s="4">
        <v>45916</v>
      </c>
      <c r="E2708" s="4">
        <v>45916</v>
      </c>
      <c r="F2708" s="2" t="s">
        <v>3459</v>
      </c>
      <c r="G2708" s="3" t="s">
        <v>3460</v>
      </c>
      <c r="H2708" s="2" t="s">
        <v>6351</v>
      </c>
      <c r="I2708" s="3" t="s">
        <v>3170</v>
      </c>
      <c r="J2708" s="6">
        <v>31809</v>
      </c>
      <c r="K2708" s="3" t="s">
        <v>184</v>
      </c>
      <c r="L2708" s="3" t="s">
        <v>4841</v>
      </c>
      <c r="M2708" s="3" t="s">
        <v>835</v>
      </c>
      <c r="N2708" s="3" t="s">
        <v>868</v>
      </c>
      <c r="O2708" s="5" t="s">
        <v>5382</v>
      </c>
      <c r="P2708" s="2">
        <f>VLOOKUP(M2708&amp;N2708,Distancia!$C$2:$D$3438,2,0)</f>
        <v>242.98</v>
      </c>
      <c r="Q2708" s="2" t="str">
        <f t="shared" si="42"/>
        <v>Aplica</v>
      </c>
      <c r="R2708" s="52"/>
      <c r="S2708" s="2"/>
    </row>
    <row r="2709" spans="1:19" x14ac:dyDescent="0.25">
      <c r="A2709" s="3" t="s">
        <v>382</v>
      </c>
      <c r="B2709" s="6" t="s">
        <v>2259</v>
      </c>
      <c r="C2709" s="2">
        <v>220923</v>
      </c>
      <c r="D2709" s="4">
        <v>45916</v>
      </c>
      <c r="E2709" s="4">
        <v>45916</v>
      </c>
      <c r="F2709" s="2" t="s">
        <v>3522</v>
      </c>
      <c r="G2709" s="3" t="s">
        <v>3523</v>
      </c>
      <c r="H2709" s="2" t="s">
        <v>5445</v>
      </c>
      <c r="I2709" s="3" t="s">
        <v>3170</v>
      </c>
      <c r="J2709" s="6">
        <v>25815</v>
      </c>
      <c r="K2709" s="3" t="s">
        <v>183</v>
      </c>
      <c r="L2709" s="3" t="s">
        <v>4841</v>
      </c>
      <c r="M2709" s="3" t="s">
        <v>835</v>
      </c>
      <c r="N2709" s="3" t="s">
        <v>868</v>
      </c>
      <c r="O2709" s="5" t="s">
        <v>5382</v>
      </c>
      <c r="P2709" s="2">
        <f>VLOOKUP(M2709&amp;N2709,Distancia!$C$2:$D$3438,2,0)</f>
        <v>242.98</v>
      </c>
      <c r="Q2709" s="2" t="str">
        <f t="shared" si="42"/>
        <v>Aplica</v>
      </c>
      <c r="R2709" s="52"/>
      <c r="S2709" s="2"/>
    </row>
    <row r="2710" spans="1:19" x14ac:dyDescent="0.25">
      <c r="A2710" s="3" t="s">
        <v>382</v>
      </c>
      <c r="B2710" s="6" t="s">
        <v>2259</v>
      </c>
      <c r="C2710" s="2">
        <v>220929</v>
      </c>
      <c r="D2710" s="4">
        <v>45916</v>
      </c>
      <c r="E2710" s="4">
        <v>45916</v>
      </c>
      <c r="F2710" s="2" t="s">
        <v>3307</v>
      </c>
      <c r="G2710" s="3" t="s">
        <v>3308</v>
      </c>
      <c r="H2710" s="2" t="s">
        <v>6212</v>
      </c>
      <c r="I2710" s="3" t="s">
        <v>3170</v>
      </c>
      <c r="J2710" s="6">
        <v>25815</v>
      </c>
      <c r="K2710" s="3" t="s">
        <v>181</v>
      </c>
      <c r="L2710" s="3" t="s">
        <v>4841</v>
      </c>
      <c r="M2710" s="3" t="s">
        <v>835</v>
      </c>
      <c r="N2710" s="3" t="s">
        <v>868</v>
      </c>
      <c r="O2710" s="5" t="s">
        <v>5382</v>
      </c>
      <c r="P2710" s="2">
        <f>VLOOKUP(M2710&amp;N2710,Distancia!$C$2:$D$3438,2,0)</f>
        <v>242.98</v>
      </c>
      <c r="Q2710" s="2" t="str">
        <f t="shared" si="42"/>
        <v>Aplica</v>
      </c>
      <c r="R2710" s="52"/>
      <c r="S2710" s="2"/>
    </row>
    <row r="2711" spans="1:19" x14ac:dyDescent="0.25">
      <c r="A2711" s="3" t="s">
        <v>382</v>
      </c>
      <c r="B2711" s="6" t="s">
        <v>2259</v>
      </c>
      <c r="C2711" s="2">
        <v>220976</v>
      </c>
      <c r="D2711" s="4">
        <v>45922</v>
      </c>
      <c r="E2711" s="4">
        <v>45928</v>
      </c>
      <c r="F2711" s="2" t="s">
        <v>5135</v>
      </c>
      <c r="G2711" s="3" t="s">
        <v>5136</v>
      </c>
      <c r="H2711" s="2" t="s">
        <v>6358</v>
      </c>
      <c r="I2711" s="3" t="s">
        <v>97</v>
      </c>
      <c r="J2711" s="6">
        <v>270378</v>
      </c>
      <c r="K2711" s="3" t="s">
        <v>295</v>
      </c>
      <c r="L2711" s="3" t="s">
        <v>4971</v>
      </c>
      <c r="M2711" s="3" t="s">
        <v>835</v>
      </c>
      <c r="N2711" s="3" t="s">
        <v>270</v>
      </c>
      <c r="O2711" s="5" t="s">
        <v>5392</v>
      </c>
      <c r="P2711" s="2">
        <f>VLOOKUP(M2711&amp;N2711,Distancia!$C$2:$D$3438,2,0)</f>
        <v>3003.86</v>
      </c>
      <c r="Q2711" s="2" t="str">
        <f t="shared" si="42"/>
        <v>Aplica</v>
      </c>
      <c r="R2711" s="52">
        <v>560854</v>
      </c>
      <c r="S2711" s="2"/>
    </row>
    <row r="2712" spans="1:19" x14ac:dyDescent="0.25">
      <c r="A2712" s="3" t="s">
        <v>382</v>
      </c>
      <c r="B2712" s="6" t="s">
        <v>2259</v>
      </c>
      <c r="C2712" s="2">
        <v>221025</v>
      </c>
      <c r="D2712" s="4">
        <v>45925</v>
      </c>
      <c r="E2712" s="4">
        <v>45925</v>
      </c>
      <c r="F2712" s="2" t="s">
        <v>5157</v>
      </c>
      <c r="G2712" s="3" t="s">
        <v>5158</v>
      </c>
      <c r="H2712" s="2" t="s">
        <v>6361</v>
      </c>
      <c r="I2712" s="3" t="s">
        <v>351</v>
      </c>
      <c r="J2712" s="6">
        <v>25815</v>
      </c>
      <c r="K2712" s="3" t="s">
        <v>510</v>
      </c>
      <c r="L2712" s="3" t="s">
        <v>5154</v>
      </c>
      <c r="M2712" s="3" t="s">
        <v>868</v>
      </c>
      <c r="N2712" s="3" t="s">
        <v>835</v>
      </c>
      <c r="O2712" s="5" t="s">
        <v>5382</v>
      </c>
      <c r="P2712" s="2">
        <f>VLOOKUP(M2712&amp;N2712,Distancia!$C$2:$D$3438,2,0)</f>
        <v>242.98</v>
      </c>
      <c r="Q2712" s="2" t="str">
        <f t="shared" si="42"/>
        <v>Aplica</v>
      </c>
      <c r="R2712" s="52"/>
      <c r="S2712" s="2"/>
    </row>
    <row r="2713" spans="1:19" x14ac:dyDescent="0.25">
      <c r="A2713" s="3" t="s">
        <v>382</v>
      </c>
      <c r="B2713" s="6" t="s">
        <v>2259</v>
      </c>
      <c r="C2713" s="2">
        <v>221117</v>
      </c>
      <c r="D2713" s="4">
        <v>45929</v>
      </c>
      <c r="E2713" s="4">
        <v>45930</v>
      </c>
      <c r="F2713" s="2" t="s">
        <v>862</v>
      </c>
      <c r="G2713" s="3" t="s">
        <v>863</v>
      </c>
      <c r="H2713" s="2" t="s">
        <v>5543</v>
      </c>
      <c r="I2713" s="3" t="s">
        <v>97</v>
      </c>
      <c r="J2713" s="6">
        <v>111332</v>
      </c>
      <c r="K2713" s="3" t="s">
        <v>544</v>
      </c>
      <c r="L2713" s="3" t="s">
        <v>4809</v>
      </c>
      <c r="M2713" s="3" t="s">
        <v>835</v>
      </c>
      <c r="N2713" s="3" t="s">
        <v>861</v>
      </c>
      <c r="O2713" s="5" t="s">
        <v>5444</v>
      </c>
      <c r="P2713" s="2">
        <f>VLOOKUP(M2713&amp;N2713,Distancia!$C$2:$D$3438,2,0)</f>
        <v>44.25</v>
      </c>
      <c r="Q2713" s="2" t="str">
        <f t="shared" si="42"/>
        <v>No Aplica</v>
      </c>
      <c r="R2713" s="52"/>
      <c r="S2713" s="2"/>
    </row>
    <row r="2714" spans="1:19" x14ac:dyDescent="0.25">
      <c r="A2714" s="3" t="s">
        <v>382</v>
      </c>
      <c r="B2714" s="6" t="s">
        <v>2259</v>
      </c>
      <c r="C2714" s="2">
        <v>221147</v>
      </c>
      <c r="D2714" s="4">
        <v>45925</v>
      </c>
      <c r="E2714" s="4">
        <v>45925</v>
      </c>
      <c r="F2714" s="2" t="s">
        <v>2266</v>
      </c>
      <c r="G2714" s="3" t="s">
        <v>2265</v>
      </c>
      <c r="H2714" s="2" t="s">
        <v>6396</v>
      </c>
      <c r="I2714" s="3" t="s">
        <v>97</v>
      </c>
      <c r="J2714" s="6">
        <v>25815</v>
      </c>
      <c r="K2714" s="3" t="s">
        <v>113</v>
      </c>
      <c r="L2714" s="3" t="s">
        <v>5154</v>
      </c>
      <c r="M2714" s="3" t="s">
        <v>868</v>
      </c>
      <c r="N2714" s="3" t="s">
        <v>835</v>
      </c>
      <c r="O2714" s="5" t="s">
        <v>5382</v>
      </c>
      <c r="P2714" s="2">
        <f>VLOOKUP(M2714&amp;N2714,Distancia!$C$2:$D$3438,2,0)</f>
        <v>242.98</v>
      </c>
      <c r="Q2714" s="2" t="str">
        <f t="shared" si="42"/>
        <v>Aplica</v>
      </c>
      <c r="R2714" s="52"/>
      <c r="S2714" s="2"/>
    </row>
    <row r="2715" spans="1:19" x14ac:dyDescent="0.25">
      <c r="A2715" s="3" t="s">
        <v>382</v>
      </c>
      <c r="B2715" s="6" t="s">
        <v>2259</v>
      </c>
      <c r="C2715" s="2">
        <v>221182</v>
      </c>
      <c r="D2715" s="4">
        <v>45924</v>
      </c>
      <c r="E2715" s="4">
        <v>45926</v>
      </c>
      <c r="F2715" s="2" t="s">
        <v>677</v>
      </c>
      <c r="G2715" s="3" t="s">
        <v>678</v>
      </c>
      <c r="H2715" s="2" t="s">
        <v>5481</v>
      </c>
      <c r="I2715" s="3" t="s">
        <v>97</v>
      </c>
      <c r="J2715" s="6">
        <v>259359</v>
      </c>
      <c r="K2715" s="3" t="s">
        <v>210</v>
      </c>
      <c r="L2715" s="3" t="s">
        <v>5154</v>
      </c>
      <c r="M2715" s="3" t="s">
        <v>835</v>
      </c>
      <c r="N2715" s="3" t="s">
        <v>270</v>
      </c>
      <c r="O2715" s="5" t="s">
        <v>5392</v>
      </c>
      <c r="P2715" s="2">
        <f>VLOOKUP(M2715&amp;N2715,Distancia!$C$2:$D$3438,2,0)</f>
        <v>3003.86</v>
      </c>
      <c r="Q2715" s="2" t="str">
        <f t="shared" si="42"/>
        <v>Aplica</v>
      </c>
      <c r="R2715" s="52">
        <v>121593</v>
      </c>
      <c r="S2715" s="2"/>
    </row>
    <row r="2716" spans="1:19" x14ac:dyDescent="0.25">
      <c r="A2716" s="3" t="s">
        <v>336</v>
      </c>
      <c r="B2716" s="6" t="s">
        <v>1948</v>
      </c>
      <c r="C2716" s="2">
        <v>218142</v>
      </c>
      <c r="D2716" s="4">
        <v>45846</v>
      </c>
      <c r="E2716" s="4">
        <v>45846</v>
      </c>
      <c r="F2716" s="2" t="s">
        <v>2797</v>
      </c>
      <c r="G2716" s="3" t="s">
        <v>2796</v>
      </c>
      <c r="H2716" s="2" t="s">
        <v>5509</v>
      </c>
      <c r="I2716" s="3" t="s">
        <v>97</v>
      </c>
      <c r="J2716" s="6">
        <v>0</v>
      </c>
      <c r="K2716" s="3" t="s">
        <v>3564</v>
      </c>
      <c r="L2716" s="3" t="s">
        <v>3565</v>
      </c>
      <c r="M2716" s="3" t="s">
        <v>265</v>
      </c>
      <c r="N2716" s="3" t="s">
        <v>2795</v>
      </c>
      <c r="O2716" s="5" t="s">
        <v>5382</v>
      </c>
      <c r="P2716" s="2">
        <f>VLOOKUP(M2716&amp;N2716,Distancia!$C$2:$D$3438,2,0)</f>
        <v>59.51</v>
      </c>
      <c r="Q2716" s="2" t="str">
        <f t="shared" si="42"/>
        <v>No Aplica</v>
      </c>
      <c r="R2716" s="53"/>
      <c r="S2716" s="2"/>
    </row>
    <row r="2717" spans="1:19" x14ac:dyDescent="0.25">
      <c r="A2717" s="3" t="s">
        <v>336</v>
      </c>
      <c r="B2717" s="6" t="s">
        <v>1948</v>
      </c>
      <c r="C2717" s="2">
        <v>219513</v>
      </c>
      <c r="D2717" s="4">
        <v>45877</v>
      </c>
      <c r="E2717" s="4">
        <v>45877</v>
      </c>
      <c r="F2717" s="2" t="s">
        <v>2797</v>
      </c>
      <c r="G2717" s="3" t="s">
        <v>2796</v>
      </c>
      <c r="H2717" s="2" t="s">
        <v>5509</v>
      </c>
      <c r="I2717" s="3" t="s">
        <v>97</v>
      </c>
      <c r="J2717" s="6">
        <v>0</v>
      </c>
      <c r="K2717" s="3" t="s">
        <v>7</v>
      </c>
      <c r="L2717" s="3" t="s">
        <v>4330</v>
      </c>
      <c r="M2717" s="3" t="s">
        <v>265</v>
      </c>
      <c r="N2717" s="3" t="s">
        <v>2795</v>
      </c>
      <c r="O2717" s="5" t="s">
        <v>5382</v>
      </c>
      <c r="P2717" s="2">
        <f>VLOOKUP(M2717&amp;N2717,Distancia!$C$2:$D$3438,2,0)</f>
        <v>59.51</v>
      </c>
      <c r="Q2717" s="2" t="str">
        <f t="shared" si="42"/>
        <v>No Aplica</v>
      </c>
      <c r="R2717" s="36"/>
      <c r="S2717" s="2"/>
    </row>
    <row r="2718" spans="1:19" x14ac:dyDescent="0.25">
      <c r="A2718" s="37" t="s">
        <v>336</v>
      </c>
      <c r="B2718" s="6" t="s">
        <v>1948</v>
      </c>
      <c r="C2718" s="34" t="s">
        <v>6711</v>
      </c>
      <c r="D2718" s="4">
        <v>45877</v>
      </c>
      <c r="E2718" s="4">
        <v>45877</v>
      </c>
      <c r="F2718" s="2" t="s">
        <v>5368</v>
      </c>
      <c r="G2718" s="3" t="s">
        <v>5369</v>
      </c>
      <c r="H2718" s="2" t="s">
        <v>6450</v>
      </c>
      <c r="I2718" s="3" t="s">
        <v>97</v>
      </c>
      <c r="J2718" s="6">
        <v>0</v>
      </c>
      <c r="K2718" s="3" t="s">
        <v>6712</v>
      </c>
      <c r="L2718" s="3" t="s">
        <v>4330</v>
      </c>
      <c r="M2718" s="3" t="s">
        <v>265</v>
      </c>
      <c r="N2718" s="3" t="s">
        <v>2795</v>
      </c>
      <c r="O2718" s="5" t="s">
        <v>5382</v>
      </c>
      <c r="P2718" s="2">
        <f>VLOOKUP(M2718&amp;N2718,[1]Distancia!$C$2:$D$3438,2,0)</f>
        <v>59.51</v>
      </c>
      <c r="Q2718" s="2" t="str">
        <f t="shared" si="42"/>
        <v>No Aplica</v>
      </c>
      <c r="R2718" s="36"/>
      <c r="S2718" s="2"/>
    </row>
    <row r="2719" spans="1:19" x14ac:dyDescent="0.25">
      <c r="A2719" s="3" t="s">
        <v>336</v>
      </c>
      <c r="B2719" s="6" t="s">
        <v>1948</v>
      </c>
      <c r="C2719" s="2">
        <v>220586</v>
      </c>
      <c r="D2719" s="4">
        <v>45904</v>
      </c>
      <c r="E2719" s="4">
        <v>45904</v>
      </c>
      <c r="F2719" s="2" t="s">
        <v>2797</v>
      </c>
      <c r="G2719" s="3" t="s">
        <v>2796</v>
      </c>
      <c r="H2719" s="2" t="s">
        <v>5509</v>
      </c>
      <c r="I2719" s="3" t="s">
        <v>97</v>
      </c>
      <c r="J2719" s="6">
        <v>0</v>
      </c>
      <c r="K2719" s="3" t="s">
        <v>4904</v>
      </c>
      <c r="L2719" s="3" t="s">
        <v>4905</v>
      </c>
      <c r="M2719" s="3" t="s">
        <v>265</v>
      </c>
      <c r="N2719" s="3" t="s">
        <v>2795</v>
      </c>
      <c r="O2719" s="5" t="s">
        <v>5382</v>
      </c>
      <c r="P2719" s="2">
        <f>VLOOKUP(M2719&amp;N2719,Distancia!$C$2:$D$3438,2,0)</f>
        <v>59.51</v>
      </c>
      <c r="Q2719" s="2" t="str">
        <f t="shared" si="42"/>
        <v>No Aplica</v>
      </c>
      <c r="R2719" s="36"/>
      <c r="S2719" s="2"/>
    </row>
    <row r="2720" spans="1:19" x14ac:dyDescent="0.25">
      <c r="A2720" s="37" t="s">
        <v>336</v>
      </c>
      <c r="B2720" s="6" t="s">
        <v>1948</v>
      </c>
      <c r="C2720" s="34" t="s">
        <v>6711</v>
      </c>
      <c r="D2720" s="4">
        <v>45904</v>
      </c>
      <c r="E2720" s="4">
        <v>45904</v>
      </c>
      <c r="F2720" s="2" t="s">
        <v>5368</v>
      </c>
      <c r="G2720" s="3" t="s">
        <v>5369</v>
      </c>
      <c r="H2720" s="2" t="s">
        <v>6450</v>
      </c>
      <c r="I2720" s="3" t="s">
        <v>97</v>
      </c>
      <c r="J2720" s="6">
        <v>0</v>
      </c>
      <c r="K2720" s="3" t="s">
        <v>6713</v>
      </c>
      <c r="L2720" s="3" t="s">
        <v>4905</v>
      </c>
      <c r="M2720" s="3" t="s">
        <v>265</v>
      </c>
      <c r="N2720" s="3" t="s">
        <v>2795</v>
      </c>
      <c r="O2720" s="5" t="s">
        <v>5382</v>
      </c>
      <c r="P2720" s="2">
        <f>VLOOKUP(M2720&amp;N2720,[1]Distancia!$C$2:$D$3438,2,0)</f>
        <v>59.51</v>
      </c>
      <c r="Q2720" s="2" t="str">
        <f t="shared" si="42"/>
        <v>No Aplica</v>
      </c>
      <c r="R2720" s="36"/>
      <c r="S2720" s="2"/>
    </row>
    <row r="2721" spans="1:19" x14ac:dyDescent="0.25">
      <c r="A2721" s="3" t="s">
        <v>382</v>
      </c>
      <c r="B2721" s="6" t="s">
        <v>2259</v>
      </c>
      <c r="C2721" s="34">
        <v>221183</v>
      </c>
      <c r="D2721" s="43">
        <v>45929</v>
      </c>
      <c r="E2721" s="43">
        <v>45930</v>
      </c>
      <c r="F2721" s="34" t="s">
        <v>677</v>
      </c>
      <c r="G2721" s="37" t="s">
        <v>678</v>
      </c>
      <c r="H2721" s="34" t="s">
        <v>5481</v>
      </c>
      <c r="I2721" s="37" t="s">
        <v>97</v>
      </c>
      <c r="J2721" s="38">
        <v>86453</v>
      </c>
      <c r="K2721" s="37" t="s">
        <v>124</v>
      </c>
      <c r="L2721" s="37" t="s">
        <v>5154</v>
      </c>
      <c r="M2721" s="37" t="s">
        <v>265</v>
      </c>
      <c r="N2721" s="37" t="s">
        <v>334</v>
      </c>
      <c r="O2721" s="40" t="s">
        <v>5392</v>
      </c>
      <c r="P2721" s="34">
        <f>VLOOKUP(M2721&amp;N2721,Distancia!$C$2:$D$3438,2,0)</f>
        <v>1032.5999999999999</v>
      </c>
      <c r="Q2721" s="34" t="str">
        <f t="shared" si="42"/>
        <v>Aplica</v>
      </c>
      <c r="R2721" s="36">
        <v>410102</v>
      </c>
      <c r="S2721" s="2"/>
    </row>
    <row r="2722" spans="1:19" x14ac:dyDescent="0.25">
      <c r="A2722" s="3" t="s">
        <v>336</v>
      </c>
      <c r="B2722" s="6" t="s">
        <v>1948</v>
      </c>
      <c r="C2722" s="2">
        <v>221326</v>
      </c>
      <c r="D2722" s="4">
        <v>45926</v>
      </c>
      <c r="E2722" s="4">
        <v>45926</v>
      </c>
      <c r="F2722" s="2" t="s">
        <v>2797</v>
      </c>
      <c r="G2722" s="3" t="s">
        <v>2796</v>
      </c>
      <c r="H2722" s="2" t="s">
        <v>5509</v>
      </c>
      <c r="I2722" s="3" t="s">
        <v>97</v>
      </c>
      <c r="J2722" s="6">
        <v>0</v>
      </c>
      <c r="K2722" s="3" t="s">
        <v>5328</v>
      </c>
      <c r="L2722" s="3" t="s">
        <v>4888</v>
      </c>
      <c r="M2722" s="3" t="s">
        <v>265</v>
      </c>
      <c r="N2722" s="3" t="s">
        <v>2795</v>
      </c>
      <c r="O2722" s="5" t="s">
        <v>5382</v>
      </c>
      <c r="P2722" s="2">
        <f>VLOOKUP(M2722&amp;N2722,Distancia!$C$2:$D$3438,2,0)</f>
        <v>59.51</v>
      </c>
      <c r="Q2722" s="2" t="str">
        <f t="shared" si="42"/>
        <v>No Aplica</v>
      </c>
      <c r="R2722" s="36"/>
      <c r="S2722" s="2"/>
    </row>
    <row r="2723" spans="1:19" x14ac:dyDescent="0.25">
      <c r="A2723" s="3" t="s">
        <v>336</v>
      </c>
      <c r="B2723" s="6" t="s">
        <v>1948</v>
      </c>
      <c r="C2723" s="2">
        <v>221488</v>
      </c>
      <c r="D2723" s="4">
        <v>45926</v>
      </c>
      <c r="E2723" s="4">
        <v>45926</v>
      </c>
      <c r="F2723" s="2" t="s">
        <v>5368</v>
      </c>
      <c r="G2723" s="3" t="s">
        <v>5369</v>
      </c>
      <c r="H2723" s="2" t="s">
        <v>6450</v>
      </c>
      <c r="I2723" s="3" t="s">
        <v>97</v>
      </c>
      <c r="J2723" s="6">
        <v>0</v>
      </c>
      <c r="K2723" s="3" t="s">
        <v>5370</v>
      </c>
      <c r="L2723" s="3" t="s">
        <v>4888</v>
      </c>
      <c r="M2723" s="3" t="s">
        <v>265</v>
      </c>
      <c r="N2723" s="3" t="s">
        <v>2795</v>
      </c>
      <c r="O2723" s="5" t="s">
        <v>5382</v>
      </c>
      <c r="P2723" s="2">
        <f>VLOOKUP(M2723&amp;N2723,Distancia!$C$2:$D$3438,2,0)</f>
        <v>59.51</v>
      </c>
      <c r="Q2723" s="2" t="str">
        <f t="shared" si="42"/>
        <v>No Aplica</v>
      </c>
      <c r="R2723" s="36"/>
      <c r="S2723" s="2"/>
    </row>
    <row r="2724" spans="1:19" x14ac:dyDescent="0.25">
      <c r="A2724" s="3" t="s">
        <v>264</v>
      </c>
      <c r="B2724" s="6" t="s">
        <v>1932</v>
      </c>
      <c r="C2724" s="2">
        <v>220490</v>
      </c>
      <c r="D2724" s="4">
        <v>45903</v>
      </c>
      <c r="E2724" s="4">
        <v>45903</v>
      </c>
      <c r="F2724" s="2" t="s">
        <v>4858</v>
      </c>
      <c r="G2724" s="3" t="s">
        <v>4859</v>
      </c>
      <c r="H2724" s="2" t="s">
        <v>6289</v>
      </c>
      <c r="I2724" s="3" t="s">
        <v>351</v>
      </c>
      <c r="J2724" s="6">
        <v>0</v>
      </c>
      <c r="K2724" s="3" t="s">
        <v>116</v>
      </c>
      <c r="L2724" s="3" t="s">
        <v>4517</v>
      </c>
      <c r="M2724" s="3" t="s">
        <v>335</v>
      </c>
      <c r="N2724" s="3" t="s">
        <v>1934</v>
      </c>
      <c r="O2724" s="5" t="s">
        <v>5450</v>
      </c>
      <c r="P2724" s="2">
        <f>VLOOKUP(M2724&amp;N2724,Distancia!$C$2:$D$3438,2,0)</f>
        <v>99</v>
      </c>
      <c r="Q2724" s="2" t="str">
        <f t="shared" si="42"/>
        <v>Aplica</v>
      </c>
      <c r="R2724" s="36"/>
      <c r="S2724" s="2" t="s">
        <v>6730</v>
      </c>
    </row>
    <row r="2725" spans="1:19" x14ac:dyDescent="0.25">
      <c r="A2725" s="3" t="s">
        <v>264</v>
      </c>
      <c r="B2725" s="6" t="s">
        <v>1932</v>
      </c>
      <c r="C2725" s="2">
        <v>220515</v>
      </c>
      <c r="D2725" s="4">
        <v>45903</v>
      </c>
      <c r="E2725" s="4">
        <v>45903</v>
      </c>
      <c r="F2725" s="2" t="s">
        <v>4870</v>
      </c>
      <c r="G2725" s="3" t="s">
        <v>4871</v>
      </c>
      <c r="H2725" s="2" t="s">
        <v>6291</v>
      </c>
      <c r="I2725" s="3" t="s">
        <v>351</v>
      </c>
      <c r="J2725" s="6">
        <v>0</v>
      </c>
      <c r="K2725" s="3" t="s">
        <v>333</v>
      </c>
      <c r="L2725" s="3" t="s">
        <v>4517</v>
      </c>
      <c r="M2725" s="3" t="s">
        <v>335</v>
      </c>
      <c r="N2725" s="3" t="s">
        <v>1934</v>
      </c>
      <c r="O2725" s="5" t="s">
        <v>5450</v>
      </c>
      <c r="P2725" s="2">
        <f>VLOOKUP(M2725&amp;N2725,Distancia!$C$2:$D$3438,2,0)</f>
        <v>99</v>
      </c>
      <c r="Q2725" s="2" t="str">
        <f t="shared" si="42"/>
        <v>Aplica</v>
      </c>
      <c r="R2725" s="36"/>
      <c r="S2725" s="2" t="s">
        <v>6730</v>
      </c>
    </row>
    <row r="2726" spans="1:19" x14ac:dyDescent="0.25">
      <c r="A2726" s="3" t="s">
        <v>346</v>
      </c>
      <c r="B2726" s="6" t="s">
        <v>2501</v>
      </c>
      <c r="C2726" s="2">
        <v>219302</v>
      </c>
      <c r="D2726" s="4">
        <v>45877</v>
      </c>
      <c r="E2726" s="4">
        <v>45877</v>
      </c>
      <c r="F2726" s="2" t="s">
        <v>4214</v>
      </c>
      <c r="G2726" s="3" t="s">
        <v>4215</v>
      </c>
      <c r="H2726" s="2" t="s">
        <v>5981</v>
      </c>
      <c r="I2726" s="3" t="s">
        <v>97</v>
      </c>
      <c r="J2726" s="6">
        <v>31809</v>
      </c>
      <c r="K2726" s="3" t="s">
        <v>4216</v>
      </c>
      <c r="L2726" s="3" t="s">
        <v>4058</v>
      </c>
      <c r="M2726" s="3" t="s">
        <v>1348</v>
      </c>
      <c r="N2726" s="3" t="s">
        <v>408</v>
      </c>
      <c r="O2726" s="5" t="s">
        <v>5394</v>
      </c>
      <c r="P2726" s="2">
        <f>VLOOKUP(M2726&amp;N2726,Distancia!$C$2:$D$3438,2,0)</f>
        <v>127</v>
      </c>
      <c r="Q2726" s="2" t="str">
        <f t="shared" si="42"/>
        <v>Aplica</v>
      </c>
      <c r="R2726" s="36"/>
      <c r="S2726" s="2"/>
    </row>
    <row r="2727" spans="1:19" x14ac:dyDescent="0.25">
      <c r="A2727" s="3" t="s">
        <v>346</v>
      </c>
      <c r="B2727" s="6" t="s">
        <v>2501</v>
      </c>
      <c r="C2727" s="2">
        <v>219604</v>
      </c>
      <c r="D2727" s="4">
        <v>45876</v>
      </c>
      <c r="E2727" s="4">
        <v>45877</v>
      </c>
      <c r="F2727" s="2" t="s">
        <v>4214</v>
      </c>
      <c r="G2727" s="3" t="s">
        <v>4215</v>
      </c>
      <c r="H2727" s="2" t="s">
        <v>5981</v>
      </c>
      <c r="I2727" s="3" t="s">
        <v>97</v>
      </c>
      <c r="J2727" s="6">
        <v>79523</v>
      </c>
      <c r="K2727" s="3" t="s">
        <v>4374</v>
      </c>
      <c r="L2727" s="3" t="s">
        <v>4317</v>
      </c>
      <c r="M2727" s="3" t="s">
        <v>1348</v>
      </c>
      <c r="N2727" s="3" t="s">
        <v>408</v>
      </c>
      <c r="O2727" s="5" t="s">
        <v>5394</v>
      </c>
      <c r="P2727" s="2">
        <f>VLOOKUP(M2727&amp;N2727,Distancia!$C$2:$D$3438,2,0)</f>
        <v>127</v>
      </c>
      <c r="Q2727" s="2" t="str">
        <f t="shared" si="42"/>
        <v>Aplica</v>
      </c>
      <c r="R2727" s="36"/>
      <c r="S2727" s="2"/>
    </row>
    <row r="2728" spans="1:19" x14ac:dyDescent="0.25">
      <c r="A2728" s="3" t="s">
        <v>346</v>
      </c>
      <c r="B2728" s="6" t="s">
        <v>2501</v>
      </c>
      <c r="C2728" s="2">
        <v>219817</v>
      </c>
      <c r="D2728" s="4">
        <v>45889</v>
      </c>
      <c r="E2728" s="4">
        <v>45889</v>
      </c>
      <c r="F2728" s="2" t="s">
        <v>1346</v>
      </c>
      <c r="G2728" s="3" t="s">
        <v>1347</v>
      </c>
      <c r="H2728" s="2" t="s">
        <v>6132</v>
      </c>
      <c r="I2728" s="3" t="s">
        <v>3170</v>
      </c>
      <c r="J2728" s="6">
        <v>34581</v>
      </c>
      <c r="K2728" s="3" t="s">
        <v>4514</v>
      </c>
      <c r="L2728" s="3" t="s">
        <v>4515</v>
      </c>
      <c r="M2728" s="3" t="s">
        <v>1348</v>
      </c>
      <c r="N2728" s="3" t="s">
        <v>435</v>
      </c>
      <c r="O2728" s="5" t="s">
        <v>5382</v>
      </c>
      <c r="P2728" s="2">
        <f>VLOOKUP(M2728&amp;N2728,Distancia!$C$2:$D$3438,2,0)</f>
        <v>124</v>
      </c>
      <c r="Q2728" s="2" t="str">
        <f t="shared" si="42"/>
        <v>Aplica</v>
      </c>
      <c r="R2728" s="36"/>
      <c r="S2728" s="2"/>
    </row>
    <row r="2729" spans="1:19" x14ac:dyDescent="0.25">
      <c r="A2729" s="3" t="s">
        <v>346</v>
      </c>
      <c r="B2729" s="6" t="s">
        <v>2501</v>
      </c>
      <c r="C2729" s="2">
        <v>219818</v>
      </c>
      <c r="D2729" s="4">
        <v>45889</v>
      </c>
      <c r="E2729" s="4">
        <v>45889</v>
      </c>
      <c r="F2729" s="2" t="s">
        <v>2778</v>
      </c>
      <c r="G2729" s="3" t="s">
        <v>2777</v>
      </c>
      <c r="H2729" s="2" t="s">
        <v>6133</v>
      </c>
      <c r="I2729" s="3" t="s">
        <v>3170</v>
      </c>
      <c r="J2729" s="6">
        <v>31809</v>
      </c>
      <c r="K2729" s="3" t="s">
        <v>4516</v>
      </c>
      <c r="L2729" s="3" t="s">
        <v>4029</v>
      </c>
      <c r="M2729" s="3" t="s">
        <v>1348</v>
      </c>
      <c r="N2729" s="3" t="s">
        <v>435</v>
      </c>
      <c r="O2729" s="5" t="s">
        <v>5382</v>
      </c>
      <c r="P2729" s="2">
        <f>VLOOKUP(M2729&amp;N2729,Distancia!$C$2:$D$3438,2,0)</f>
        <v>124</v>
      </c>
      <c r="Q2729" s="2" t="str">
        <f t="shared" si="42"/>
        <v>Aplica</v>
      </c>
      <c r="R2729" s="36"/>
      <c r="S2729" s="2"/>
    </row>
    <row r="2730" spans="1:19" x14ac:dyDescent="0.25">
      <c r="A2730" s="3" t="s">
        <v>346</v>
      </c>
      <c r="B2730" s="6" t="s">
        <v>2501</v>
      </c>
      <c r="C2730" s="2">
        <v>220137</v>
      </c>
      <c r="D2730" s="4">
        <v>45895</v>
      </c>
      <c r="E2730" s="4">
        <v>45895</v>
      </c>
      <c r="F2730" s="2" t="s">
        <v>1349</v>
      </c>
      <c r="G2730" s="3" t="s">
        <v>1350</v>
      </c>
      <c r="H2730" s="2" t="s">
        <v>6209</v>
      </c>
      <c r="I2730" s="3" t="s">
        <v>351</v>
      </c>
      <c r="J2730" s="6">
        <v>34581</v>
      </c>
      <c r="K2730" s="3" t="s">
        <v>4672</v>
      </c>
      <c r="L2730" s="3" t="s">
        <v>4347</v>
      </c>
      <c r="M2730" s="3" t="s">
        <v>1348</v>
      </c>
      <c r="N2730" s="3" t="s">
        <v>638</v>
      </c>
      <c r="O2730" s="5" t="s">
        <v>5402</v>
      </c>
      <c r="P2730" s="2">
        <f>VLOOKUP(M2730&amp;N2730,Distancia!$C$2:$D$3438,2,0)</f>
        <v>118</v>
      </c>
      <c r="Q2730" s="2" t="str">
        <f t="shared" si="42"/>
        <v>Aplica</v>
      </c>
      <c r="R2730" s="36"/>
      <c r="S2730" s="2"/>
    </row>
    <row r="2731" spans="1:19" x14ac:dyDescent="0.25">
      <c r="A2731" s="3" t="s">
        <v>346</v>
      </c>
      <c r="B2731" s="6" t="s">
        <v>2501</v>
      </c>
      <c r="C2731" s="2">
        <v>220584</v>
      </c>
      <c r="D2731" s="4">
        <v>45904</v>
      </c>
      <c r="E2731" s="4">
        <v>45904</v>
      </c>
      <c r="F2731" s="2" t="s">
        <v>4898</v>
      </c>
      <c r="G2731" s="3" t="s">
        <v>4899</v>
      </c>
      <c r="H2731" s="2" t="s">
        <v>6297</v>
      </c>
      <c r="I2731" s="3" t="s">
        <v>97</v>
      </c>
      <c r="J2731" s="6">
        <v>25815</v>
      </c>
      <c r="K2731" s="3" t="s">
        <v>4901</v>
      </c>
      <c r="L2731" s="3" t="s">
        <v>4902</v>
      </c>
      <c r="M2731" s="3" t="s">
        <v>2503</v>
      </c>
      <c r="N2731" s="3" t="s">
        <v>638</v>
      </c>
      <c r="O2731" s="5" t="s">
        <v>5382</v>
      </c>
      <c r="P2731" s="2">
        <f>VLOOKUP(M2731&amp;N2731,Distancia!$C$2:$D$3438,2,0)</f>
        <v>117.87</v>
      </c>
      <c r="Q2731" s="2" t="str">
        <f t="shared" si="42"/>
        <v>Aplica</v>
      </c>
      <c r="R2731" s="36"/>
      <c r="S2731" s="2"/>
    </row>
    <row r="2732" spans="1:19" x14ac:dyDescent="0.25">
      <c r="A2732" s="3" t="s">
        <v>346</v>
      </c>
      <c r="B2732" s="6" t="s">
        <v>2501</v>
      </c>
      <c r="C2732" s="2">
        <v>220588</v>
      </c>
      <c r="D2732" s="4">
        <v>45904</v>
      </c>
      <c r="E2732" s="4">
        <v>45904</v>
      </c>
      <c r="F2732" s="2" t="s">
        <v>4907</v>
      </c>
      <c r="G2732" s="3" t="s">
        <v>4908</v>
      </c>
      <c r="H2732" s="2" t="s">
        <v>6300</v>
      </c>
      <c r="I2732" s="3" t="s">
        <v>97</v>
      </c>
      <c r="J2732" s="6">
        <v>25815</v>
      </c>
      <c r="K2732" s="3" t="s">
        <v>4909</v>
      </c>
      <c r="L2732" s="3" t="s">
        <v>4637</v>
      </c>
      <c r="M2732" s="3" t="s">
        <v>2503</v>
      </c>
      <c r="N2732" s="3" t="s">
        <v>638</v>
      </c>
      <c r="O2732" s="5" t="s">
        <v>5382</v>
      </c>
      <c r="P2732" s="2">
        <f>VLOOKUP(M2732&amp;N2732,Distancia!$C$2:$D$3438,2,0)</f>
        <v>117.87</v>
      </c>
      <c r="Q2732" s="2" t="str">
        <f t="shared" si="42"/>
        <v>Aplica</v>
      </c>
      <c r="R2732" s="36"/>
      <c r="S2732" s="2"/>
    </row>
    <row r="2733" spans="1:19" x14ac:dyDescent="0.25">
      <c r="A2733" s="3" t="s">
        <v>346</v>
      </c>
      <c r="B2733" s="6" t="s">
        <v>2501</v>
      </c>
      <c r="C2733" s="2">
        <v>220679</v>
      </c>
      <c r="D2733" s="4">
        <v>45909</v>
      </c>
      <c r="E2733" s="4">
        <v>45909</v>
      </c>
      <c r="F2733" s="2" t="s">
        <v>4960</v>
      </c>
      <c r="G2733" s="3" t="s">
        <v>4961</v>
      </c>
      <c r="H2733" s="2" t="s">
        <v>6320</v>
      </c>
      <c r="I2733" s="3" t="s">
        <v>97</v>
      </c>
      <c r="J2733" s="6">
        <v>31809</v>
      </c>
      <c r="K2733" s="3" t="s">
        <v>4962</v>
      </c>
      <c r="L2733" s="3" t="s">
        <v>4722</v>
      </c>
      <c r="M2733" s="3" t="s">
        <v>1348</v>
      </c>
      <c r="N2733" s="3" t="s">
        <v>950</v>
      </c>
      <c r="O2733" s="5" t="s">
        <v>5402</v>
      </c>
      <c r="P2733" s="2">
        <f>VLOOKUP(M2733&amp;N2733,Distancia!$C$2:$D$3438,2,0)</f>
        <v>83.73</v>
      </c>
      <c r="Q2733" s="2" t="str">
        <f t="shared" si="42"/>
        <v>Aplica</v>
      </c>
      <c r="R2733" s="36"/>
      <c r="S2733" s="2"/>
    </row>
    <row r="2734" spans="1:19" x14ac:dyDescent="0.25">
      <c r="A2734" s="3" t="s">
        <v>346</v>
      </c>
      <c r="B2734" s="6" t="s">
        <v>2501</v>
      </c>
      <c r="C2734" s="2">
        <v>221068</v>
      </c>
      <c r="D2734" s="4">
        <v>45924</v>
      </c>
      <c r="E2734" s="4">
        <v>45924</v>
      </c>
      <c r="F2734" s="2" t="s">
        <v>5184</v>
      </c>
      <c r="G2734" s="3" t="s">
        <v>5185</v>
      </c>
      <c r="H2734" s="2" t="s">
        <v>6369</v>
      </c>
      <c r="I2734" s="3" t="s">
        <v>351</v>
      </c>
      <c r="J2734" s="6">
        <v>31809</v>
      </c>
      <c r="K2734" s="3" t="s">
        <v>5186</v>
      </c>
      <c r="L2734" s="3" t="s">
        <v>5173</v>
      </c>
      <c r="M2734" s="3" t="s">
        <v>1348</v>
      </c>
      <c r="N2734" s="3" t="s">
        <v>348</v>
      </c>
      <c r="O2734" s="5" t="s">
        <v>5382</v>
      </c>
      <c r="P2734" s="2">
        <f>VLOOKUP(M2734&amp;N2734,Distancia!$C$2:$D$3438,2,0)</f>
        <v>73</v>
      </c>
      <c r="Q2734" s="2" t="str">
        <f t="shared" si="42"/>
        <v>No Aplica</v>
      </c>
      <c r="R2734" s="36"/>
      <c r="S2734" s="2"/>
    </row>
    <row r="2735" spans="1:19" x14ac:dyDescent="0.25">
      <c r="A2735" s="3" t="s">
        <v>346</v>
      </c>
      <c r="B2735" s="6" t="s">
        <v>2501</v>
      </c>
      <c r="C2735" s="2">
        <v>221070</v>
      </c>
      <c r="D2735" s="4">
        <v>45924</v>
      </c>
      <c r="E2735" s="4">
        <v>45924</v>
      </c>
      <c r="F2735" s="2" t="s">
        <v>5187</v>
      </c>
      <c r="G2735" s="3" t="s">
        <v>5188</v>
      </c>
      <c r="H2735" s="2" t="s">
        <v>6370</v>
      </c>
      <c r="I2735" s="3" t="s">
        <v>351</v>
      </c>
      <c r="J2735" s="6">
        <v>0</v>
      </c>
      <c r="K2735" s="3" t="s">
        <v>705</v>
      </c>
      <c r="L2735" s="3" t="s">
        <v>5190</v>
      </c>
      <c r="M2735" s="3" t="s">
        <v>1348</v>
      </c>
      <c r="N2735" s="3" t="s">
        <v>348</v>
      </c>
      <c r="O2735" s="5" t="s">
        <v>5450</v>
      </c>
      <c r="P2735" s="2">
        <f>VLOOKUP(M2735&amp;N2735,Distancia!$C$2:$D$3438,2,0)</f>
        <v>73</v>
      </c>
      <c r="Q2735" s="2" t="str">
        <f t="shared" si="42"/>
        <v>No Aplica</v>
      </c>
      <c r="R2735" s="36"/>
      <c r="S2735" s="2"/>
    </row>
    <row r="2736" spans="1:19" x14ac:dyDescent="0.25">
      <c r="A2736" s="3" t="s">
        <v>346</v>
      </c>
      <c r="B2736" s="6" t="s">
        <v>2501</v>
      </c>
      <c r="C2736" s="2">
        <v>221071</v>
      </c>
      <c r="D2736" s="4">
        <v>45924</v>
      </c>
      <c r="E2736" s="4">
        <v>45924</v>
      </c>
      <c r="F2736" s="2" t="s">
        <v>5191</v>
      </c>
      <c r="G2736" s="3" t="s">
        <v>5192</v>
      </c>
      <c r="H2736" s="2" t="s">
        <v>6371</v>
      </c>
      <c r="I2736" s="3" t="s">
        <v>351</v>
      </c>
      <c r="J2736" s="6">
        <v>25815</v>
      </c>
      <c r="K2736" s="3" t="s">
        <v>855</v>
      </c>
      <c r="L2736" s="3" t="s">
        <v>5117</v>
      </c>
      <c r="M2736" s="3" t="s">
        <v>1348</v>
      </c>
      <c r="N2736" s="3" t="s">
        <v>348</v>
      </c>
      <c r="O2736" s="5" t="s">
        <v>5382</v>
      </c>
      <c r="P2736" s="2">
        <f>VLOOKUP(M2736&amp;N2736,Distancia!$C$2:$D$3438,2,0)</f>
        <v>73</v>
      </c>
      <c r="Q2736" s="2" t="str">
        <f t="shared" si="42"/>
        <v>No Aplica</v>
      </c>
      <c r="R2736" s="36"/>
      <c r="S2736" s="2"/>
    </row>
    <row r="2737" spans="1:19" x14ac:dyDescent="0.25">
      <c r="A2737" s="3" t="s">
        <v>346</v>
      </c>
      <c r="B2737" s="6" t="s">
        <v>2501</v>
      </c>
      <c r="C2737" s="2">
        <v>221073</v>
      </c>
      <c r="D2737" s="4">
        <v>45924</v>
      </c>
      <c r="E2737" s="4">
        <v>45924</v>
      </c>
      <c r="F2737" s="2" t="s">
        <v>5193</v>
      </c>
      <c r="G2737" s="3" t="s">
        <v>5194</v>
      </c>
      <c r="H2737" s="2" t="s">
        <v>6372</v>
      </c>
      <c r="I2737" s="3" t="s">
        <v>351</v>
      </c>
      <c r="J2737" s="6">
        <v>0</v>
      </c>
      <c r="K2737" s="3" t="s">
        <v>927</v>
      </c>
      <c r="L2737" s="3" t="s">
        <v>3566</v>
      </c>
      <c r="M2737" s="3" t="s">
        <v>1348</v>
      </c>
      <c r="N2737" s="3" t="s">
        <v>348</v>
      </c>
      <c r="O2737" s="5" t="s">
        <v>5402</v>
      </c>
      <c r="P2737" s="2">
        <f>VLOOKUP(M2737&amp;N2737,Distancia!$C$2:$D$3438,2,0)</f>
        <v>73</v>
      </c>
      <c r="Q2737" s="2" t="str">
        <f t="shared" si="42"/>
        <v>No Aplica</v>
      </c>
      <c r="R2737" s="36"/>
      <c r="S2737" s="2"/>
    </row>
    <row r="2738" spans="1:19" x14ac:dyDescent="0.25">
      <c r="A2738" s="3" t="s">
        <v>346</v>
      </c>
      <c r="B2738" s="6" t="s">
        <v>2501</v>
      </c>
      <c r="C2738" s="2">
        <v>221074</v>
      </c>
      <c r="D2738" s="4">
        <v>45924</v>
      </c>
      <c r="E2738" s="4">
        <v>45924</v>
      </c>
      <c r="F2738" s="2" t="s">
        <v>5195</v>
      </c>
      <c r="G2738" s="3" t="s">
        <v>5196</v>
      </c>
      <c r="H2738" s="2" t="s">
        <v>6373</v>
      </c>
      <c r="I2738" s="3" t="s">
        <v>351</v>
      </c>
      <c r="J2738" s="6">
        <v>25815</v>
      </c>
      <c r="K2738" s="3" t="s">
        <v>297</v>
      </c>
      <c r="L2738" s="3" t="s">
        <v>5117</v>
      </c>
      <c r="M2738" s="3" t="s">
        <v>1348</v>
      </c>
      <c r="N2738" s="3" t="s">
        <v>348</v>
      </c>
      <c r="O2738" s="5" t="s">
        <v>5382</v>
      </c>
      <c r="P2738" s="2">
        <f>VLOOKUP(M2738&amp;N2738,Distancia!$C$2:$D$3438,2,0)</f>
        <v>73</v>
      </c>
      <c r="Q2738" s="2" t="str">
        <f t="shared" si="42"/>
        <v>No Aplica</v>
      </c>
      <c r="R2738" s="36"/>
      <c r="S2738" s="2"/>
    </row>
    <row r="2739" spans="1:19" x14ac:dyDescent="0.25">
      <c r="A2739" s="3" t="s">
        <v>346</v>
      </c>
      <c r="B2739" s="6" t="s">
        <v>2501</v>
      </c>
      <c r="C2739" s="2">
        <v>221075</v>
      </c>
      <c r="D2739" s="4">
        <v>45924</v>
      </c>
      <c r="E2739" s="4">
        <v>45924</v>
      </c>
      <c r="F2739" s="2" t="s">
        <v>5197</v>
      </c>
      <c r="G2739" s="3" t="s">
        <v>5198</v>
      </c>
      <c r="H2739" s="2" t="s">
        <v>6374</v>
      </c>
      <c r="I2739" s="3" t="s">
        <v>351</v>
      </c>
      <c r="J2739" s="6">
        <v>25815</v>
      </c>
      <c r="K2739" s="3" t="s">
        <v>769</v>
      </c>
      <c r="L2739" s="3" t="s">
        <v>5117</v>
      </c>
      <c r="M2739" s="3" t="s">
        <v>1348</v>
      </c>
      <c r="N2739" s="3" t="s">
        <v>348</v>
      </c>
      <c r="O2739" s="5" t="s">
        <v>5382</v>
      </c>
      <c r="P2739" s="2">
        <f>VLOOKUP(M2739&amp;N2739,Distancia!$C$2:$D$3438,2,0)</f>
        <v>73</v>
      </c>
      <c r="Q2739" s="2" t="str">
        <f t="shared" si="42"/>
        <v>No Aplica</v>
      </c>
      <c r="R2739" s="36"/>
      <c r="S2739" s="2"/>
    </row>
    <row r="2740" spans="1:19" x14ac:dyDescent="0.25">
      <c r="A2740" s="3" t="s">
        <v>346</v>
      </c>
      <c r="B2740" s="6" t="s">
        <v>2501</v>
      </c>
      <c r="C2740" s="2">
        <v>221078</v>
      </c>
      <c r="D2740" s="4">
        <v>45924</v>
      </c>
      <c r="E2740" s="4">
        <v>45924</v>
      </c>
      <c r="F2740" s="2" t="s">
        <v>5189</v>
      </c>
      <c r="G2740" s="3" t="s">
        <v>5199</v>
      </c>
      <c r="H2740" s="2" t="s">
        <v>6375</v>
      </c>
      <c r="I2740" s="3" t="s">
        <v>351</v>
      </c>
      <c r="J2740" s="6">
        <v>31809</v>
      </c>
      <c r="K2740" s="3" t="s">
        <v>224</v>
      </c>
      <c r="L2740" s="3" t="s">
        <v>5173</v>
      </c>
      <c r="M2740" s="3" t="s">
        <v>1348</v>
      </c>
      <c r="N2740" s="3" t="s">
        <v>348</v>
      </c>
      <c r="O2740" s="5" t="s">
        <v>5382</v>
      </c>
      <c r="P2740" s="2">
        <f>VLOOKUP(M2740&amp;N2740,Distancia!$C$2:$D$3438,2,0)</f>
        <v>73</v>
      </c>
      <c r="Q2740" s="2" t="str">
        <f t="shared" si="42"/>
        <v>No Aplica</v>
      </c>
      <c r="R2740" s="36"/>
      <c r="S2740" s="2"/>
    </row>
    <row r="2741" spans="1:19" x14ac:dyDescent="0.25">
      <c r="A2741" s="3" t="s">
        <v>346</v>
      </c>
      <c r="B2741" s="6" t="s">
        <v>2501</v>
      </c>
      <c r="C2741" s="2">
        <v>221086</v>
      </c>
      <c r="D2741" s="4">
        <v>45924</v>
      </c>
      <c r="E2741" s="4">
        <v>45924</v>
      </c>
      <c r="F2741" s="2" t="s">
        <v>4900</v>
      </c>
      <c r="G2741" s="3" t="s">
        <v>5205</v>
      </c>
      <c r="H2741" s="2" t="s">
        <v>6378</v>
      </c>
      <c r="I2741" s="3" t="s">
        <v>97</v>
      </c>
      <c r="J2741" s="6">
        <v>31809</v>
      </c>
      <c r="K2741" s="3" t="s">
        <v>147</v>
      </c>
      <c r="L2741" s="3" t="s">
        <v>5117</v>
      </c>
      <c r="M2741" s="3" t="s">
        <v>2503</v>
      </c>
      <c r="N2741" s="3" t="s">
        <v>348</v>
      </c>
      <c r="O2741" s="5" t="s">
        <v>5382</v>
      </c>
      <c r="P2741" s="2">
        <f>VLOOKUP(M2741&amp;N2741,Distancia!$C$2:$D$3438,2,0)</f>
        <v>73</v>
      </c>
      <c r="Q2741" s="2" t="str">
        <f t="shared" si="42"/>
        <v>No Aplica</v>
      </c>
      <c r="R2741" s="36"/>
      <c r="S2741" s="2"/>
    </row>
    <row r="2742" spans="1:19" x14ac:dyDescent="0.25">
      <c r="A2742" s="3" t="s">
        <v>346</v>
      </c>
      <c r="B2742" s="6" t="s">
        <v>2501</v>
      </c>
      <c r="C2742" s="2">
        <v>221090</v>
      </c>
      <c r="D2742" s="4">
        <v>45924</v>
      </c>
      <c r="E2742" s="4">
        <v>45924</v>
      </c>
      <c r="F2742" s="2" t="s">
        <v>5206</v>
      </c>
      <c r="G2742" s="3" t="s">
        <v>5207</v>
      </c>
      <c r="H2742" s="2" t="s">
        <v>6379</v>
      </c>
      <c r="I2742" s="3" t="s">
        <v>351</v>
      </c>
      <c r="J2742" s="6">
        <v>25815</v>
      </c>
      <c r="K2742" s="3" t="s">
        <v>857</v>
      </c>
      <c r="L2742" s="3" t="s">
        <v>5117</v>
      </c>
      <c r="M2742" s="3" t="s">
        <v>2503</v>
      </c>
      <c r="N2742" s="3" t="s">
        <v>348</v>
      </c>
      <c r="O2742" s="5" t="s">
        <v>5382</v>
      </c>
      <c r="P2742" s="2">
        <f>VLOOKUP(M2742&amp;N2742,Distancia!$C$2:$D$3438,2,0)</f>
        <v>73</v>
      </c>
      <c r="Q2742" s="2" t="str">
        <f t="shared" si="42"/>
        <v>No Aplica</v>
      </c>
      <c r="R2742" s="36"/>
      <c r="S2742" s="2"/>
    </row>
    <row r="2743" spans="1:19" x14ac:dyDescent="0.25">
      <c r="A2743" s="3" t="s">
        <v>346</v>
      </c>
      <c r="B2743" s="6" t="s">
        <v>2501</v>
      </c>
      <c r="C2743" s="2">
        <v>221092</v>
      </c>
      <c r="D2743" s="4">
        <v>45924</v>
      </c>
      <c r="E2743" s="4">
        <v>45924</v>
      </c>
      <c r="F2743" s="2" t="s">
        <v>5208</v>
      </c>
      <c r="G2743" s="3" t="s">
        <v>5209</v>
      </c>
      <c r="H2743" s="2" t="s">
        <v>6380</v>
      </c>
      <c r="I2743" s="3" t="s">
        <v>97</v>
      </c>
      <c r="J2743" s="6">
        <v>31809</v>
      </c>
      <c r="K2743" s="3" t="s">
        <v>1179</v>
      </c>
      <c r="L2743" s="3" t="s">
        <v>5117</v>
      </c>
      <c r="M2743" s="3" t="s">
        <v>2503</v>
      </c>
      <c r="N2743" s="3" t="s">
        <v>348</v>
      </c>
      <c r="O2743" s="5" t="s">
        <v>5382</v>
      </c>
      <c r="P2743" s="2">
        <f>VLOOKUP(M2743&amp;N2743,Distancia!$C$2:$D$3438,2,0)</f>
        <v>73</v>
      </c>
      <c r="Q2743" s="2" t="str">
        <f t="shared" si="42"/>
        <v>No Aplica</v>
      </c>
      <c r="R2743" s="36"/>
      <c r="S2743" s="2"/>
    </row>
    <row r="2744" spans="1:19" x14ac:dyDescent="0.25">
      <c r="A2744" s="3" t="s">
        <v>346</v>
      </c>
      <c r="B2744" s="6" t="s">
        <v>2501</v>
      </c>
      <c r="C2744" s="2">
        <v>221096</v>
      </c>
      <c r="D2744" s="4">
        <v>45924</v>
      </c>
      <c r="E2744" s="4">
        <v>45924</v>
      </c>
      <c r="F2744" s="2" t="s">
        <v>5212</v>
      </c>
      <c r="G2744" s="3" t="s">
        <v>5213</v>
      </c>
      <c r="H2744" s="2" t="s">
        <v>6382</v>
      </c>
      <c r="I2744" s="3" t="s">
        <v>351</v>
      </c>
      <c r="J2744" s="6">
        <v>0</v>
      </c>
      <c r="K2744" s="3" t="s">
        <v>195</v>
      </c>
      <c r="L2744" s="3" t="s">
        <v>3566</v>
      </c>
      <c r="M2744" s="3" t="s">
        <v>1348</v>
      </c>
      <c r="N2744" s="3" t="s">
        <v>348</v>
      </c>
      <c r="O2744" s="5" t="s">
        <v>5382</v>
      </c>
      <c r="P2744" s="2">
        <f>VLOOKUP(M2744&amp;N2744,Distancia!$C$2:$D$3438,2,0)</f>
        <v>73</v>
      </c>
      <c r="Q2744" s="2" t="str">
        <f t="shared" si="42"/>
        <v>No Aplica</v>
      </c>
      <c r="R2744" s="36"/>
      <c r="S2744" s="2"/>
    </row>
    <row r="2745" spans="1:19" x14ac:dyDescent="0.25">
      <c r="A2745" s="3" t="s">
        <v>346</v>
      </c>
      <c r="B2745" s="6" t="s">
        <v>2501</v>
      </c>
      <c r="C2745" s="2">
        <v>221097</v>
      </c>
      <c r="D2745" s="4">
        <v>45924</v>
      </c>
      <c r="E2745" s="4">
        <v>45924</v>
      </c>
      <c r="F2745" s="2" t="s">
        <v>5214</v>
      </c>
      <c r="G2745" s="3" t="s">
        <v>5215</v>
      </c>
      <c r="H2745" s="2" t="s">
        <v>6383</v>
      </c>
      <c r="I2745" s="3" t="s">
        <v>351</v>
      </c>
      <c r="J2745" s="6">
        <v>0</v>
      </c>
      <c r="K2745" s="3" t="s">
        <v>177</v>
      </c>
      <c r="L2745" s="3" t="s">
        <v>5175</v>
      </c>
      <c r="M2745" s="3" t="s">
        <v>1348</v>
      </c>
      <c r="N2745" s="3" t="s">
        <v>348</v>
      </c>
      <c r="O2745" s="5" t="s">
        <v>5382</v>
      </c>
      <c r="P2745" s="2">
        <f>VLOOKUP(M2745&amp;N2745,Distancia!$C$2:$D$3438,2,0)</f>
        <v>73</v>
      </c>
      <c r="Q2745" s="2" t="str">
        <f t="shared" si="42"/>
        <v>No Aplica</v>
      </c>
      <c r="R2745" s="36"/>
      <c r="S2745" s="2"/>
    </row>
    <row r="2746" spans="1:19" x14ac:dyDescent="0.25">
      <c r="A2746" s="3" t="s">
        <v>346</v>
      </c>
      <c r="B2746" s="6" t="s">
        <v>2501</v>
      </c>
      <c r="C2746" s="2">
        <v>221098</v>
      </c>
      <c r="D2746" s="4">
        <v>45924</v>
      </c>
      <c r="E2746" s="4">
        <v>45924</v>
      </c>
      <c r="F2746" s="2" t="s">
        <v>5216</v>
      </c>
      <c r="G2746" s="3" t="s">
        <v>5217</v>
      </c>
      <c r="H2746" s="2" t="s">
        <v>6384</v>
      </c>
      <c r="I2746" s="3" t="s">
        <v>97</v>
      </c>
      <c r="J2746" s="6">
        <v>0</v>
      </c>
      <c r="K2746" s="3" t="s">
        <v>365</v>
      </c>
      <c r="L2746" s="3" t="s">
        <v>5190</v>
      </c>
      <c r="M2746" s="3" t="s">
        <v>1348</v>
      </c>
      <c r="N2746" s="3" t="s">
        <v>348</v>
      </c>
      <c r="O2746" s="5" t="s">
        <v>5382</v>
      </c>
      <c r="P2746" s="2">
        <f>VLOOKUP(M2746&amp;N2746,Distancia!$C$2:$D$3438,2,0)</f>
        <v>73</v>
      </c>
      <c r="Q2746" s="2" t="str">
        <f t="shared" si="42"/>
        <v>No Aplica</v>
      </c>
      <c r="R2746" s="36"/>
      <c r="S2746" s="2"/>
    </row>
    <row r="2747" spans="1:19" x14ac:dyDescent="0.25">
      <c r="A2747" s="3" t="s">
        <v>346</v>
      </c>
      <c r="B2747" s="6" t="s">
        <v>2501</v>
      </c>
      <c r="C2747" s="2">
        <v>221106</v>
      </c>
      <c r="D2747" s="4">
        <v>45924</v>
      </c>
      <c r="E2747" s="4">
        <v>45924</v>
      </c>
      <c r="F2747" s="2" t="s">
        <v>5220</v>
      </c>
      <c r="G2747" s="3" t="s">
        <v>5221</v>
      </c>
      <c r="H2747" s="2" t="s">
        <v>6386</v>
      </c>
      <c r="I2747" s="3" t="s">
        <v>97</v>
      </c>
      <c r="J2747" s="6">
        <v>0</v>
      </c>
      <c r="K2747" s="3" t="s">
        <v>246</v>
      </c>
      <c r="L2747" s="3" t="s">
        <v>3566</v>
      </c>
      <c r="M2747" s="3" t="s">
        <v>1348</v>
      </c>
      <c r="N2747" s="3" t="s">
        <v>348</v>
      </c>
      <c r="O2747" s="5" t="s">
        <v>5382</v>
      </c>
      <c r="P2747" s="2">
        <f>VLOOKUP(M2747&amp;N2747,Distancia!$C$2:$D$3438,2,0)</f>
        <v>73</v>
      </c>
      <c r="Q2747" s="2" t="str">
        <f t="shared" si="42"/>
        <v>No Aplica</v>
      </c>
      <c r="R2747" s="36"/>
      <c r="S2747" s="2"/>
    </row>
    <row r="2748" spans="1:19" x14ac:dyDescent="0.25">
      <c r="A2748" s="3" t="s">
        <v>346</v>
      </c>
      <c r="B2748" s="6" t="s">
        <v>2501</v>
      </c>
      <c r="C2748" s="2">
        <v>221107</v>
      </c>
      <c r="D2748" s="4">
        <v>45924</v>
      </c>
      <c r="E2748" s="4">
        <v>45924</v>
      </c>
      <c r="F2748" s="2" t="s">
        <v>5222</v>
      </c>
      <c r="G2748" s="3" t="s">
        <v>5223</v>
      </c>
      <c r="H2748" s="2" t="s">
        <v>6387</v>
      </c>
      <c r="I2748" s="3" t="s">
        <v>351</v>
      </c>
      <c r="J2748" s="6">
        <v>25815</v>
      </c>
      <c r="K2748" s="3" t="s">
        <v>519</v>
      </c>
      <c r="L2748" s="3" t="s">
        <v>5173</v>
      </c>
      <c r="M2748" s="3" t="s">
        <v>1348</v>
      </c>
      <c r="N2748" s="3" t="s">
        <v>348</v>
      </c>
      <c r="O2748" s="5" t="s">
        <v>5382</v>
      </c>
      <c r="P2748" s="2">
        <f>VLOOKUP(M2748&amp;N2748,Distancia!$C$2:$D$3438,2,0)</f>
        <v>73</v>
      </c>
      <c r="Q2748" s="2" t="str">
        <f t="shared" si="42"/>
        <v>No Aplica</v>
      </c>
      <c r="R2748" s="36"/>
      <c r="S2748" s="2"/>
    </row>
    <row r="2749" spans="1:19" x14ac:dyDescent="0.25">
      <c r="A2749" s="3" t="s">
        <v>346</v>
      </c>
      <c r="B2749" s="6" t="s">
        <v>2501</v>
      </c>
      <c r="C2749" s="2">
        <v>221108</v>
      </c>
      <c r="D2749" s="4">
        <v>45924</v>
      </c>
      <c r="E2749" s="4">
        <v>45924</v>
      </c>
      <c r="F2749" s="2" t="s">
        <v>5224</v>
      </c>
      <c r="G2749" s="3" t="s">
        <v>5225</v>
      </c>
      <c r="H2749" s="2" t="s">
        <v>6388</v>
      </c>
      <c r="I2749" s="3" t="s">
        <v>97</v>
      </c>
      <c r="J2749" s="6">
        <v>25815</v>
      </c>
      <c r="K2749" s="3" t="s">
        <v>851</v>
      </c>
      <c r="L2749" s="3" t="s">
        <v>5173</v>
      </c>
      <c r="M2749" s="3" t="s">
        <v>1348</v>
      </c>
      <c r="N2749" s="3" t="s">
        <v>348</v>
      </c>
      <c r="O2749" s="5" t="s">
        <v>5382</v>
      </c>
      <c r="P2749" s="2">
        <f>VLOOKUP(M2749&amp;N2749,Distancia!$C$2:$D$3438,2,0)</f>
        <v>73</v>
      </c>
      <c r="Q2749" s="2" t="str">
        <f t="shared" si="42"/>
        <v>No Aplica</v>
      </c>
      <c r="R2749" s="36"/>
      <c r="S2749" s="2"/>
    </row>
    <row r="2750" spans="1:19" x14ac:dyDescent="0.25">
      <c r="A2750" s="3" t="s">
        <v>346</v>
      </c>
      <c r="B2750" s="6" t="s">
        <v>2501</v>
      </c>
      <c r="C2750" s="2">
        <v>221111</v>
      </c>
      <c r="D2750" s="4">
        <v>45924</v>
      </c>
      <c r="E2750" s="4">
        <v>45924</v>
      </c>
      <c r="F2750" s="2" t="s">
        <v>5228</v>
      </c>
      <c r="G2750" s="3" t="s">
        <v>5229</v>
      </c>
      <c r="H2750" s="2" t="s">
        <v>6390</v>
      </c>
      <c r="I2750" s="3" t="s">
        <v>351</v>
      </c>
      <c r="J2750" s="6">
        <v>0</v>
      </c>
      <c r="K2750" s="3" t="s">
        <v>298</v>
      </c>
      <c r="L2750" s="3" t="s">
        <v>4821</v>
      </c>
      <c r="M2750" s="3" t="s">
        <v>1348</v>
      </c>
      <c r="N2750" s="3" t="s">
        <v>348</v>
      </c>
      <c r="O2750" s="5" t="s">
        <v>5382</v>
      </c>
      <c r="P2750" s="2">
        <f>VLOOKUP(M2750&amp;N2750,Distancia!$C$2:$D$3438,2,0)</f>
        <v>73</v>
      </c>
      <c r="Q2750" s="2" t="str">
        <f t="shared" si="42"/>
        <v>No Aplica</v>
      </c>
      <c r="R2750" s="36"/>
      <c r="S2750" s="2"/>
    </row>
    <row r="2751" spans="1:19" x14ac:dyDescent="0.25">
      <c r="A2751" s="3" t="s">
        <v>346</v>
      </c>
      <c r="B2751" s="6" t="s">
        <v>2501</v>
      </c>
      <c r="C2751" s="2">
        <v>221143</v>
      </c>
      <c r="D2751" s="4">
        <v>45924</v>
      </c>
      <c r="E2751" s="4">
        <v>45924</v>
      </c>
      <c r="F2751" s="2" t="s">
        <v>5246</v>
      </c>
      <c r="G2751" s="3" t="s">
        <v>5247</v>
      </c>
      <c r="H2751" s="2" t="s">
        <v>6395</v>
      </c>
      <c r="I2751" s="3" t="s">
        <v>351</v>
      </c>
      <c r="J2751" s="6">
        <v>0</v>
      </c>
      <c r="K2751" s="3" t="s">
        <v>289</v>
      </c>
      <c r="L2751" s="3" t="s">
        <v>4821</v>
      </c>
      <c r="M2751" s="3" t="s">
        <v>1348</v>
      </c>
      <c r="N2751" s="3" t="s">
        <v>348</v>
      </c>
      <c r="O2751" s="5" t="s">
        <v>5382</v>
      </c>
      <c r="P2751" s="2">
        <f>VLOOKUP(M2751&amp;N2751,Distancia!$C$2:$D$3438,2,0)</f>
        <v>73</v>
      </c>
      <c r="Q2751" s="2" t="str">
        <f t="shared" si="42"/>
        <v>No Aplica</v>
      </c>
      <c r="R2751" s="36"/>
      <c r="S2751" s="2"/>
    </row>
    <row r="2752" spans="1:19" x14ac:dyDescent="0.25">
      <c r="A2752" s="3" t="s">
        <v>346</v>
      </c>
      <c r="B2752" s="6" t="s">
        <v>2501</v>
      </c>
      <c r="C2752" s="2">
        <v>221148</v>
      </c>
      <c r="D2752" s="4">
        <v>45924</v>
      </c>
      <c r="E2752" s="4">
        <v>45924</v>
      </c>
      <c r="F2752" s="2" t="s">
        <v>5249</v>
      </c>
      <c r="G2752" s="3" t="s">
        <v>5250</v>
      </c>
      <c r="H2752" s="2" t="s">
        <v>6397</v>
      </c>
      <c r="I2752" s="3" t="s">
        <v>97</v>
      </c>
      <c r="J2752" s="6">
        <v>0</v>
      </c>
      <c r="K2752" s="3">
        <v>0</v>
      </c>
      <c r="L2752" s="3">
        <v>0</v>
      </c>
      <c r="M2752" s="3" t="s">
        <v>1348</v>
      </c>
      <c r="N2752" s="3" t="s">
        <v>348</v>
      </c>
      <c r="O2752" s="5" t="s">
        <v>5382</v>
      </c>
      <c r="P2752" s="2">
        <f>VLOOKUP(M2752&amp;N2752,Distancia!$C$2:$D$3438,2,0)</f>
        <v>73</v>
      </c>
      <c r="Q2752" s="2" t="str">
        <f t="shared" si="42"/>
        <v>No Aplica</v>
      </c>
      <c r="R2752" s="36"/>
      <c r="S2752" s="2"/>
    </row>
    <row r="2753" spans="1:19" x14ac:dyDescent="0.25">
      <c r="A2753" s="3" t="s">
        <v>346</v>
      </c>
      <c r="B2753" s="6" t="s">
        <v>2501</v>
      </c>
      <c r="C2753" s="2">
        <v>221197</v>
      </c>
      <c r="D2753" s="4">
        <v>45924</v>
      </c>
      <c r="E2753" s="4">
        <v>45924</v>
      </c>
      <c r="F2753" s="2" t="s">
        <v>5271</v>
      </c>
      <c r="G2753" s="3" t="s">
        <v>5272</v>
      </c>
      <c r="H2753" s="2" t="s">
        <v>6404</v>
      </c>
      <c r="I2753" s="3" t="s">
        <v>351</v>
      </c>
      <c r="J2753" s="6">
        <v>0</v>
      </c>
      <c r="K2753" s="3" t="s">
        <v>173</v>
      </c>
      <c r="L2753" s="3" t="s">
        <v>5175</v>
      </c>
      <c r="M2753" s="3" t="s">
        <v>1348</v>
      </c>
      <c r="N2753" s="3" t="s">
        <v>348</v>
      </c>
      <c r="O2753" s="5" t="s">
        <v>5382</v>
      </c>
      <c r="P2753" s="2">
        <f>VLOOKUP(M2753&amp;N2753,Distancia!$C$2:$D$3438,2,0)</f>
        <v>73</v>
      </c>
      <c r="Q2753" s="2" t="str">
        <f t="shared" si="42"/>
        <v>No Aplica</v>
      </c>
      <c r="R2753" s="36"/>
      <c r="S2753" s="2"/>
    </row>
    <row r="2754" spans="1:19" x14ac:dyDescent="0.25">
      <c r="A2754" s="3" t="s">
        <v>344</v>
      </c>
      <c r="B2754" s="6" t="s">
        <v>2126</v>
      </c>
      <c r="C2754" s="2">
        <v>217991</v>
      </c>
      <c r="D2754" s="4">
        <v>45840</v>
      </c>
      <c r="E2754" s="4">
        <v>45840</v>
      </c>
      <c r="F2754" s="2" t="s">
        <v>1364</v>
      </c>
      <c r="G2754" s="3" t="s">
        <v>1365</v>
      </c>
      <c r="H2754" s="2" t="s">
        <v>5408</v>
      </c>
      <c r="I2754" s="3" t="s">
        <v>97</v>
      </c>
      <c r="J2754" s="6">
        <v>0</v>
      </c>
      <c r="K2754" s="3" t="s">
        <v>3494</v>
      </c>
      <c r="L2754" s="3" t="s">
        <v>3416</v>
      </c>
      <c r="M2754" s="3" t="s">
        <v>350</v>
      </c>
      <c r="N2754" s="3" t="s">
        <v>1363</v>
      </c>
      <c r="O2754" s="5" t="s">
        <v>5389</v>
      </c>
      <c r="P2754" s="2">
        <f>VLOOKUP(M2754&amp;N2754,Distancia!$C$2:$D$3438,2,0)</f>
        <v>46.67</v>
      </c>
      <c r="Q2754" s="2" t="str">
        <f t="shared" si="42"/>
        <v>No Aplica</v>
      </c>
      <c r="R2754" s="36">
        <v>4800</v>
      </c>
      <c r="S2754" s="2"/>
    </row>
    <row r="2755" spans="1:19" x14ac:dyDescent="0.25">
      <c r="A2755" s="3" t="s">
        <v>344</v>
      </c>
      <c r="B2755" s="6" t="s">
        <v>2126</v>
      </c>
      <c r="C2755" s="2">
        <v>218196</v>
      </c>
      <c r="D2755" s="4">
        <v>45846</v>
      </c>
      <c r="E2755" s="4">
        <v>45846</v>
      </c>
      <c r="F2755" s="2" t="s">
        <v>3604</v>
      </c>
      <c r="G2755" s="3" t="s">
        <v>3605</v>
      </c>
      <c r="H2755" s="2" t="s">
        <v>5550</v>
      </c>
      <c r="I2755" s="3" t="s">
        <v>97</v>
      </c>
      <c r="J2755" s="6">
        <v>0</v>
      </c>
      <c r="K2755" s="3" t="s">
        <v>3606</v>
      </c>
      <c r="L2755" s="3" t="s">
        <v>3590</v>
      </c>
      <c r="M2755" s="3" t="s">
        <v>350</v>
      </c>
      <c r="N2755" s="3" t="s">
        <v>345</v>
      </c>
      <c r="O2755" s="5" t="s">
        <v>5394</v>
      </c>
      <c r="P2755" s="2">
        <f>VLOOKUP(M2755&amp;N2755,Distancia!$C$2:$D$3438,2,0)</f>
        <v>43.38</v>
      </c>
      <c r="Q2755" s="2" t="str">
        <f t="shared" si="42"/>
        <v>No Aplica</v>
      </c>
      <c r="R2755" s="36"/>
      <c r="S2755" s="2"/>
    </row>
    <row r="2756" spans="1:19" x14ac:dyDescent="0.25">
      <c r="A2756" s="3" t="s">
        <v>344</v>
      </c>
      <c r="B2756" s="6" t="s">
        <v>2126</v>
      </c>
      <c r="C2756" s="2">
        <v>218205</v>
      </c>
      <c r="D2756" s="4">
        <v>45847</v>
      </c>
      <c r="E2756" s="4">
        <v>45847</v>
      </c>
      <c r="F2756" s="2" t="s">
        <v>1364</v>
      </c>
      <c r="G2756" s="3" t="s">
        <v>1365</v>
      </c>
      <c r="H2756" s="2" t="s">
        <v>5408</v>
      </c>
      <c r="I2756" s="3" t="s">
        <v>97</v>
      </c>
      <c r="J2756" s="6">
        <v>0</v>
      </c>
      <c r="K2756" s="3" t="s">
        <v>3609</v>
      </c>
      <c r="L2756" s="3" t="s">
        <v>3590</v>
      </c>
      <c r="M2756" s="3" t="s">
        <v>350</v>
      </c>
      <c r="N2756" s="3" t="s">
        <v>1363</v>
      </c>
      <c r="O2756" s="5" t="s">
        <v>5389</v>
      </c>
      <c r="P2756" s="2">
        <f>VLOOKUP(M2756&amp;N2756,Distancia!$C$2:$D$3438,2,0)</f>
        <v>46.67</v>
      </c>
      <c r="Q2756" s="2" t="str">
        <f t="shared" si="42"/>
        <v>No Aplica</v>
      </c>
      <c r="R2756" s="36">
        <v>3500</v>
      </c>
      <c r="S2756" s="2"/>
    </row>
    <row r="2757" spans="1:19" x14ac:dyDescent="0.25">
      <c r="A2757" s="3" t="s">
        <v>344</v>
      </c>
      <c r="B2757" s="6" t="s">
        <v>2126</v>
      </c>
      <c r="C2757" s="2">
        <v>218279</v>
      </c>
      <c r="D2757" s="4">
        <v>45847</v>
      </c>
      <c r="E2757" s="4">
        <v>45847</v>
      </c>
      <c r="F2757" s="2" t="s">
        <v>1353</v>
      </c>
      <c r="G2757" s="3" t="s">
        <v>1354</v>
      </c>
      <c r="H2757" s="2" t="s">
        <v>5595</v>
      </c>
      <c r="I2757" s="3" t="s">
        <v>3170</v>
      </c>
      <c r="J2757" s="6">
        <v>0</v>
      </c>
      <c r="K2757" s="3">
        <v>0</v>
      </c>
      <c r="L2757" s="3">
        <v>0</v>
      </c>
      <c r="M2757" s="3" t="s">
        <v>350</v>
      </c>
      <c r="N2757" s="3" t="s">
        <v>345</v>
      </c>
      <c r="O2757" s="5" t="s">
        <v>5394</v>
      </c>
      <c r="P2757" s="2">
        <f>VLOOKUP(M2757&amp;N2757,Distancia!$C$2:$D$3438,2,0)</f>
        <v>43.38</v>
      </c>
      <c r="Q2757" s="2" t="str">
        <f t="shared" ref="Q2757:Q2820" si="43">IF(P2757&gt;=80,"Aplica","No Aplica")</f>
        <v>No Aplica</v>
      </c>
      <c r="R2757" s="36"/>
      <c r="S2757" s="2"/>
    </row>
    <row r="2758" spans="1:19" x14ac:dyDescent="0.25">
      <c r="A2758" s="3" t="s">
        <v>344</v>
      </c>
      <c r="B2758" s="6" t="s">
        <v>2126</v>
      </c>
      <c r="C2758" s="2">
        <v>218469</v>
      </c>
      <c r="D2758" s="4">
        <v>45853</v>
      </c>
      <c r="E2758" s="4">
        <v>45853</v>
      </c>
      <c r="F2758" s="2" t="s">
        <v>1361</v>
      </c>
      <c r="G2758" s="3" t="s">
        <v>1362</v>
      </c>
      <c r="H2758" s="2" t="s">
        <v>5675</v>
      </c>
      <c r="I2758" s="3" t="s">
        <v>3170</v>
      </c>
      <c r="J2758" s="6">
        <v>0</v>
      </c>
      <c r="K2758" s="3" t="s">
        <v>3784</v>
      </c>
      <c r="L2758" s="3" t="s">
        <v>3750</v>
      </c>
      <c r="M2758" s="3" t="s">
        <v>350</v>
      </c>
      <c r="N2758" s="3" t="s">
        <v>348</v>
      </c>
      <c r="O2758" s="5" t="s">
        <v>5382</v>
      </c>
      <c r="P2758" s="2">
        <f>VLOOKUP(M2758&amp;N2758,Distancia!$C$2:$D$3438,2,0)</f>
        <v>73.11</v>
      </c>
      <c r="Q2758" s="2" t="str">
        <f t="shared" si="43"/>
        <v>No Aplica</v>
      </c>
      <c r="R2758" s="36"/>
      <c r="S2758" s="2"/>
    </row>
    <row r="2759" spans="1:19" x14ac:dyDescent="0.25">
      <c r="A2759" s="3" t="s">
        <v>344</v>
      </c>
      <c r="B2759" s="6" t="s">
        <v>2126</v>
      </c>
      <c r="C2759" s="2">
        <v>218477</v>
      </c>
      <c r="D2759" s="4">
        <v>45853</v>
      </c>
      <c r="E2759" s="4">
        <v>45853</v>
      </c>
      <c r="F2759" s="2" t="s">
        <v>62</v>
      </c>
      <c r="G2759" s="3" t="s">
        <v>1360</v>
      </c>
      <c r="H2759" s="2" t="s">
        <v>5678</v>
      </c>
      <c r="I2759" s="3" t="s">
        <v>97</v>
      </c>
      <c r="J2759" s="6">
        <v>0</v>
      </c>
      <c r="K2759" s="3" t="s">
        <v>3787</v>
      </c>
      <c r="L2759" s="3" t="s">
        <v>3750</v>
      </c>
      <c r="M2759" s="3" t="s">
        <v>350</v>
      </c>
      <c r="N2759" s="3" t="s">
        <v>348</v>
      </c>
      <c r="O2759" s="5" t="s">
        <v>5382</v>
      </c>
      <c r="P2759" s="2">
        <f>VLOOKUP(M2759&amp;N2759,Distancia!$C$2:$D$3438,2,0)</f>
        <v>73.11</v>
      </c>
      <c r="Q2759" s="2" t="str">
        <f t="shared" si="43"/>
        <v>No Aplica</v>
      </c>
      <c r="R2759" s="36"/>
      <c r="S2759" s="2"/>
    </row>
    <row r="2760" spans="1:19" x14ac:dyDescent="0.25">
      <c r="A2760" s="3" t="s">
        <v>344</v>
      </c>
      <c r="B2760" s="6" t="s">
        <v>2126</v>
      </c>
      <c r="C2760" s="2">
        <v>218718</v>
      </c>
      <c r="D2760" s="4">
        <v>45860</v>
      </c>
      <c r="E2760" s="4">
        <v>45860</v>
      </c>
      <c r="F2760" s="2" t="s">
        <v>3925</v>
      </c>
      <c r="G2760" s="3" t="s">
        <v>3926</v>
      </c>
      <c r="H2760" s="2" t="s">
        <v>5769</v>
      </c>
      <c r="I2760" s="3" t="s">
        <v>351</v>
      </c>
      <c r="J2760" s="6">
        <v>0</v>
      </c>
      <c r="K2760" s="3">
        <v>0</v>
      </c>
      <c r="L2760" s="3">
        <v>0</v>
      </c>
      <c r="M2760" s="3" t="s">
        <v>1366</v>
      </c>
      <c r="N2760" s="3" t="s">
        <v>1363</v>
      </c>
      <c r="O2760" s="5" t="s">
        <v>5394</v>
      </c>
      <c r="P2760" s="2">
        <f>VLOOKUP(M2760&amp;N2760,Distancia!$C$2:$D$3438,2,0)</f>
        <v>44.2</v>
      </c>
      <c r="Q2760" s="2" t="str">
        <f t="shared" si="43"/>
        <v>No Aplica</v>
      </c>
      <c r="R2760" s="36"/>
      <c r="S2760" s="2"/>
    </row>
    <row r="2761" spans="1:19" x14ac:dyDescent="0.25">
      <c r="A2761" s="3" t="s">
        <v>344</v>
      </c>
      <c r="B2761" s="6" t="s">
        <v>2126</v>
      </c>
      <c r="C2761" s="2">
        <v>218731</v>
      </c>
      <c r="D2761" s="4">
        <v>45861</v>
      </c>
      <c r="E2761" s="4">
        <v>45861</v>
      </c>
      <c r="F2761" s="2" t="s">
        <v>1364</v>
      </c>
      <c r="G2761" s="3" t="s">
        <v>1365</v>
      </c>
      <c r="H2761" s="2" t="s">
        <v>5408</v>
      </c>
      <c r="I2761" s="3" t="s">
        <v>97</v>
      </c>
      <c r="J2761" s="6">
        <v>0</v>
      </c>
      <c r="K2761" s="3" t="s">
        <v>3938</v>
      </c>
      <c r="L2761" s="3" t="s">
        <v>3939</v>
      </c>
      <c r="M2761" s="3" t="s">
        <v>350</v>
      </c>
      <c r="N2761" s="3" t="s">
        <v>1363</v>
      </c>
      <c r="O2761" s="5" t="s">
        <v>5389</v>
      </c>
      <c r="P2761" s="2">
        <f>VLOOKUP(M2761&amp;N2761,Distancia!$C$2:$D$3438,2,0)</f>
        <v>46.67</v>
      </c>
      <c r="Q2761" s="2" t="str">
        <f t="shared" si="43"/>
        <v>No Aplica</v>
      </c>
      <c r="R2761" s="36">
        <v>4700</v>
      </c>
      <c r="S2761" s="2"/>
    </row>
    <row r="2762" spans="1:19" x14ac:dyDescent="0.25">
      <c r="A2762" s="3" t="s">
        <v>344</v>
      </c>
      <c r="B2762" s="6" t="s">
        <v>2126</v>
      </c>
      <c r="C2762" s="2">
        <v>218825</v>
      </c>
      <c r="D2762" s="4">
        <v>45862</v>
      </c>
      <c r="E2762" s="4">
        <v>45862</v>
      </c>
      <c r="F2762" s="2" t="s">
        <v>2771</v>
      </c>
      <c r="G2762" s="3" t="s">
        <v>2770</v>
      </c>
      <c r="H2762" s="2" t="s">
        <v>5809</v>
      </c>
      <c r="I2762" s="3" t="s">
        <v>97</v>
      </c>
      <c r="J2762" s="6">
        <v>0</v>
      </c>
      <c r="K2762" s="3" t="s">
        <v>3977</v>
      </c>
      <c r="L2762" s="3" t="s">
        <v>3856</v>
      </c>
      <c r="M2762" s="3" t="s">
        <v>1363</v>
      </c>
      <c r="N2762" s="3" t="s">
        <v>410</v>
      </c>
      <c r="O2762" s="5" t="s">
        <v>5402</v>
      </c>
      <c r="P2762" s="2">
        <f>VLOOKUP(M2762&amp;N2762,Distancia!$C$2:$D$3438,2,0)</f>
        <v>69.28</v>
      </c>
      <c r="Q2762" s="2" t="str">
        <f t="shared" si="43"/>
        <v>No Aplica</v>
      </c>
      <c r="R2762" s="36"/>
      <c r="S2762" s="2"/>
    </row>
    <row r="2763" spans="1:19" x14ac:dyDescent="0.25">
      <c r="A2763" s="3" t="s">
        <v>344</v>
      </c>
      <c r="B2763" s="6" t="s">
        <v>2126</v>
      </c>
      <c r="C2763" s="2">
        <v>218850</v>
      </c>
      <c r="D2763" s="4">
        <v>45862</v>
      </c>
      <c r="E2763" s="4">
        <v>45862</v>
      </c>
      <c r="F2763" s="2" t="s">
        <v>3988</v>
      </c>
      <c r="G2763" s="3" t="s">
        <v>3989</v>
      </c>
      <c r="H2763" s="2" t="s">
        <v>5821</v>
      </c>
      <c r="I2763" s="3" t="s">
        <v>3170</v>
      </c>
      <c r="J2763" s="6">
        <v>0</v>
      </c>
      <c r="K2763" s="3">
        <v>0</v>
      </c>
      <c r="L2763" s="3">
        <v>0</v>
      </c>
      <c r="M2763" s="3" t="s">
        <v>3324</v>
      </c>
      <c r="N2763" s="3" t="s">
        <v>950</v>
      </c>
      <c r="O2763" s="5" t="s">
        <v>5402</v>
      </c>
      <c r="P2763" s="2">
        <f>VLOOKUP(M2763&amp;N2763,Distancia!$C$2:$D$3438,2,0)</f>
        <v>84</v>
      </c>
      <c r="Q2763" s="2" t="str">
        <f t="shared" si="43"/>
        <v>Aplica</v>
      </c>
      <c r="R2763" s="36"/>
      <c r="S2763" s="2"/>
    </row>
    <row r="2764" spans="1:19" x14ac:dyDescent="0.25">
      <c r="A2764" s="3" t="s">
        <v>344</v>
      </c>
      <c r="B2764" s="6" t="s">
        <v>2126</v>
      </c>
      <c r="C2764" s="2">
        <v>218936</v>
      </c>
      <c r="D2764" s="4">
        <v>45862</v>
      </c>
      <c r="E2764" s="4">
        <v>45862</v>
      </c>
      <c r="F2764" s="2" t="s">
        <v>1367</v>
      </c>
      <c r="G2764" s="3" t="s">
        <v>1368</v>
      </c>
      <c r="H2764" s="2" t="s">
        <v>5854</v>
      </c>
      <c r="I2764" s="3" t="s">
        <v>97</v>
      </c>
      <c r="J2764" s="6">
        <v>34581</v>
      </c>
      <c r="K2764" s="3" t="s">
        <v>4031</v>
      </c>
      <c r="L2764" s="3" t="s">
        <v>3939</v>
      </c>
      <c r="M2764" s="3" t="s">
        <v>350</v>
      </c>
      <c r="N2764" s="3" t="s">
        <v>410</v>
      </c>
      <c r="O2764" s="5" t="s">
        <v>5394</v>
      </c>
      <c r="P2764" s="2">
        <f>VLOOKUP(M2764&amp;N2764,Distancia!$C$2:$D$3438,2,0)</f>
        <v>107</v>
      </c>
      <c r="Q2764" s="2" t="str">
        <f t="shared" si="43"/>
        <v>Aplica</v>
      </c>
      <c r="R2764" s="36"/>
      <c r="S2764" s="2"/>
    </row>
    <row r="2765" spans="1:19" x14ac:dyDescent="0.25">
      <c r="A2765" s="3" t="s">
        <v>344</v>
      </c>
      <c r="B2765" s="6" t="s">
        <v>2126</v>
      </c>
      <c r="C2765" s="2">
        <v>218961</v>
      </c>
      <c r="D2765" s="4">
        <v>45867</v>
      </c>
      <c r="E2765" s="4">
        <v>45867</v>
      </c>
      <c r="F2765" s="2" t="s">
        <v>2775</v>
      </c>
      <c r="G2765" s="3" t="s">
        <v>2774</v>
      </c>
      <c r="H2765" s="2" t="s">
        <v>5866</v>
      </c>
      <c r="I2765" s="3" t="s">
        <v>97</v>
      </c>
      <c r="J2765" s="6">
        <v>0</v>
      </c>
      <c r="K2765" s="3" t="s">
        <v>4047</v>
      </c>
      <c r="L2765" s="3" t="s">
        <v>3281</v>
      </c>
      <c r="M2765" s="3" t="s">
        <v>350</v>
      </c>
      <c r="N2765" s="3" t="s">
        <v>3360</v>
      </c>
      <c r="O2765" s="5" t="s">
        <v>5382</v>
      </c>
      <c r="P2765" s="2">
        <f>VLOOKUP(M2765&amp;N2765,Distancia!$C$2:$D$3438,2,0)</f>
        <v>0</v>
      </c>
      <c r="Q2765" s="2" t="str">
        <f t="shared" si="43"/>
        <v>No Aplica</v>
      </c>
      <c r="R2765" s="36"/>
      <c r="S2765" s="2"/>
    </row>
    <row r="2766" spans="1:19" x14ac:dyDescent="0.25">
      <c r="A2766" s="3" t="s">
        <v>344</v>
      </c>
      <c r="B2766" s="6" t="s">
        <v>2126</v>
      </c>
      <c r="C2766" s="2">
        <v>219027</v>
      </c>
      <c r="D2766" s="4">
        <v>45867</v>
      </c>
      <c r="E2766" s="4">
        <v>45867</v>
      </c>
      <c r="F2766" s="2" t="s">
        <v>4084</v>
      </c>
      <c r="G2766" s="3" t="s">
        <v>4085</v>
      </c>
      <c r="H2766" s="2" t="s">
        <v>5889</v>
      </c>
      <c r="I2766" s="3" t="s">
        <v>97</v>
      </c>
      <c r="J2766" s="6">
        <v>0</v>
      </c>
      <c r="K2766" s="3" t="s">
        <v>4086</v>
      </c>
      <c r="L2766" s="3" t="s">
        <v>4058</v>
      </c>
      <c r="M2766" s="3" t="s">
        <v>350</v>
      </c>
      <c r="N2766" s="3" t="s">
        <v>3360</v>
      </c>
      <c r="O2766" s="5" t="s">
        <v>5382</v>
      </c>
      <c r="P2766" s="2">
        <f>VLOOKUP(M2766&amp;N2766,Distancia!$C$2:$D$3438,2,0)</f>
        <v>0</v>
      </c>
      <c r="Q2766" s="2" t="str">
        <f t="shared" si="43"/>
        <v>No Aplica</v>
      </c>
      <c r="R2766" s="36"/>
      <c r="S2766" s="2"/>
    </row>
    <row r="2767" spans="1:19" x14ac:dyDescent="0.25">
      <c r="A2767" s="3" t="s">
        <v>344</v>
      </c>
      <c r="B2767" s="6" t="s">
        <v>2126</v>
      </c>
      <c r="C2767" s="2">
        <v>219239</v>
      </c>
      <c r="D2767" s="4">
        <v>45870</v>
      </c>
      <c r="E2767" s="4">
        <v>45870</v>
      </c>
      <c r="F2767" s="2" t="s">
        <v>3988</v>
      </c>
      <c r="G2767" s="3" t="s">
        <v>3989</v>
      </c>
      <c r="H2767" s="2" t="s">
        <v>5821</v>
      </c>
      <c r="I2767" s="3" t="s">
        <v>3170</v>
      </c>
      <c r="J2767" s="6">
        <v>0</v>
      </c>
      <c r="K2767" s="3">
        <v>0</v>
      </c>
      <c r="L2767" s="3">
        <v>0</v>
      </c>
      <c r="M2767" s="3" t="s">
        <v>350</v>
      </c>
      <c r="N2767" s="3" t="s">
        <v>950</v>
      </c>
      <c r="O2767" s="5" t="s">
        <v>5394</v>
      </c>
      <c r="P2767" s="2">
        <f>VLOOKUP(M2767&amp;N2767,Distancia!$C$2:$D$3438,2,0)</f>
        <v>83.73</v>
      </c>
      <c r="Q2767" s="2" t="str">
        <f t="shared" si="43"/>
        <v>Aplica</v>
      </c>
      <c r="R2767" s="36"/>
      <c r="S2767" s="2"/>
    </row>
    <row r="2768" spans="1:19" x14ac:dyDescent="0.25">
      <c r="A2768" s="3" t="s">
        <v>344</v>
      </c>
      <c r="B2768" s="6" t="s">
        <v>2126</v>
      </c>
      <c r="C2768" s="2">
        <v>219431</v>
      </c>
      <c r="D2768" s="4">
        <v>45867</v>
      </c>
      <c r="E2768" s="4">
        <v>45867</v>
      </c>
      <c r="F2768" s="2" t="s">
        <v>1355</v>
      </c>
      <c r="G2768" s="3" t="s">
        <v>1356</v>
      </c>
      <c r="H2768" s="2" t="s">
        <v>6035</v>
      </c>
      <c r="I2768" s="3" t="s">
        <v>97</v>
      </c>
      <c r="J2768" s="6">
        <v>0</v>
      </c>
      <c r="K2768" s="3" t="s">
        <v>4293</v>
      </c>
      <c r="L2768" s="3" t="s">
        <v>4058</v>
      </c>
      <c r="M2768" s="3" t="s">
        <v>350</v>
      </c>
      <c r="N2768" s="3" t="s">
        <v>3360</v>
      </c>
      <c r="O2768" s="5" t="s">
        <v>5382</v>
      </c>
      <c r="P2768" s="2">
        <f>VLOOKUP(M2768&amp;N2768,Distancia!$C$2:$D$3438,2,0)</f>
        <v>0</v>
      </c>
      <c r="Q2768" s="2" t="str">
        <f t="shared" si="43"/>
        <v>No Aplica</v>
      </c>
      <c r="R2768" s="36"/>
      <c r="S2768" s="2"/>
    </row>
    <row r="2769" spans="1:19" x14ac:dyDescent="0.25">
      <c r="A2769" s="3" t="s">
        <v>344</v>
      </c>
      <c r="B2769" s="6" t="s">
        <v>2126</v>
      </c>
      <c r="C2769" s="2">
        <v>219437</v>
      </c>
      <c r="D2769" s="4">
        <v>45876</v>
      </c>
      <c r="E2769" s="4">
        <v>45876</v>
      </c>
      <c r="F2769" s="2" t="s">
        <v>62</v>
      </c>
      <c r="G2769" s="3" t="s">
        <v>1360</v>
      </c>
      <c r="H2769" s="2" t="s">
        <v>5678</v>
      </c>
      <c r="I2769" s="3" t="s">
        <v>3170</v>
      </c>
      <c r="J2769" s="6">
        <v>0</v>
      </c>
      <c r="K2769" s="3" t="s">
        <v>4296</v>
      </c>
      <c r="L2769" s="3" t="s">
        <v>4058</v>
      </c>
      <c r="M2769" s="3" t="s">
        <v>350</v>
      </c>
      <c r="N2769" s="3" t="s">
        <v>1363</v>
      </c>
      <c r="O2769" s="5" t="s">
        <v>5382</v>
      </c>
      <c r="P2769" s="2">
        <f>VLOOKUP(M2769&amp;N2769,Distancia!$C$2:$D$3438,2,0)</f>
        <v>46.67</v>
      </c>
      <c r="Q2769" s="2" t="str">
        <f t="shared" si="43"/>
        <v>No Aplica</v>
      </c>
      <c r="R2769" s="36"/>
      <c r="S2769" s="2"/>
    </row>
    <row r="2770" spans="1:19" x14ac:dyDescent="0.25">
      <c r="A2770" s="3" t="s">
        <v>344</v>
      </c>
      <c r="B2770" s="6" t="s">
        <v>2126</v>
      </c>
      <c r="C2770" s="2">
        <v>219438</v>
      </c>
      <c r="D2770" s="4">
        <v>45876</v>
      </c>
      <c r="E2770" s="4">
        <v>45876</v>
      </c>
      <c r="F2770" s="2" t="s">
        <v>3283</v>
      </c>
      <c r="G2770" s="3" t="s">
        <v>3284</v>
      </c>
      <c r="H2770" s="2" t="s">
        <v>6038</v>
      </c>
      <c r="I2770" s="3" t="s">
        <v>3170</v>
      </c>
      <c r="J2770" s="6">
        <v>0</v>
      </c>
      <c r="K2770" s="3" t="s">
        <v>4297</v>
      </c>
      <c r="L2770" s="3" t="s">
        <v>4058</v>
      </c>
      <c r="M2770" s="3" t="s">
        <v>350</v>
      </c>
      <c r="N2770" s="3" t="s">
        <v>1363</v>
      </c>
      <c r="O2770" s="5" t="s">
        <v>5382</v>
      </c>
      <c r="P2770" s="2">
        <f>VLOOKUP(M2770&amp;N2770,Distancia!$C$2:$D$3438,2,0)</f>
        <v>46.67</v>
      </c>
      <c r="Q2770" s="2" t="str">
        <f t="shared" si="43"/>
        <v>No Aplica</v>
      </c>
      <c r="R2770" s="36"/>
      <c r="S2770" s="2"/>
    </row>
    <row r="2771" spans="1:19" x14ac:dyDescent="0.25">
      <c r="A2771" s="3" t="s">
        <v>344</v>
      </c>
      <c r="B2771" s="6" t="s">
        <v>2126</v>
      </c>
      <c r="C2771" s="2">
        <v>219476</v>
      </c>
      <c r="D2771" s="4">
        <v>45876</v>
      </c>
      <c r="E2771" s="4">
        <v>45876</v>
      </c>
      <c r="F2771" s="2" t="s">
        <v>3988</v>
      </c>
      <c r="G2771" s="3" t="s">
        <v>3989</v>
      </c>
      <c r="H2771" s="2" t="s">
        <v>5821</v>
      </c>
      <c r="I2771" s="3" t="s">
        <v>3170</v>
      </c>
      <c r="J2771" s="6">
        <v>31809</v>
      </c>
      <c r="K2771" s="3" t="s">
        <v>4314</v>
      </c>
      <c r="L2771" s="3" t="s">
        <v>4194</v>
      </c>
      <c r="M2771" s="3" t="s">
        <v>350</v>
      </c>
      <c r="N2771" s="3" t="s">
        <v>950</v>
      </c>
      <c r="O2771" s="5" t="s">
        <v>5394</v>
      </c>
      <c r="P2771" s="2">
        <f>VLOOKUP(M2771&amp;N2771,Distancia!$C$2:$D$3438,2,0)</f>
        <v>83.73</v>
      </c>
      <c r="Q2771" s="2" t="str">
        <f t="shared" si="43"/>
        <v>Aplica</v>
      </c>
      <c r="R2771" s="36"/>
      <c r="S2771" s="2"/>
    </row>
    <row r="2772" spans="1:19" x14ac:dyDescent="0.25">
      <c r="A2772" s="3" t="s">
        <v>344</v>
      </c>
      <c r="B2772" s="6" t="s">
        <v>2126</v>
      </c>
      <c r="C2772" s="2">
        <v>219539</v>
      </c>
      <c r="D2772" s="4">
        <v>45877</v>
      </c>
      <c r="E2772" s="4">
        <v>45877</v>
      </c>
      <c r="F2772" s="2" t="s">
        <v>1361</v>
      </c>
      <c r="G2772" s="3" t="s">
        <v>1362</v>
      </c>
      <c r="H2772" s="2" t="s">
        <v>5675</v>
      </c>
      <c r="I2772" s="3" t="s">
        <v>3170</v>
      </c>
      <c r="J2772" s="6">
        <v>0</v>
      </c>
      <c r="K2772" s="3" t="s">
        <v>4340</v>
      </c>
      <c r="L2772" s="3" t="s">
        <v>4059</v>
      </c>
      <c r="M2772" s="3" t="s">
        <v>350</v>
      </c>
      <c r="N2772" s="3" t="s">
        <v>345</v>
      </c>
      <c r="O2772" s="5" t="s">
        <v>5382</v>
      </c>
      <c r="P2772" s="2">
        <f>VLOOKUP(M2772&amp;N2772,Distancia!$C$2:$D$3438,2,0)</f>
        <v>43.38</v>
      </c>
      <c r="Q2772" s="2" t="str">
        <f t="shared" si="43"/>
        <v>No Aplica</v>
      </c>
      <c r="R2772" s="36"/>
      <c r="S2772" s="2"/>
    </row>
    <row r="2773" spans="1:19" x14ac:dyDescent="0.25">
      <c r="A2773" s="3" t="s">
        <v>344</v>
      </c>
      <c r="B2773" s="6" t="s">
        <v>2126</v>
      </c>
      <c r="C2773" s="2">
        <v>219670</v>
      </c>
      <c r="D2773" s="4">
        <v>45846</v>
      </c>
      <c r="E2773" s="4">
        <v>45846</v>
      </c>
      <c r="F2773" s="2" t="s">
        <v>4424</v>
      </c>
      <c r="G2773" s="3" t="s">
        <v>4425</v>
      </c>
      <c r="H2773" s="2" t="s">
        <v>6101</v>
      </c>
      <c r="I2773" s="3" t="s">
        <v>97</v>
      </c>
      <c r="J2773" s="6">
        <v>0</v>
      </c>
      <c r="K2773" s="3" t="s">
        <v>4426</v>
      </c>
      <c r="L2773" s="3" t="s">
        <v>4092</v>
      </c>
      <c r="M2773" s="3" t="s">
        <v>350</v>
      </c>
      <c r="N2773" s="3" t="s">
        <v>345</v>
      </c>
      <c r="O2773" s="5" t="s">
        <v>5394</v>
      </c>
      <c r="P2773" s="2">
        <f>VLOOKUP(M2773&amp;N2773,Distancia!$C$2:$D$3438,2,0)</f>
        <v>43.38</v>
      </c>
      <c r="Q2773" s="2" t="str">
        <f t="shared" si="43"/>
        <v>No Aplica</v>
      </c>
      <c r="R2773" s="36"/>
      <c r="S2773" s="2"/>
    </row>
    <row r="2774" spans="1:19" x14ac:dyDescent="0.25">
      <c r="A2774" s="3" t="s">
        <v>344</v>
      </c>
      <c r="B2774" s="6" t="s">
        <v>2126</v>
      </c>
      <c r="C2774" s="2">
        <v>219723</v>
      </c>
      <c r="D2774" s="4">
        <v>45882</v>
      </c>
      <c r="E2774" s="4">
        <v>45882</v>
      </c>
      <c r="F2774" s="2" t="s">
        <v>3988</v>
      </c>
      <c r="G2774" s="3" t="s">
        <v>3989</v>
      </c>
      <c r="H2774" s="2" t="s">
        <v>5821</v>
      </c>
      <c r="I2774" s="3" t="s">
        <v>3170</v>
      </c>
      <c r="J2774" s="6">
        <v>31809</v>
      </c>
      <c r="K2774" s="3" t="s">
        <v>4461</v>
      </c>
      <c r="L2774" s="3" t="s">
        <v>4051</v>
      </c>
      <c r="M2774" s="3" t="s">
        <v>350</v>
      </c>
      <c r="N2774" s="3" t="s">
        <v>950</v>
      </c>
      <c r="O2774" s="5" t="s">
        <v>5394</v>
      </c>
      <c r="P2774" s="2">
        <f>VLOOKUP(M2774&amp;N2774,Distancia!$C$2:$D$3438,2,0)</f>
        <v>83.73</v>
      </c>
      <c r="Q2774" s="2" t="str">
        <f t="shared" si="43"/>
        <v>Aplica</v>
      </c>
      <c r="R2774" s="36"/>
      <c r="S2774" s="2"/>
    </row>
    <row r="2775" spans="1:19" x14ac:dyDescent="0.25">
      <c r="A2775" s="3" t="s">
        <v>344</v>
      </c>
      <c r="B2775" s="6" t="s">
        <v>2126</v>
      </c>
      <c r="C2775" s="2">
        <v>219735</v>
      </c>
      <c r="D2775" s="4">
        <v>45883</v>
      </c>
      <c r="E2775" s="4">
        <v>45883</v>
      </c>
      <c r="F2775" s="2" t="s">
        <v>1358</v>
      </c>
      <c r="G2775" s="3" t="s">
        <v>1359</v>
      </c>
      <c r="H2775" s="2" t="s">
        <v>6115</v>
      </c>
      <c r="I2775" s="3" t="s">
        <v>3170</v>
      </c>
      <c r="J2775" s="6">
        <v>0</v>
      </c>
      <c r="K2775" s="3" t="s">
        <v>4468</v>
      </c>
      <c r="L2775" s="3" t="s">
        <v>4333</v>
      </c>
      <c r="M2775" s="3" t="s">
        <v>350</v>
      </c>
      <c r="N2775" s="3" t="s">
        <v>350</v>
      </c>
      <c r="O2775" s="5" t="s">
        <v>5402</v>
      </c>
      <c r="P2775" s="2">
        <f>VLOOKUP(M2775&amp;N2775,Distancia!$C$2:$D$3438,2,0)</f>
        <v>0</v>
      </c>
      <c r="Q2775" s="2" t="str">
        <f t="shared" si="43"/>
        <v>No Aplica</v>
      </c>
      <c r="R2775" s="36"/>
      <c r="S2775" s="2"/>
    </row>
    <row r="2776" spans="1:19" x14ac:dyDescent="0.25">
      <c r="A2776" s="3" t="s">
        <v>344</v>
      </c>
      <c r="B2776" s="6" t="s">
        <v>2126</v>
      </c>
      <c r="C2776" s="2">
        <v>219743</v>
      </c>
      <c r="D2776" s="4">
        <v>45883</v>
      </c>
      <c r="E2776" s="4">
        <v>45883</v>
      </c>
      <c r="F2776" s="2" t="s">
        <v>3047</v>
      </c>
      <c r="G2776" s="3" t="s">
        <v>3048</v>
      </c>
      <c r="H2776" s="2" t="s">
        <v>6119</v>
      </c>
      <c r="I2776" s="3" t="s">
        <v>97</v>
      </c>
      <c r="J2776" s="6">
        <v>0</v>
      </c>
      <c r="K2776" s="3" t="s">
        <v>4471</v>
      </c>
      <c r="L2776" s="3" t="s">
        <v>4333</v>
      </c>
      <c r="M2776" s="3" t="s">
        <v>350</v>
      </c>
      <c r="N2776" s="3" t="s">
        <v>350</v>
      </c>
      <c r="O2776" s="5" t="s">
        <v>5394</v>
      </c>
      <c r="P2776" s="2">
        <f>VLOOKUP(M2776&amp;N2776,Distancia!$C$2:$D$3438,2,0)</f>
        <v>0</v>
      </c>
      <c r="Q2776" s="2" t="str">
        <f t="shared" si="43"/>
        <v>No Aplica</v>
      </c>
      <c r="R2776" s="36"/>
      <c r="S2776" s="2"/>
    </row>
    <row r="2777" spans="1:19" x14ac:dyDescent="0.25">
      <c r="A2777" s="3" t="s">
        <v>344</v>
      </c>
      <c r="B2777" s="6" t="s">
        <v>2126</v>
      </c>
      <c r="C2777" s="2">
        <v>219777</v>
      </c>
      <c r="D2777" s="4">
        <v>45867</v>
      </c>
      <c r="E2777" s="4">
        <v>45883</v>
      </c>
      <c r="F2777" s="2" t="s">
        <v>4490</v>
      </c>
      <c r="G2777" s="3" t="s">
        <v>4491</v>
      </c>
      <c r="H2777" s="2" t="s">
        <v>6123</v>
      </c>
      <c r="I2777" s="3" t="s">
        <v>97</v>
      </c>
      <c r="J2777" s="6">
        <v>0</v>
      </c>
      <c r="K2777" s="3" t="s">
        <v>4492</v>
      </c>
      <c r="L2777" s="3" t="s">
        <v>4472</v>
      </c>
      <c r="M2777" s="3" t="s">
        <v>350</v>
      </c>
      <c r="N2777" s="3" t="s">
        <v>1363</v>
      </c>
      <c r="O2777" s="5" t="s">
        <v>5394</v>
      </c>
      <c r="P2777" s="2">
        <f>VLOOKUP(M2777&amp;N2777,Distancia!$C$2:$D$3438,2,0)</f>
        <v>46.67</v>
      </c>
      <c r="Q2777" s="2" t="str">
        <f t="shared" si="43"/>
        <v>No Aplica</v>
      </c>
      <c r="R2777" s="36"/>
      <c r="S2777" s="2"/>
    </row>
    <row r="2778" spans="1:19" x14ac:dyDescent="0.25">
      <c r="A2778" s="3" t="s">
        <v>344</v>
      </c>
      <c r="B2778" s="6" t="s">
        <v>2126</v>
      </c>
      <c r="C2778" s="2">
        <v>219840</v>
      </c>
      <c r="D2778" s="4">
        <v>45888</v>
      </c>
      <c r="E2778" s="4">
        <v>45888</v>
      </c>
      <c r="F2778" s="2" t="s">
        <v>4532</v>
      </c>
      <c r="G2778" s="3" t="s">
        <v>4533</v>
      </c>
      <c r="H2778" s="2" t="s">
        <v>6144</v>
      </c>
      <c r="I2778" s="3" t="s">
        <v>97</v>
      </c>
      <c r="J2778" s="6">
        <v>0</v>
      </c>
      <c r="K2778" s="3" t="s">
        <v>2769</v>
      </c>
      <c r="L2778" s="3" t="s">
        <v>4472</v>
      </c>
      <c r="M2778" s="3" t="s">
        <v>350</v>
      </c>
      <c r="N2778" s="3" t="s">
        <v>1363</v>
      </c>
      <c r="O2778" s="5" t="s">
        <v>5394</v>
      </c>
      <c r="P2778" s="2">
        <f>VLOOKUP(M2778&amp;N2778,Distancia!$C$2:$D$3438,2,0)</f>
        <v>46.67</v>
      </c>
      <c r="Q2778" s="2" t="str">
        <f t="shared" si="43"/>
        <v>No Aplica</v>
      </c>
      <c r="R2778" s="36"/>
      <c r="S2778" s="2"/>
    </row>
    <row r="2779" spans="1:19" x14ac:dyDescent="0.25">
      <c r="A2779" s="3" t="s">
        <v>344</v>
      </c>
      <c r="B2779" s="6" t="s">
        <v>2126</v>
      </c>
      <c r="C2779" s="2">
        <v>219848</v>
      </c>
      <c r="D2779" s="4">
        <v>45888</v>
      </c>
      <c r="E2779" s="4">
        <v>45891</v>
      </c>
      <c r="F2779" s="2" t="s">
        <v>1351</v>
      </c>
      <c r="G2779" s="3" t="s">
        <v>1352</v>
      </c>
      <c r="H2779" s="2" t="s">
        <v>6147</v>
      </c>
      <c r="I2779" s="3" t="s">
        <v>351</v>
      </c>
      <c r="J2779" s="6">
        <v>0</v>
      </c>
      <c r="K2779" s="3" t="s">
        <v>4536</v>
      </c>
      <c r="L2779" s="3" t="s">
        <v>4051</v>
      </c>
      <c r="M2779" s="3" t="s">
        <v>350</v>
      </c>
      <c r="N2779" s="3" t="s">
        <v>3324</v>
      </c>
      <c r="O2779" s="5" t="s">
        <v>5382</v>
      </c>
      <c r="P2779" s="2">
        <f>VLOOKUP(M2779&amp;N2779,Distancia!$C$2:$D$3438,2,0)</f>
        <v>0</v>
      </c>
      <c r="Q2779" s="2" t="str">
        <f t="shared" si="43"/>
        <v>No Aplica</v>
      </c>
      <c r="R2779" s="36"/>
      <c r="S2779" s="2"/>
    </row>
    <row r="2780" spans="1:19" x14ac:dyDescent="0.25">
      <c r="A2780" s="3" t="s">
        <v>344</v>
      </c>
      <c r="B2780" s="6" t="s">
        <v>2126</v>
      </c>
      <c r="C2780" s="2">
        <v>219851</v>
      </c>
      <c r="D2780" s="4">
        <v>45888</v>
      </c>
      <c r="E2780" s="4">
        <v>45891</v>
      </c>
      <c r="F2780" s="2" t="s">
        <v>4538</v>
      </c>
      <c r="G2780" s="3" t="s">
        <v>4539</v>
      </c>
      <c r="H2780" s="2" t="s">
        <v>6148</v>
      </c>
      <c r="I2780" s="3" t="s">
        <v>351</v>
      </c>
      <c r="J2780" s="6">
        <v>0</v>
      </c>
      <c r="K2780" s="3" t="s">
        <v>4540</v>
      </c>
      <c r="L2780" s="3" t="s">
        <v>4472</v>
      </c>
      <c r="M2780" s="3" t="s">
        <v>350</v>
      </c>
      <c r="N2780" s="3" t="s">
        <v>3324</v>
      </c>
      <c r="O2780" s="5" t="s">
        <v>5382</v>
      </c>
      <c r="P2780" s="2">
        <f>VLOOKUP(M2780&amp;N2780,Distancia!$C$2:$D$3438,2,0)</f>
        <v>0</v>
      </c>
      <c r="Q2780" s="2" t="str">
        <f t="shared" si="43"/>
        <v>No Aplica</v>
      </c>
      <c r="R2780" s="36"/>
      <c r="S2780" s="2"/>
    </row>
    <row r="2781" spans="1:19" x14ac:dyDescent="0.25">
      <c r="A2781" s="3" t="s">
        <v>344</v>
      </c>
      <c r="B2781" s="6" t="s">
        <v>2126</v>
      </c>
      <c r="C2781" s="2">
        <v>220048</v>
      </c>
      <c r="D2781" s="4">
        <v>45891</v>
      </c>
      <c r="E2781" s="4">
        <v>45891</v>
      </c>
      <c r="F2781" s="2" t="s">
        <v>4632</v>
      </c>
      <c r="G2781" s="3" t="s">
        <v>4633</v>
      </c>
      <c r="H2781" s="2" t="s">
        <v>6195</v>
      </c>
      <c r="I2781" s="3" t="s">
        <v>97</v>
      </c>
      <c r="J2781" s="6">
        <v>0</v>
      </c>
      <c r="K2781" s="3" t="s">
        <v>4634</v>
      </c>
      <c r="L2781" s="3" t="s">
        <v>4635</v>
      </c>
      <c r="M2781" s="3" t="s">
        <v>345</v>
      </c>
      <c r="N2781" s="3" t="s">
        <v>2795</v>
      </c>
      <c r="O2781" s="5" t="s">
        <v>5382</v>
      </c>
      <c r="P2781" s="2">
        <f>VLOOKUP(M2781&amp;N2781,Distancia!$C$2:$D$3438,2,0)</f>
        <v>90.4</v>
      </c>
      <c r="Q2781" s="2" t="str">
        <f t="shared" si="43"/>
        <v>Aplica</v>
      </c>
      <c r="R2781" s="36"/>
      <c r="S2781" s="2"/>
    </row>
    <row r="2782" spans="1:19" x14ac:dyDescent="0.25">
      <c r="A2782" s="3" t="s">
        <v>344</v>
      </c>
      <c r="B2782" s="6" t="s">
        <v>2126</v>
      </c>
      <c r="C2782" s="2">
        <v>220051</v>
      </c>
      <c r="D2782" s="4">
        <v>45891</v>
      </c>
      <c r="E2782" s="4">
        <v>45891</v>
      </c>
      <c r="F2782" s="2" t="s">
        <v>65</v>
      </c>
      <c r="G2782" s="3" t="s">
        <v>343</v>
      </c>
      <c r="H2782" s="2" t="s">
        <v>6196</v>
      </c>
      <c r="I2782" s="3" t="s">
        <v>97</v>
      </c>
      <c r="J2782" s="6">
        <v>0</v>
      </c>
      <c r="K2782" s="3" t="s">
        <v>4636</v>
      </c>
      <c r="L2782" s="3" t="s">
        <v>4635</v>
      </c>
      <c r="M2782" s="3" t="s">
        <v>345</v>
      </c>
      <c r="N2782" s="3" t="s">
        <v>2795</v>
      </c>
      <c r="O2782" s="5" t="s">
        <v>5382</v>
      </c>
      <c r="P2782" s="2">
        <f>VLOOKUP(M2782&amp;N2782,Distancia!$C$2:$D$3438,2,0)</f>
        <v>90.4</v>
      </c>
      <c r="Q2782" s="2" t="str">
        <f t="shared" si="43"/>
        <v>Aplica</v>
      </c>
      <c r="R2782" s="36"/>
      <c r="S2782" s="2"/>
    </row>
    <row r="2783" spans="1:19" x14ac:dyDescent="0.25">
      <c r="A2783" s="3" t="s">
        <v>344</v>
      </c>
      <c r="B2783" s="6" t="s">
        <v>2126</v>
      </c>
      <c r="C2783" s="2">
        <v>220244</v>
      </c>
      <c r="D2783" s="4">
        <v>45896</v>
      </c>
      <c r="E2783" s="4">
        <v>45896</v>
      </c>
      <c r="F2783" s="2" t="s">
        <v>2775</v>
      </c>
      <c r="G2783" s="3" t="s">
        <v>2774</v>
      </c>
      <c r="H2783" s="2" t="s">
        <v>5866</v>
      </c>
      <c r="I2783" s="3" t="s">
        <v>97</v>
      </c>
      <c r="J2783" s="6">
        <v>0</v>
      </c>
      <c r="K2783" s="3" t="s">
        <v>4723</v>
      </c>
      <c r="L2783" s="3" t="s">
        <v>4667</v>
      </c>
      <c r="M2783" s="3" t="s">
        <v>350</v>
      </c>
      <c r="N2783" s="3" t="s">
        <v>1363</v>
      </c>
      <c r="O2783" s="5" t="s">
        <v>5382</v>
      </c>
      <c r="P2783" s="2">
        <f>VLOOKUP(M2783&amp;N2783,Distancia!$C$2:$D$3438,2,0)</f>
        <v>46.67</v>
      </c>
      <c r="Q2783" s="2" t="str">
        <f t="shared" si="43"/>
        <v>No Aplica</v>
      </c>
      <c r="R2783" s="36"/>
      <c r="S2783" s="2"/>
    </row>
    <row r="2784" spans="1:19" x14ac:dyDescent="0.25">
      <c r="A2784" s="3" t="s">
        <v>344</v>
      </c>
      <c r="B2784" s="6" t="s">
        <v>2126</v>
      </c>
      <c r="C2784" s="2">
        <v>220614</v>
      </c>
      <c r="D2784" s="4">
        <v>45904</v>
      </c>
      <c r="E2784" s="4">
        <v>45904</v>
      </c>
      <c r="F2784" s="2" t="s">
        <v>1361</v>
      </c>
      <c r="G2784" s="3" t="s">
        <v>1362</v>
      </c>
      <c r="H2784" s="2" t="s">
        <v>5675</v>
      </c>
      <c r="I2784" s="3" t="s">
        <v>3170</v>
      </c>
      <c r="J2784" s="6">
        <v>0</v>
      </c>
      <c r="K2784" s="3" t="s">
        <v>4924</v>
      </c>
      <c r="L2784" s="3" t="s">
        <v>4368</v>
      </c>
      <c r="M2784" s="3" t="s">
        <v>350</v>
      </c>
      <c r="N2784" s="3" t="s">
        <v>348</v>
      </c>
      <c r="O2784" s="5" t="s">
        <v>5382</v>
      </c>
      <c r="P2784" s="2">
        <f>VLOOKUP(M2784&amp;N2784,Distancia!$C$2:$D$3438,2,0)</f>
        <v>73.11</v>
      </c>
      <c r="Q2784" s="2" t="str">
        <f t="shared" si="43"/>
        <v>No Aplica</v>
      </c>
      <c r="R2784" s="36"/>
      <c r="S2784" s="2"/>
    </row>
    <row r="2785" spans="1:19" x14ac:dyDescent="0.25">
      <c r="A2785" s="3" t="s">
        <v>344</v>
      </c>
      <c r="B2785" s="6" t="s">
        <v>2126</v>
      </c>
      <c r="C2785" s="2">
        <v>220638</v>
      </c>
      <c r="D2785" s="4">
        <v>45905</v>
      </c>
      <c r="E2785" s="4">
        <v>45905</v>
      </c>
      <c r="F2785" s="2" t="s">
        <v>2775</v>
      </c>
      <c r="G2785" s="3" t="s">
        <v>2774</v>
      </c>
      <c r="H2785" s="2" t="s">
        <v>5866</v>
      </c>
      <c r="I2785" s="3" t="s">
        <v>97</v>
      </c>
      <c r="J2785" s="6">
        <v>0</v>
      </c>
      <c r="K2785" s="3" t="s">
        <v>4939</v>
      </c>
      <c r="L2785" s="3" t="s">
        <v>4512</v>
      </c>
      <c r="M2785" s="3" t="s">
        <v>350</v>
      </c>
      <c r="N2785" s="3" t="s">
        <v>1252</v>
      </c>
      <c r="O2785" s="5" t="s">
        <v>5382</v>
      </c>
      <c r="P2785" s="2">
        <f>VLOOKUP(M2785&amp;N2785,Distancia!$C$2:$D$3438,2,0)</f>
        <v>0</v>
      </c>
      <c r="Q2785" s="2" t="str">
        <f t="shared" si="43"/>
        <v>No Aplica</v>
      </c>
      <c r="R2785" s="36"/>
      <c r="S2785" s="2"/>
    </row>
    <row r="2786" spans="1:19" x14ac:dyDescent="0.25">
      <c r="A2786" s="3" t="s">
        <v>269</v>
      </c>
      <c r="B2786" s="6" t="s">
        <v>1938</v>
      </c>
      <c r="C2786" s="34">
        <v>220676</v>
      </c>
      <c r="D2786" s="43">
        <v>45909</v>
      </c>
      <c r="E2786" s="43">
        <v>45911</v>
      </c>
      <c r="F2786" s="34" t="s">
        <v>2830</v>
      </c>
      <c r="G2786" s="37" t="s">
        <v>2829</v>
      </c>
      <c r="H2786" s="34" t="s">
        <v>5775</v>
      </c>
      <c r="I2786" s="37" t="s">
        <v>3170</v>
      </c>
      <c r="J2786" s="38">
        <v>190855</v>
      </c>
      <c r="K2786" s="37" t="s">
        <v>4956</v>
      </c>
      <c r="L2786" s="37" t="s">
        <v>4829</v>
      </c>
      <c r="M2786" s="37" t="s">
        <v>350</v>
      </c>
      <c r="N2786" s="37" t="s">
        <v>17</v>
      </c>
      <c r="O2786" s="40" t="s">
        <v>5392</v>
      </c>
      <c r="P2786" s="34">
        <f>VLOOKUP(M2786&amp;N2786,Distancia!$C$2:$D$3438,2,0)</f>
        <v>848</v>
      </c>
      <c r="Q2786" s="34" t="str">
        <f t="shared" si="43"/>
        <v>Aplica</v>
      </c>
      <c r="R2786" s="36">
        <v>140074</v>
      </c>
      <c r="S2786" s="2"/>
    </row>
    <row r="2787" spans="1:19" x14ac:dyDescent="0.25">
      <c r="A2787" s="3" t="s">
        <v>344</v>
      </c>
      <c r="B2787" s="6" t="s">
        <v>2126</v>
      </c>
      <c r="C2787" s="2">
        <v>220721</v>
      </c>
      <c r="D2787" s="4">
        <v>45909</v>
      </c>
      <c r="E2787" s="4">
        <v>45909</v>
      </c>
      <c r="F2787" s="2" t="s">
        <v>3313</v>
      </c>
      <c r="G2787" s="3" t="s">
        <v>3314</v>
      </c>
      <c r="H2787" s="2" t="s">
        <v>6325</v>
      </c>
      <c r="I2787" s="3" t="s">
        <v>351</v>
      </c>
      <c r="J2787" s="6">
        <v>0</v>
      </c>
      <c r="K2787" s="3" t="s">
        <v>4986</v>
      </c>
      <c r="L2787" s="3" t="s">
        <v>4781</v>
      </c>
      <c r="M2787" s="3" t="s">
        <v>348</v>
      </c>
      <c r="N2787" s="3" t="s">
        <v>350</v>
      </c>
      <c r="O2787" s="5" t="s">
        <v>5394</v>
      </c>
      <c r="P2787" s="2">
        <f>VLOOKUP(M2787&amp;N2787,Distancia!$C$2:$D$3438,2,0)</f>
        <v>73.11</v>
      </c>
      <c r="Q2787" s="2" t="str">
        <f t="shared" si="43"/>
        <v>No Aplica</v>
      </c>
      <c r="R2787" s="36"/>
      <c r="S2787" s="2"/>
    </row>
    <row r="2788" spans="1:19" x14ac:dyDescent="0.25">
      <c r="A2788" s="3" t="s">
        <v>344</v>
      </c>
      <c r="B2788" s="6" t="s">
        <v>2126</v>
      </c>
      <c r="C2788" s="2">
        <v>220723</v>
      </c>
      <c r="D2788" s="4">
        <v>45909</v>
      </c>
      <c r="E2788" s="4">
        <v>45909</v>
      </c>
      <c r="F2788" s="2" t="s">
        <v>3047</v>
      </c>
      <c r="G2788" s="3" t="s">
        <v>3048</v>
      </c>
      <c r="H2788" s="2" t="s">
        <v>6119</v>
      </c>
      <c r="I2788" s="3" t="s">
        <v>97</v>
      </c>
      <c r="J2788" s="6">
        <v>0</v>
      </c>
      <c r="K2788" s="3" t="s">
        <v>4988</v>
      </c>
      <c r="L2788" s="3" t="s">
        <v>4722</v>
      </c>
      <c r="M2788" s="3" t="s">
        <v>350</v>
      </c>
      <c r="N2788" s="3" t="s">
        <v>348</v>
      </c>
      <c r="O2788" s="5" t="s">
        <v>5382</v>
      </c>
      <c r="P2788" s="2">
        <f>VLOOKUP(M2788&amp;N2788,Distancia!$C$2:$D$3438,2,0)</f>
        <v>73.11</v>
      </c>
      <c r="Q2788" s="2" t="str">
        <f t="shared" si="43"/>
        <v>No Aplica</v>
      </c>
      <c r="R2788" s="36"/>
      <c r="S2788" s="2"/>
    </row>
    <row r="2789" spans="1:19" x14ac:dyDescent="0.25">
      <c r="A2789" s="3" t="s">
        <v>344</v>
      </c>
      <c r="B2789" s="6" t="s">
        <v>2126</v>
      </c>
      <c r="C2789" s="2">
        <v>220731</v>
      </c>
      <c r="D2789" s="4">
        <v>45909</v>
      </c>
      <c r="E2789" s="4">
        <v>45909</v>
      </c>
      <c r="F2789" s="2" t="s">
        <v>1358</v>
      </c>
      <c r="G2789" s="3" t="s">
        <v>1359</v>
      </c>
      <c r="H2789" s="2" t="s">
        <v>6115</v>
      </c>
      <c r="I2789" s="3" t="s">
        <v>3170</v>
      </c>
      <c r="J2789" s="6">
        <v>0</v>
      </c>
      <c r="K2789" s="3" t="s">
        <v>4993</v>
      </c>
      <c r="L2789" s="3" t="s">
        <v>4368</v>
      </c>
      <c r="M2789" s="3" t="s">
        <v>350</v>
      </c>
      <c r="N2789" s="3" t="s">
        <v>348</v>
      </c>
      <c r="O2789" s="5" t="s">
        <v>5382</v>
      </c>
      <c r="P2789" s="2">
        <f>VLOOKUP(M2789&amp;N2789,Distancia!$C$2:$D$3438,2,0)</f>
        <v>73.11</v>
      </c>
      <c r="Q2789" s="2" t="str">
        <f t="shared" si="43"/>
        <v>No Aplica</v>
      </c>
      <c r="R2789" s="36"/>
      <c r="S2789" s="2"/>
    </row>
    <row r="2790" spans="1:19" x14ac:dyDescent="0.25">
      <c r="A2790" s="3" t="s">
        <v>344</v>
      </c>
      <c r="B2790" s="6" t="s">
        <v>2126</v>
      </c>
      <c r="C2790" s="2">
        <v>220909</v>
      </c>
      <c r="D2790" s="4">
        <v>45911</v>
      </c>
      <c r="E2790" s="4">
        <v>45911</v>
      </c>
      <c r="F2790" s="2" t="s">
        <v>4532</v>
      </c>
      <c r="G2790" s="3" t="s">
        <v>4533</v>
      </c>
      <c r="H2790" s="2" t="s">
        <v>6144</v>
      </c>
      <c r="I2790" s="3" t="s">
        <v>97</v>
      </c>
      <c r="J2790" s="6">
        <v>0</v>
      </c>
      <c r="K2790" s="3">
        <v>0</v>
      </c>
      <c r="L2790" s="3">
        <v>0</v>
      </c>
      <c r="M2790" s="3" t="s">
        <v>350</v>
      </c>
      <c r="N2790" s="3" t="s">
        <v>1252</v>
      </c>
      <c r="O2790" s="5" t="s">
        <v>5394</v>
      </c>
      <c r="P2790" s="2">
        <f>VLOOKUP(M2790&amp;N2790,Distancia!$C$2:$D$3438,2,0)</f>
        <v>0</v>
      </c>
      <c r="Q2790" s="2" t="str">
        <f t="shared" si="43"/>
        <v>No Aplica</v>
      </c>
      <c r="R2790" s="36"/>
      <c r="S2790" s="2"/>
    </row>
    <row r="2791" spans="1:19" x14ac:dyDescent="0.25">
      <c r="A2791" s="3" t="s">
        <v>344</v>
      </c>
      <c r="B2791" s="6" t="s">
        <v>2126</v>
      </c>
      <c r="C2791" s="2">
        <v>221084</v>
      </c>
      <c r="D2791" s="4">
        <v>45924</v>
      </c>
      <c r="E2791" s="4">
        <v>45924</v>
      </c>
      <c r="F2791" s="2" t="s">
        <v>1364</v>
      </c>
      <c r="G2791" s="3" t="s">
        <v>1365</v>
      </c>
      <c r="H2791" s="2" t="s">
        <v>5408</v>
      </c>
      <c r="I2791" s="3" t="s">
        <v>97</v>
      </c>
      <c r="J2791" s="6">
        <v>0</v>
      </c>
      <c r="K2791" s="3" t="s">
        <v>5203</v>
      </c>
      <c r="L2791" s="3" t="s">
        <v>5053</v>
      </c>
      <c r="M2791" s="3" t="s">
        <v>350</v>
      </c>
      <c r="N2791" s="3" t="s">
        <v>1363</v>
      </c>
      <c r="O2791" s="5" t="s">
        <v>5389</v>
      </c>
      <c r="P2791" s="2">
        <f>VLOOKUP(M2791&amp;N2791,Distancia!$C$2:$D$3438,2,0)</f>
        <v>46.67</v>
      </c>
      <c r="Q2791" s="2" t="str">
        <f t="shared" si="43"/>
        <v>No Aplica</v>
      </c>
      <c r="R2791" s="36">
        <v>6000</v>
      </c>
      <c r="S2791" s="2"/>
    </row>
    <row r="2792" spans="1:19" x14ac:dyDescent="0.25">
      <c r="A2792" s="3" t="s">
        <v>344</v>
      </c>
      <c r="B2792" s="6" t="s">
        <v>2126</v>
      </c>
      <c r="C2792" s="2">
        <v>221104</v>
      </c>
      <c r="D2792" s="4">
        <v>45923</v>
      </c>
      <c r="E2792" s="4">
        <v>45923</v>
      </c>
      <c r="F2792" s="2" t="s">
        <v>3047</v>
      </c>
      <c r="G2792" s="3" t="s">
        <v>3048</v>
      </c>
      <c r="H2792" s="2" t="s">
        <v>6119</v>
      </c>
      <c r="I2792" s="3" t="s">
        <v>97</v>
      </c>
      <c r="J2792" s="6">
        <v>0</v>
      </c>
      <c r="K2792" s="3" t="s">
        <v>5219</v>
      </c>
      <c r="L2792" s="3" t="s">
        <v>4888</v>
      </c>
      <c r="M2792" s="3" t="s">
        <v>350</v>
      </c>
      <c r="N2792" s="3" t="s">
        <v>1252</v>
      </c>
      <c r="O2792" s="5" t="s">
        <v>5382</v>
      </c>
      <c r="P2792" s="2">
        <f>VLOOKUP(M2792&amp;N2792,Distancia!$C$2:$D$3438,2,0)</f>
        <v>0</v>
      </c>
      <c r="Q2792" s="2" t="str">
        <f t="shared" si="43"/>
        <v>No Aplica</v>
      </c>
      <c r="R2792" s="36"/>
      <c r="S2792" s="2"/>
    </row>
    <row r="2793" spans="1:19" x14ac:dyDescent="0.25">
      <c r="A2793" s="3" t="s">
        <v>344</v>
      </c>
      <c r="B2793" s="6" t="s">
        <v>2126</v>
      </c>
      <c r="C2793" s="2">
        <v>221110</v>
      </c>
      <c r="D2793" s="4">
        <v>45925</v>
      </c>
      <c r="E2793" s="4">
        <v>45925</v>
      </c>
      <c r="F2793" s="2" t="s">
        <v>2773</v>
      </c>
      <c r="G2793" s="3" t="s">
        <v>2772</v>
      </c>
      <c r="H2793" s="2" t="s">
        <v>6389</v>
      </c>
      <c r="I2793" s="3" t="s">
        <v>3170</v>
      </c>
      <c r="J2793" s="6">
        <v>0</v>
      </c>
      <c r="K2793" s="3" t="s">
        <v>5227</v>
      </c>
      <c r="L2793" s="3" t="s">
        <v>4888</v>
      </c>
      <c r="M2793" s="3" t="s">
        <v>350</v>
      </c>
      <c r="N2793" s="3" t="s">
        <v>1252</v>
      </c>
      <c r="O2793" s="5" t="s">
        <v>5450</v>
      </c>
      <c r="P2793" s="2">
        <f>VLOOKUP(M2793&amp;N2793,Distancia!$C$2:$D$3438,2,0)</f>
        <v>0</v>
      </c>
      <c r="Q2793" s="2" t="str">
        <f t="shared" si="43"/>
        <v>No Aplica</v>
      </c>
      <c r="R2793" s="36"/>
      <c r="S2793" s="2"/>
    </row>
    <row r="2794" spans="1:19" x14ac:dyDescent="0.25">
      <c r="A2794" s="3" t="s">
        <v>344</v>
      </c>
      <c r="B2794" s="6" t="s">
        <v>2126</v>
      </c>
      <c r="C2794" s="2">
        <v>221114</v>
      </c>
      <c r="D2794" s="4">
        <v>45923</v>
      </c>
      <c r="E2794" s="4">
        <v>45923</v>
      </c>
      <c r="F2794" s="2" t="s">
        <v>1358</v>
      </c>
      <c r="G2794" s="3" t="s">
        <v>1359</v>
      </c>
      <c r="H2794" s="2" t="s">
        <v>6115</v>
      </c>
      <c r="I2794" s="3" t="s">
        <v>3170</v>
      </c>
      <c r="J2794" s="6">
        <v>0</v>
      </c>
      <c r="K2794" s="3" t="s">
        <v>5231</v>
      </c>
      <c r="L2794" s="3" t="s">
        <v>4888</v>
      </c>
      <c r="M2794" s="3" t="s">
        <v>350</v>
      </c>
      <c r="N2794" s="3" t="s">
        <v>1252</v>
      </c>
      <c r="O2794" s="5" t="s">
        <v>5382</v>
      </c>
      <c r="P2794" s="2">
        <f>VLOOKUP(M2794&amp;N2794,Distancia!$C$2:$D$3438,2,0)</f>
        <v>0</v>
      </c>
      <c r="Q2794" s="2" t="str">
        <f t="shared" si="43"/>
        <v>No Aplica</v>
      </c>
      <c r="R2794" s="36"/>
      <c r="S2794" s="2"/>
    </row>
    <row r="2795" spans="1:19" x14ac:dyDescent="0.25">
      <c r="A2795" s="3" t="s">
        <v>344</v>
      </c>
      <c r="B2795" s="6" t="s">
        <v>2126</v>
      </c>
      <c r="C2795" s="2">
        <v>221258</v>
      </c>
      <c r="D2795" s="4">
        <v>45924</v>
      </c>
      <c r="E2795" s="4">
        <v>45924</v>
      </c>
      <c r="F2795" s="2" t="s">
        <v>5304</v>
      </c>
      <c r="G2795" s="3" t="s">
        <v>5305</v>
      </c>
      <c r="H2795" s="2" t="s">
        <v>6417</v>
      </c>
      <c r="I2795" s="3" t="s">
        <v>351</v>
      </c>
      <c r="J2795" s="6">
        <v>0</v>
      </c>
      <c r="K2795" s="3" t="s">
        <v>5306</v>
      </c>
      <c r="L2795" s="3" t="s">
        <v>5237</v>
      </c>
      <c r="M2795" s="3" t="s">
        <v>350</v>
      </c>
      <c r="N2795" s="3" t="s">
        <v>348</v>
      </c>
      <c r="O2795" s="5" t="s">
        <v>5382</v>
      </c>
      <c r="P2795" s="2">
        <f>VLOOKUP(M2795&amp;N2795,Distancia!$C$2:$D$3438,2,0)</f>
        <v>73.11</v>
      </c>
      <c r="Q2795" s="2" t="str">
        <f t="shared" si="43"/>
        <v>No Aplica</v>
      </c>
      <c r="R2795" s="36"/>
      <c r="S2795" s="2"/>
    </row>
    <row r="2796" spans="1:19" x14ac:dyDescent="0.25">
      <c r="A2796" s="3" t="s">
        <v>344</v>
      </c>
      <c r="B2796" s="6" t="s">
        <v>2126</v>
      </c>
      <c r="C2796" s="2">
        <v>221264</v>
      </c>
      <c r="D2796" s="4">
        <v>45925</v>
      </c>
      <c r="E2796" s="4">
        <v>45925</v>
      </c>
      <c r="F2796" s="2" t="s">
        <v>1361</v>
      </c>
      <c r="G2796" s="3" t="s">
        <v>1362</v>
      </c>
      <c r="H2796" s="2" t="s">
        <v>5675</v>
      </c>
      <c r="I2796" s="3" t="s">
        <v>3170</v>
      </c>
      <c r="J2796" s="6">
        <v>0</v>
      </c>
      <c r="K2796" s="3" t="s">
        <v>2776</v>
      </c>
      <c r="L2796" s="3" t="s">
        <v>5175</v>
      </c>
      <c r="M2796" s="3" t="s">
        <v>350</v>
      </c>
      <c r="N2796" s="3" t="s">
        <v>345</v>
      </c>
      <c r="O2796" s="5" t="s">
        <v>5382</v>
      </c>
      <c r="P2796" s="2">
        <f>VLOOKUP(M2796&amp;N2796,Distancia!$C$2:$D$3438,2,0)</f>
        <v>43.38</v>
      </c>
      <c r="Q2796" s="2" t="str">
        <f t="shared" si="43"/>
        <v>No Aplica</v>
      </c>
      <c r="R2796" s="36"/>
      <c r="S2796" s="2"/>
    </row>
    <row r="2797" spans="1:19" x14ac:dyDescent="0.25">
      <c r="A2797" s="3" t="s">
        <v>344</v>
      </c>
      <c r="B2797" s="6" t="s">
        <v>2126</v>
      </c>
      <c r="C2797" s="2">
        <v>221267</v>
      </c>
      <c r="D2797" s="4">
        <v>45925</v>
      </c>
      <c r="E2797" s="4">
        <v>45925</v>
      </c>
      <c r="F2797" s="2" t="s">
        <v>62</v>
      </c>
      <c r="G2797" s="3" t="s">
        <v>1360</v>
      </c>
      <c r="H2797" s="2" t="s">
        <v>5678</v>
      </c>
      <c r="I2797" s="3" t="s">
        <v>3170</v>
      </c>
      <c r="J2797" s="6">
        <v>0</v>
      </c>
      <c r="K2797" s="3" t="s">
        <v>5311</v>
      </c>
      <c r="L2797" s="3" t="s">
        <v>5175</v>
      </c>
      <c r="M2797" s="3" t="s">
        <v>350</v>
      </c>
      <c r="N2797" s="3" t="s">
        <v>345</v>
      </c>
      <c r="O2797" s="5" t="s">
        <v>5382</v>
      </c>
      <c r="P2797" s="2">
        <f>VLOOKUP(M2797&amp;N2797,Distancia!$C$2:$D$3438,2,0)</f>
        <v>43.38</v>
      </c>
      <c r="Q2797" s="2" t="str">
        <f t="shared" si="43"/>
        <v>No Aplica</v>
      </c>
      <c r="R2797" s="36"/>
      <c r="S2797" s="2"/>
    </row>
    <row r="2798" spans="1:19" x14ac:dyDescent="0.25">
      <c r="A2798" s="3" t="s">
        <v>269</v>
      </c>
      <c r="B2798" s="6" t="s">
        <v>1938</v>
      </c>
      <c r="C2798" s="2">
        <v>217983</v>
      </c>
      <c r="D2798" s="4">
        <v>45839</v>
      </c>
      <c r="E2798" s="4">
        <v>45839</v>
      </c>
      <c r="F2798" s="2" t="s">
        <v>1221</v>
      </c>
      <c r="G2798" s="3" t="s">
        <v>1222</v>
      </c>
      <c r="H2798" s="2" t="s">
        <v>5400</v>
      </c>
      <c r="I2798" s="3" t="s">
        <v>3170</v>
      </c>
      <c r="J2798" s="6">
        <v>49084</v>
      </c>
      <c r="K2798" s="3" t="s">
        <v>3491</v>
      </c>
      <c r="L2798" s="3" t="s">
        <v>3476</v>
      </c>
      <c r="M2798" s="3" t="s">
        <v>270</v>
      </c>
      <c r="N2798" s="3" t="s">
        <v>410</v>
      </c>
      <c r="O2798" s="5" t="s">
        <v>5382</v>
      </c>
      <c r="P2798" s="2">
        <f>VLOOKUP(M2798&amp;N2798,Distancia!$C$2:$D$3438,2,0)</f>
        <v>115.95</v>
      </c>
      <c r="Q2798" s="2" t="str">
        <f t="shared" si="43"/>
        <v>Aplica</v>
      </c>
      <c r="R2798" s="36"/>
      <c r="S2798" s="2"/>
    </row>
    <row r="2799" spans="1:19" x14ac:dyDescent="0.25">
      <c r="A2799" s="3" t="s">
        <v>269</v>
      </c>
      <c r="B2799" s="6" t="s">
        <v>1938</v>
      </c>
      <c r="C2799" s="2">
        <v>218018</v>
      </c>
      <c r="D2799" s="4">
        <v>45848</v>
      </c>
      <c r="E2799" s="4">
        <v>45849</v>
      </c>
      <c r="F2799" s="2" t="s">
        <v>31</v>
      </c>
      <c r="G2799" s="3" t="s">
        <v>1223</v>
      </c>
      <c r="H2799" s="2" t="s">
        <v>5420</v>
      </c>
      <c r="I2799" s="3" t="s">
        <v>97</v>
      </c>
      <c r="J2799" s="6">
        <v>111332</v>
      </c>
      <c r="K2799" s="3" t="s">
        <v>3502</v>
      </c>
      <c r="L2799" s="3" t="s">
        <v>3472</v>
      </c>
      <c r="M2799" s="3" t="s">
        <v>270</v>
      </c>
      <c r="N2799" s="3" t="s">
        <v>950</v>
      </c>
      <c r="O2799" s="5" t="s">
        <v>5394</v>
      </c>
      <c r="P2799" s="2">
        <f>VLOOKUP(M2799&amp;N2799,Distancia!$C$2:$D$3438,2,0)</f>
        <v>83.73</v>
      </c>
      <c r="Q2799" s="2" t="str">
        <f t="shared" si="43"/>
        <v>Aplica</v>
      </c>
      <c r="R2799" s="36">
        <v>81600</v>
      </c>
      <c r="S2799" s="2"/>
    </row>
    <row r="2800" spans="1:19" x14ac:dyDescent="0.25">
      <c r="A2800" s="3" t="s">
        <v>269</v>
      </c>
      <c r="B2800" s="6" t="s">
        <v>1938</v>
      </c>
      <c r="C2800" s="2">
        <v>218019</v>
      </c>
      <c r="D2800" s="4">
        <v>45848</v>
      </c>
      <c r="E2800" s="4">
        <v>45849</v>
      </c>
      <c r="F2800" s="2" t="s">
        <v>2842</v>
      </c>
      <c r="G2800" s="3" t="s">
        <v>2841</v>
      </c>
      <c r="H2800" s="2" t="s">
        <v>5421</v>
      </c>
      <c r="I2800" s="3" t="s">
        <v>97</v>
      </c>
      <c r="J2800" s="6">
        <v>111332</v>
      </c>
      <c r="K2800" s="3" t="s">
        <v>3503</v>
      </c>
      <c r="L2800" s="3" t="s">
        <v>3472</v>
      </c>
      <c r="M2800" s="3" t="s">
        <v>270</v>
      </c>
      <c r="N2800" s="3" t="s">
        <v>950</v>
      </c>
      <c r="O2800" s="5" t="s">
        <v>5394</v>
      </c>
      <c r="P2800" s="2">
        <f>VLOOKUP(M2800&amp;N2800,Distancia!$C$2:$D$3438,2,0)</f>
        <v>83.73</v>
      </c>
      <c r="Q2800" s="2" t="str">
        <f t="shared" si="43"/>
        <v>Aplica</v>
      </c>
      <c r="R2800" s="36"/>
      <c r="S2800" s="2"/>
    </row>
    <row r="2801" spans="1:19" x14ac:dyDescent="0.25">
      <c r="A2801" s="3" t="s">
        <v>269</v>
      </c>
      <c r="B2801" s="6" t="s">
        <v>1938</v>
      </c>
      <c r="C2801" s="2">
        <v>218020</v>
      </c>
      <c r="D2801" s="4">
        <v>45839</v>
      </c>
      <c r="E2801" s="4">
        <v>45839</v>
      </c>
      <c r="F2801" s="2" t="s">
        <v>2826</v>
      </c>
      <c r="G2801" s="3" t="s">
        <v>2825</v>
      </c>
      <c r="H2801" s="2" t="s">
        <v>5422</v>
      </c>
      <c r="I2801" s="3" t="s">
        <v>3170</v>
      </c>
      <c r="J2801" s="6">
        <v>25815</v>
      </c>
      <c r="K2801" s="3" t="s">
        <v>3504</v>
      </c>
      <c r="L2801" s="3" t="s">
        <v>3505</v>
      </c>
      <c r="M2801" s="3" t="s">
        <v>270</v>
      </c>
      <c r="N2801" s="3" t="s">
        <v>410</v>
      </c>
      <c r="O2801" s="5" t="s">
        <v>5382</v>
      </c>
      <c r="P2801" s="2">
        <f>VLOOKUP(M2801&amp;N2801,Distancia!$C$2:$D$3438,2,0)</f>
        <v>115.95</v>
      </c>
      <c r="Q2801" s="2" t="str">
        <f t="shared" si="43"/>
        <v>Aplica</v>
      </c>
      <c r="R2801" s="36"/>
      <c r="S2801" s="2"/>
    </row>
    <row r="2802" spans="1:19" x14ac:dyDescent="0.25">
      <c r="A2802" s="3" t="s">
        <v>269</v>
      </c>
      <c r="B2802" s="6" t="s">
        <v>1938</v>
      </c>
      <c r="C2802" s="2">
        <v>218106</v>
      </c>
      <c r="D2802" s="4">
        <v>45840</v>
      </c>
      <c r="E2802" s="4">
        <v>45840</v>
      </c>
      <c r="F2802" s="2" t="s">
        <v>55</v>
      </c>
      <c r="G2802" s="3" t="s">
        <v>1236</v>
      </c>
      <c r="H2802" s="2" t="s">
        <v>5487</v>
      </c>
      <c r="I2802" s="3" t="s">
        <v>3170</v>
      </c>
      <c r="J2802" s="6">
        <v>31809</v>
      </c>
      <c r="K2802" s="3" t="s">
        <v>3547</v>
      </c>
      <c r="L2802" s="3" t="s">
        <v>3548</v>
      </c>
      <c r="M2802" s="3" t="s">
        <v>270</v>
      </c>
      <c r="N2802" s="3" t="s">
        <v>410</v>
      </c>
      <c r="O2802" s="5" t="s">
        <v>5389</v>
      </c>
      <c r="P2802" s="2">
        <f>VLOOKUP(M2802&amp;N2802,Distancia!$C$2:$D$3438,2,0)</f>
        <v>115.95</v>
      </c>
      <c r="Q2802" s="2" t="str">
        <f t="shared" si="43"/>
        <v>Aplica</v>
      </c>
      <c r="R2802" s="36">
        <v>10000</v>
      </c>
      <c r="S2802" s="2"/>
    </row>
    <row r="2803" spans="1:19" x14ac:dyDescent="0.25">
      <c r="A2803" s="3" t="s">
        <v>269</v>
      </c>
      <c r="B2803" s="6" t="s">
        <v>1938</v>
      </c>
      <c r="C2803" s="2">
        <v>218152</v>
      </c>
      <c r="D2803" s="4">
        <v>45846</v>
      </c>
      <c r="E2803" s="4">
        <v>45846</v>
      </c>
      <c r="F2803" s="2" t="s">
        <v>3570</v>
      </c>
      <c r="G2803" s="3" t="s">
        <v>3571</v>
      </c>
      <c r="H2803" s="2" t="s">
        <v>5516</v>
      </c>
      <c r="I2803" s="3" t="s">
        <v>351</v>
      </c>
      <c r="J2803" s="6">
        <v>31809</v>
      </c>
      <c r="K2803" s="3" t="s">
        <v>3572</v>
      </c>
      <c r="L2803" s="3" t="s">
        <v>3573</v>
      </c>
      <c r="M2803" s="3" t="s">
        <v>270</v>
      </c>
      <c r="N2803" s="3" t="s">
        <v>435</v>
      </c>
      <c r="O2803" s="5" t="s">
        <v>5450</v>
      </c>
      <c r="P2803" s="2">
        <f>VLOOKUP(M2803&amp;N2803,Distancia!$C$2:$D$3438,2,0)</f>
        <v>124.79</v>
      </c>
      <c r="Q2803" s="2" t="str">
        <f t="shared" si="43"/>
        <v>Aplica</v>
      </c>
      <c r="R2803" s="36"/>
      <c r="S2803" s="2"/>
    </row>
    <row r="2804" spans="1:19" x14ac:dyDescent="0.25">
      <c r="A2804" s="3" t="s">
        <v>269</v>
      </c>
      <c r="B2804" s="6" t="s">
        <v>1938</v>
      </c>
      <c r="C2804" s="2">
        <v>218153</v>
      </c>
      <c r="D2804" s="4">
        <v>45846</v>
      </c>
      <c r="E2804" s="4">
        <v>45846</v>
      </c>
      <c r="F2804" s="2" t="s">
        <v>909</v>
      </c>
      <c r="G2804" s="3" t="s">
        <v>910</v>
      </c>
      <c r="H2804" s="2" t="s">
        <v>5517</v>
      </c>
      <c r="I2804" s="3" t="s">
        <v>351</v>
      </c>
      <c r="J2804" s="6">
        <v>31809</v>
      </c>
      <c r="K2804" s="3" t="s">
        <v>3574</v>
      </c>
      <c r="L2804" s="3" t="s">
        <v>3548</v>
      </c>
      <c r="M2804" s="3" t="s">
        <v>270</v>
      </c>
      <c r="N2804" s="3" t="s">
        <v>410</v>
      </c>
      <c r="O2804" s="5" t="s">
        <v>5394</v>
      </c>
      <c r="P2804" s="2">
        <f>VLOOKUP(M2804&amp;N2804,Distancia!$C$2:$D$3438,2,0)</f>
        <v>115.95</v>
      </c>
      <c r="Q2804" s="2" t="str">
        <f t="shared" si="43"/>
        <v>Aplica</v>
      </c>
      <c r="R2804" s="36">
        <v>29329</v>
      </c>
      <c r="S2804" s="2"/>
    </row>
    <row r="2805" spans="1:19" x14ac:dyDescent="0.25">
      <c r="A2805" s="3" t="s">
        <v>269</v>
      </c>
      <c r="B2805" s="6" t="s">
        <v>1938</v>
      </c>
      <c r="C2805" s="2">
        <v>218164</v>
      </c>
      <c r="D2805" s="4">
        <v>45848</v>
      </c>
      <c r="E2805" s="4">
        <v>45848</v>
      </c>
      <c r="F2805" s="2" t="s">
        <v>1224</v>
      </c>
      <c r="G2805" s="3" t="s">
        <v>2818</v>
      </c>
      <c r="H2805" s="2" t="s">
        <v>5526</v>
      </c>
      <c r="I2805" s="3" t="s">
        <v>3170</v>
      </c>
      <c r="J2805" s="6">
        <v>46016</v>
      </c>
      <c r="K2805" s="3" t="s">
        <v>3584</v>
      </c>
      <c r="L2805" s="3" t="s">
        <v>3505</v>
      </c>
      <c r="M2805" s="3" t="s">
        <v>270</v>
      </c>
      <c r="N2805" s="3" t="s">
        <v>950</v>
      </c>
      <c r="O2805" s="5" t="s">
        <v>5382</v>
      </c>
      <c r="P2805" s="2">
        <f>VLOOKUP(M2805&amp;N2805,Distancia!$C$2:$D$3438,2,0)</f>
        <v>83.73</v>
      </c>
      <c r="Q2805" s="2" t="str">
        <f t="shared" si="43"/>
        <v>Aplica</v>
      </c>
      <c r="R2805" s="36"/>
      <c r="S2805" s="2"/>
    </row>
    <row r="2806" spans="1:19" x14ac:dyDescent="0.25">
      <c r="A2806" s="3" t="s">
        <v>269</v>
      </c>
      <c r="B2806" s="6" t="s">
        <v>1938</v>
      </c>
      <c r="C2806" s="2">
        <v>218175</v>
      </c>
      <c r="D2806" s="4">
        <v>45846</v>
      </c>
      <c r="E2806" s="4">
        <v>45846</v>
      </c>
      <c r="F2806" s="2" t="s">
        <v>1224</v>
      </c>
      <c r="G2806" s="3" t="s">
        <v>2818</v>
      </c>
      <c r="H2806" s="2" t="s">
        <v>5526</v>
      </c>
      <c r="I2806" s="3" t="s">
        <v>3170</v>
      </c>
      <c r="J2806" s="6">
        <v>46016</v>
      </c>
      <c r="K2806" s="3" t="s">
        <v>3593</v>
      </c>
      <c r="L2806" s="3" t="s">
        <v>3505</v>
      </c>
      <c r="M2806" s="3" t="s">
        <v>270</v>
      </c>
      <c r="N2806" s="3" t="s">
        <v>410</v>
      </c>
      <c r="O2806" s="5" t="s">
        <v>5382</v>
      </c>
      <c r="P2806" s="2">
        <f>VLOOKUP(M2806&amp;N2806,Distancia!$C$2:$D$3438,2,0)</f>
        <v>115.95</v>
      </c>
      <c r="Q2806" s="2" t="str">
        <f t="shared" si="43"/>
        <v>Aplica</v>
      </c>
      <c r="R2806" s="36"/>
      <c r="S2806" s="2"/>
    </row>
    <row r="2807" spans="1:19" x14ac:dyDescent="0.25">
      <c r="A2807" s="3" t="s">
        <v>269</v>
      </c>
      <c r="B2807" s="6" t="s">
        <v>1938</v>
      </c>
      <c r="C2807" s="2">
        <v>218182</v>
      </c>
      <c r="D2807" s="4">
        <v>45848</v>
      </c>
      <c r="E2807" s="4">
        <v>45848</v>
      </c>
      <c r="F2807" s="2" t="s">
        <v>2799</v>
      </c>
      <c r="G2807" s="3" t="s">
        <v>2798</v>
      </c>
      <c r="H2807" s="2" t="s">
        <v>5542</v>
      </c>
      <c r="I2807" s="3" t="s">
        <v>97</v>
      </c>
      <c r="J2807" s="6">
        <v>34581</v>
      </c>
      <c r="K2807" s="3" t="s">
        <v>3597</v>
      </c>
      <c r="L2807" s="3" t="s">
        <v>3505</v>
      </c>
      <c r="M2807" s="3" t="s">
        <v>270</v>
      </c>
      <c r="N2807" s="3" t="s">
        <v>950</v>
      </c>
      <c r="O2807" s="5" t="s">
        <v>5382</v>
      </c>
      <c r="P2807" s="2">
        <f>VLOOKUP(M2807&amp;N2807,Distancia!$C$2:$D$3438,2,0)</f>
        <v>83.73</v>
      </c>
      <c r="Q2807" s="2" t="str">
        <f t="shared" si="43"/>
        <v>Aplica</v>
      </c>
      <c r="R2807" s="36"/>
      <c r="S2807" s="2"/>
    </row>
    <row r="2808" spans="1:19" x14ac:dyDescent="0.25">
      <c r="A2808" s="3" t="s">
        <v>269</v>
      </c>
      <c r="B2808" s="6" t="s">
        <v>1938</v>
      </c>
      <c r="C2808" s="2">
        <v>218186</v>
      </c>
      <c r="D2808" s="4">
        <v>45846</v>
      </c>
      <c r="E2808" s="4">
        <v>45846</v>
      </c>
      <c r="F2808" s="2" t="s">
        <v>1246</v>
      </c>
      <c r="G2808" s="3" t="s">
        <v>1247</v>
      </c>
      <c r="H2808" s="2" t="s">
        <v>5545</v>
      </c>
      <c r="I2808" s="3" t="s">
        <v>351</v>
      </c>
      <c r="J2808" s="6">
        <v>31809</v>
      </c>
      <c r="K2808" s="3" t="s">
        <v>3601</v>
      </c>
      <c r="L2808" s="3" t="s">
        <v>3505</v>
      </c>
      <c r="M2808" s="3" t="s">
        <v>270</v>
      </c>
      <c r="N2808" s="3" t="s">
        <v>435</v>
      </c>
      <c r="O2808" s="5" t="s">
        <v>5450</v>
      </c>
      <c r="P2808" s="2">
        <f>VLOOKUP(M2808&amp;N2808,Distancia!$C$2:$D$3438,2,0)</f>
        <v>124.79</v>
      </c>
      <c r="Q2808" s="2" t="str">
        <f t="shared" si="43"/>
        <v>Aplica</v>
      </c>
      <c r="R2808" s="36"/>
      <c r="S2808" s="2"/>
    </row>
    <row r="2809" spans="1:19" x14ac:dyDescent="0.25">
      <c r="A2809" s="3" t="s">
        <v>269</v>
      </c>
      <c r="B2809" s="6" t="s">
        <v>1938</v>
      </c>
      <c r="C2809" s="2">
        <v>218197</v>
      </c>
      <c r="D2809" s="4">
        <v>45845</v>
      </c>
      <c r="E2809" s="4">
        <v>45845</v>
      </c>
      <c r="F2809" s="2" t="s">
        <v>2826</v>
      </c>
      <c r="G2809" s="3" t="s">
        <v>2825</v>
      </c>
      <c r="H2809" s="2" t="s">
        <v>5422</v>
      </c>
      <c r="I2809" s="3" t="s">
        <v>3170</v>
      </c>
      <c r="J2809" s="6">
        <v>25815</v>
      </c>
      <c r="K2809" s="3" t="s">
        <v>3607</v>
      </c>
      <c r="L2809" s="3" t="s">
        <v>3505</v>
      </c>
      <c r="M2809" s="3" t="s">
        <v>270</v>
      </c>
      <c r="N2809" s="3" t="s">
        <v>410</v>
      </c>
      <c r="O2809" s="5" t="s">
        <v>5382</v>
      </c>
      <c r="P2809" s="2">
        <f>VLOOKUP(M2809&amp;N2809,Distancia!$C$2:$D$3438,2,0)</f>
        <v>115.95</v>
      </c>
      <c r="Q2809" s="2" t="str">
        <f t="shared" si="43"/>
        <v>Aplica</v>
      </c>
      <c r="R2809" s="36"/>
      <c r="S2809" s="2"/>
    </row>
    <row r="2810" spans="1:19" x14ac:dyDescent="0.25">
      <c r="A2810" s="3" t="s">
        <v>269</v>
      </c>
      <c r="B2810" s="6" t="s">
        <v>1938</v>
      </c>
      <c r="C2810" s="2">
        <v>218208</v>
      </c>
      <c r="D2810" s="4">
        <v>45846</v>
      </c>
      <c r="E2810" s="4">
        <v>45846</v>
      </c>
      <c r="F2810" s="2" t="s">
        <v>1257</v>
      </c>
      <c r="G2810" s="3" t="s">
        <v>1258</v>
      </c>
      <c r="H2810" s="2" t="s">
        <v>5558</v>
      </c>
      <c r="I2810" s="3" t="s">
        <v>3170</v>
      </c>
      <c r="J2810" s="6">
        <v>25815</v>
      </c>
      <c r="K2810" s="3" t="s">
        <v>3611</v>
      </c>
      <c r="L2810" s="3" t="s">
        <v>3505</v>
      </c>
      <c r="M2810" s="3" t="s">
        <v>270</v>
      </c>
      <c r="N2810" s="3" t="s">
        <v>410</v>
      </c>
      <c r="O2810" s="5" t="s">
        <v>5382</v>
      </c>
      <c r="P2810" s="2">
        <f>VLOOKUP(M2810&amp;N2810,Distancia!$C$2:$D$3438,2,0)</f>
        <v>115.95</v>
      </c>
      <c r="Q2810" s="2" t="str">
        <f t="shared" si="43"/>
        <v>Aplica</v>
      </c>
      <c r="R2810" s="36"/>
      <c r="S2810" s="2"/>
    </row>
    <row r="2811" spans="1:19" x14ac:dyDescent="0.25">
      <c r="A2811" s="3" t="s">
        <v>269</v>
      </c>
      <c r="B2811" s="6" t="s">
        <v>1938</v>
      </c>
      <c r="C2811" s="2">
        <v>218211</v>
      </c>
      <c r="D2811" s="4">
        <v>45839</v>
      </c>
      <c r="E2811" s="4">
        <v>45839</v>
      </c>
      <c r="F2811" s="2" t="s">
        <v>258</v>
      </c>
      <c r="G2811" s="3" t="s">
        <v>1248</v>
      </c>
      <c r="H2811" s="2" t="s">
        <v>5560</v>
      </c>
      <c r="I2811" s="3" t="s">
        <v>3170</v>
      </c>
      <c r="J2811" s="6">
        <v>34581</v>
      </c>
      <c r="K2811" s="3" t="s">
        <v>3613</v>
      </c>
      <c r="L2811" s="3" t="s">
        <v>3614</v>
      </c>
      <c r="M2811" s="3" t="s">
        <v>270</v>
      </c>
      <c r="N2811" s="3" t="s">
        <v>410</v>
      </c>
      <c r="O2811" s="5" t="s">
        <v>5382</v>
      </c>
      <c r="P2811" s="2">
        <f>VLOOKUP(M2811&amp;N2811,Distancia!$C$2:$D$3438,2,0)</f>
        <v>115.95</v>
      </c>
      <c r="Q2811" s="2" t="str">
        <f t="shared" si="43"/>
        <v>Aplica</v>
      </c>
      <c r="R2811" s="36"/>
      <c r="S2811" s="2"/>
    </row>
    <row r="2812" spans="1:19" x14ac:dyDescent="0.25">
      <c r="A2812" s="3" t="s">
        <v>269</v>
      </c>
      <c r="B2812" s="6" t="s">
        <v>1938</v>
      </c>
      <c r="C2812" s="2">
        <v>218212</v>
      </c>
      <c r="D2812" s="4">
        <v>45845</v>
      </c>
      <c r="E2812" s="4">
        <v>45845</v>
      </c>
      <c r="F2812" s="2" t="s">
        <v>258</v>
      </c>
      <c r="G2812" s="3" t="s">
        <v>1248</v>
      </c>
      <c r="H2812" s="2" t="s">
        <v>5560</v>
      </c>
      <c r="I2812" s="3" t="s">
        <v>3170</v>
      </c>
      <c r="J2812" s="6">
        <v>34581</v>
      </c>
      <c r="K2812" s="3" t="s">
        <v>3615</v>
      </c>
      <c r="L2812" s="3" t="s">
        <v>3614</v>
      </c>
      <c r="M2812" s="3" t="s">
        <v>270</v>
      </c>
      <c r="N2812" s="3" t="s">
        <v>410</v>
      </c>
      <c r="O2812" s="5" t="s">
        <v>5382</v>
      </c>
      <c r="P2812" s="2">
        <f>VLOOKUP(M2812&amp;N2812,Distancia!$C$2:$D$3438,2,0)</f>
        <v>115.95</v>
      </c>
      <c r="Q2812" s="2" t="str">
        <f t="shared" si="43"/>
        <v>Aplica</v>
      </c>
      <c r="R2812" s="36"/>
      <c r="S2812" s="2"/>
    </row>
    <row r="2813" spans="1:19" x14ac:dyDescent="0.25">
      <c r="A2813" s="3" t="s">
        <v>269</v>
      </c>
      <c r="B2813" s="6" t="s">
        <v>1938</v>
      </c>
      <c r="C2813" s="2">
        <v>218213</v>
      </c>
      <c r="D2813" s="4">
        <v>45846</v>
      </c>
      <c r="E2813" s="4">
        <v>45846</v>
      </c>
      <c r="F2813" s="2" t="s">
        <v>258</v>
      </c>
      <c r="G2813" s="3" t="s">
        <v>1248</v>
      </c>
      <c r="H2813" s="2" t="s">
        <v>5560</v>
      </c>
      <c r="I2813" s="3" t="s">
        <v>3170</v>
      </c>
      <c r="J2813" s="6">
        <v>34581</v>
      </c>
      <c r="K2813" s="3" t="s">
        <v>3616</v>
      </c>
      <c r="L2813" s="3" t="s">
        <v>3614</v>
      </c>
      <c r="M2813" s="3" t="s">
        <v>270</v>
      </c>
      <c r="N2813" s="3" t="s">
        <v>410</v>
      </c>
      <c r="O2813" s="5" t="s">
        <v>5382</v>
      </c>
      <c r="P2813" s="2">
        <f>VLOOKUP(M2813&amp;N2813,Distancia!$C$2:$D$3438,2,0)</f>
        <v>115.95</v>
      </c>
      <c r="Q2813" s="2" t="str">
        <f t="shared" si="43"/>
        <v>Aplica</v>
      </c>
      <c r="R2813" s="36"/>
      <c r="S2813" s="2"/>
    </row>
    <row r="2814" spans="1:19" x14ac:dyDescent="0.25">
      <c r="A2814" s="3" t="s">
        <v>269</v>
      </c>
      <c r="B2814" s="6" t="s">
        <v>1938</v>
      </c>
      <c r="C2814" s="2">
        <v>218226</v>
      </c>
      <c r="D2814" s="4">
        <v>45848</v>
      </c>
      <c r="E2814" s="4">
        <v>45848</v>
      </c>
      <c r="F2814" s="2" t="s">
        <v>1225</v>
      </c>
      <c r="G2814" s="3" t="s">
        <v>1254</v>
      </c>
      <c r="H2814" s="2" t="s">
        <v>5567</v>
      </c>
      <c r="I2814" s="3" t="s">
        <v>97</v>
      </c>
      <c r="J2814" s="6">
        <v>34581</v>
      </c>
      <c r="K2814" s="3" t="s">
        <v>3620</v>
      </c>
      <c r="L2814" s="3" t="s">
        <v>3614</v>
      </c>
      <c r="M2814" s="3" t="s">
        <v>270</v>
      </c>
      <c r="N2814" s="3" t="s">
        <v>950</v>
      </c>
      <c r="O2814" s="5" t="s">
        <v>5394</v>
      </c>
      <c r="P2814" s="2">
        <f>VLOOKUP(M2814&amp;N2814,Distancia!$C$2:$D$3438,2,0)</f>
        <v>83.73</v>
      </c>
      <c r="Q2814" s="2" t="str">
        <f t="shared" si="43"/>
        <v>Aplica</v>
      </c>
      <c r="R2814" s="36">
        <v>20107</v>
      </c>
      <c r="S2814" s="2"/>
    </row>
    <row r="2815" spans="1:19" x14ac:dyDescent="0.25">
      <c r="A2815" s="3" t="s">
        <v>269</v>
      </c>
      <c r="B2815" s="6" t="s">
        <v>1938</v>
      </c>
      <c r="C2815" s="2">
        <v>218228</v>
      </c>
      <c r="D2815" s="4">
        <v>45848</v>
      </c>
      <c r="E2815" s="4">
        <v>45848</v>
      </c>
      <c r="F2815" s="2" t="s">
        <v>2832</v>
      </c>
      <c r="G2815" s="3" t="s">
        <v>2831</v>
      </c>
      <c r="H2815" s="2" t="s">
        <v>5569</v>
      </c>
      <c r="I2815" s="3" t="s">
        <v>97</v>
      </c>
      <c r="J2815" s="6">
        <v>31809</v>
      </c>
      <c r="K2815" s="3" t="s">
        <v>3621</v>
      </c>
      <c r="L2815" s="3" t="s">
        <v>3614</v>
      </c>
      <c r="M2815" s="3" t="s">
        <v>270</v>
      </c>
      <c r="N2815" s="3" t="s">
        <v>950</v>
      </c>
      <c r="O2815" s="5" t="s">
        <v>5450</v>
      </c>
      <c r="P2815" s="2">
        <f>VLOOKUP(M2815&amp;N2815,Distancia!$C$2:$D$3438,2,0)</f>
        <v>83.73</v>
      </c>
      <c r="Q2815" s="2" t="str">
        <f t="shared" si="43"/>
        <v>Aplica</v>
      </c>
      <c r="R2815" s="36"/>
      <c r="S2815" s="2"/>
    </row>
    <row r="2816" spans="1:19" x14ac:dyDescent="0.25">
      <c r="A2816" s="3" t="s">
        <v>269</v>
      </c>
      <c r="B2816" s="6" t="s">
        <v>1938</v>
      </c>
      <c r="C2816" s="2">
        <v>218229</v>
      </c>
      <c r="D2816" s="4">
        <v>45848</v>
      </c>
      <c r="E2816" s="4">
        <v>45848</v>
      </c>
      <c r="F2816" s="2" t="s">
        <v>2836</v>
      </c>
      <c r="G2816" s="3" t="s">
        <v>3622</v>
      </c>
      <c r="H2816" s="2" t="s">
        <v>5570</v>
      </c>
      <c r="I2816" s="3" t="s">
        <v>97</v>
      </c>
      <c r="J2816" s="6">
        <v>31809</v>
      </c>
      <c r="K2816" s="3" t="s">
        <v>3623</v>
      </c>
      <c r="L2816" s="3" t="s">
        <v>3614</v>
      </c>
      <c r="M2816" s="3" t="s">
        <v>270</v>
      </c>
      <c r="N2816" s="3" t="s">
        <v>950</v>
      </c>
      <c r="O2816" s="5" t="s">
        <v>5450</v>
      </c>
      <c r="P2816" s="2">
        <f>VLOOKUP(M2816&amp;N2816,Distancia!$C$2:$D$3438,2,0)</f>
        <v>83.73</v>
      </c>
      <c r="Q2816" s="2" t="str">
        <f t="shared" si="43"/>
        <v>Aplica</v>
      </c>
      <c r="R2816" s="36"/>
      <c r="S2816" s="2"/>
    </row>
    <row r="2817" spans="1:19" x14ac:dyDescent="0.25">
      <c r="A2817" s="3" t="s">
        <v>269</v>
      </c>
      <c r="B2817" s="6" t="s">
        <v>1938</v>
      </c>
      <c r="C2817" s="2">
        <v>218230</v>
      </c>
      <c r="D2817" s="4">
        <v>45848</v>
      </c>
      <c r="E2817" s="4">
        <v>45848</v>
      </c>
      <c r="F2817" s="2" t="s">
        <v>2828</v>
      </c>
      <c r="G2817" s="3" t="s">
        <v>2827</v>
      </c>
      <c r="H2817" s="2" t="s">
        <v>5571</v>
      </c>
      <c r="I2817" s="3" t="s">
        <v>97</v>
      </c>
      <c r="J2817" s="6">
        <v>31809</v>
      </c>
      <c r="K2817" s="3" t="s">
        <v>3624</v>
      </c>
      <c r="L2817" s="3" t="s">
        <v>3614</v>
      </c>
      <c r="M2817" s="3" t="s">
        <v>270</v>
      </c>
      <c r="N2817" s="3" t="s">
        <v>950</v>
      </c>
      <c r="O2817" s="5" t="s">
        <v>5450</v>
      </c>
      <c r="P2817" s="2">
        <f>VLOOKUP(M2817&amp;N2817,Distancia!$C$2:$D$3438,2,0)</f>
        <v>83.73</v>
      </c>
      <c r="Q2817" s="2" t="str">
        <f t="shared" si="43"/>
        <v>Aplica</v>
      </c>
      <c r="R2817" s="36"/>
      <c r="S2817" s="2"/>
    </row>
    <row r="2818" spans="1:19" x14ac:dyDescent="0.25">
      <c r="A2818" s="3" t="s">
        <v>269</v>
      </c>
      <c r="B2818" s="6" t="s">
        <v>1938</v>
      </c>
      <c r="C2818" s="2">
        <v>218263</v>
      </c>
      <c r="D2818" s="4">
        <v>45846</v>
      </c>
      <c r="E2818" s="4">
        <v>45846</v>
      </c>
      <c r="F2818" s="2" t="s">
        <v>3635</v>
      </c>
      <c r="G2818" s="3" t="s">
        <v>3636</v>
      </c>
      <c r="H2818" s="2" t="s">
        <v>5586</v>
      </c>
      <c r="I2818" s="3" t="s">
        <v>3170</v>
      </c>
      <c r="J2818" s="6">
        <v>31809</v>
      </c>
      <c r="K2818" s="3" t="s">
        <v>3637</v>
      </c>
      <c r="L2818" s="3" t="s">
        <v>3505</v>
      </c>
      <c r="M2818" s="3" t="s">
        <v>270</v>
      </c>
      <c r="N2818" s="3" t="s">
        <v>435</v>
      </c>
      <c r="O2818" s="5" t="s">
        <v>5450</v>
      </c>
      <c r="P2818" s="2">
        <f>VLOOKUP(M2818&amp;N2818,Distancia!$C$2:$D$3438,2,0)</f>
        <v>124.79</v>
      </c>
      <c r="Q2818" s="2" t="str">
        <f t="shared" si="43"/>
        <v>Aplica</v>
      </c>
      <c r="R2818" s="36"/>
      <c r="S2818" s="2"/>
    </row>
    <row r="2819" spans="1:19" x14ac:dyDescent="0.25">
      <c r="A2819" s="3" t="s">
        <v>269</v>
      </c>
      <c r="B2819" s="6" t="s">
        <v>1938</v>
      </c>
      <c r="C2819" s="2">
        <v>218281</v>
      </c>
      <c r="D2819" s="4">
        <v>45839</v>
      </c>
      <c r="E2819" s="4">
        <v>45839</v>
      </c>
      <c r="F2819" s="2" t="s">
        <v>2817</v>
      </c>
      <c r="G2819" s="3" t="s">
        <v>2816</v>
      </c>
      <c r="H2819" s="2" t="s">
        <v>5596</v>
      </c>
      <c r="I2819" s="3" t="s">
        <v>3170</v>
      </c>
      <c r="J2819" s="6">
        <v>31809</v>
      </c>
      <c r="K2819" s="3" t="s">
        <v>3649</v>
      </c>
      <c r="L2819" s="3" t="s">
        <v>3650</v>
      </c>
      <c r="M2819" s="3" t="s">
        <v>270</v>
      </c>
      <c r="N2819" s="3" t="s">
        <v>410</v>
      </c>
      <c r="O2819" s="5" t="s">
        <v>5382</v>
      </c>
      <c r="P2819" s="2">
        <f>VLOOKUP(M2819&amp;N2819,Distancia!$C$2:$D$3438,2,0)</f>
        <v>115.95</v>
      </c>
      <c r="Q2819" s="2" t="str">
        <f t="shared" si="43"/>
        <v>Aplica</v>
      </c>
      <c r="R2819" s="36"/>
      <c r="S2819" s="2"/>
    </row>
    <row r="2820" spans="1:19" x14ac:dyDescent="0.25">
      <c r="A2820" s="3" t="s">
        <v>269</v>
      </c>
      <c r="B2820" s="6" t="s">
        <v>1938</v>
      </c>
      <c r="C2820" s="2">
        <v>218282</v>
      </c>
      <c r="D2820" s="4">
        <v>45846</v>
      </c>
      <c r="E2820" s="4">
        <v>45846</v>
      </c>
      <c r="F2820" s="2" t="s">
        <v>2817</v>
      </c>
      <c r="G2820" s="3" t="s">
        <v>2816</v>
      </c>
      <c r="H2820" s="2" t="s">
        <v>5596</v>
      </c>
      <c r="I2820" s="3" t="s">
        <v>3170</v>
      </c>
      <c r="J2820" s="6">
        <v>31809</v>
      </c>
      <c r="K2820" s="3" t="s">
        <v>3651</v>
      </c>
      <c r="L2820" s="3" t="s">
        <v>3650</v>
      </c>
      <c r="M2820" s="3" t="s">
        <v>270</v>
      </c>
      <c r="N2820" s="3" t="s">
        <v>410</v>
      </c>
      <c r="O2820" s="5" t="s">
        <v>5382</v>
      </c>
      <c r="P2820" s="2">
        <f>VLOOKUP(M2820&amp;N2820,Distancia!$C$2:$D$3438,2,0)</f>
        <v>115.95</v>
      </c>
      <c r="Q2820" s="2" t="str">
        <f t="shared" si="43"/>
        <v>Aplica</v>
      </c>
      <c r="R2820" s="36"/>
      <c r="S2820" s="2"/>
    </row>
    <row r="2821" spans="1:19" x14ac:dyDescent="0.25">
      <c r="A2821" s="3" t="s">
        <v>269</v>
      </c>
      <c r="B2821" s="6" t="s">
        <v>1938</v>
      </c>
      <c r="C2821" s="2">
        <v>218294</v>
      </c>
      <c r="D2821" s="4">
        <v>45848</v>
      </c>
      <c r="E2821" s="4">
        <v>45848</v>
      </c>
      <c r="F2821" s="2" t="s">
        <v>3297</v>
      </c>
      <c r="G2821" s="3" t="s">
        <v>3298</v>
      </c>
      <c r="H2821" s="2" t="s">
        <v>5605</v>
      </c>
      <c r="I2821" s="3" t="s">
        <v>97</v>
      </c>
      <c r="J2821" s="6">
        <v>31809</v>
      </c>
      <c r="K2821" s="3" t="s">
        <v>3660</v>
      </c>
      <c r="L2821" s="3" t="s">
        <v>3661</v>
      </c>
      <c r="M2821" s="3" t="s">
        <v>270</v>
      </c>
      <c r="N2821" s="3" t="s">
        <v>950</v>
      </c>
      <c r="O2821" s="5" t="s">
        <v>5382</v>
      </c>
      <c r="P2821" s="2">
        <f>VLOOKUP(M2821&amp;N2821,Distancia!$C$2:$D$3438,2,0)</f>
        <v>83.73</v>
      </c>
      <c r="Q2821" s="2" t="str">
        <f t="shared" ref="Q2821:Q2884" si="44">IF(P2821&gt;=80,"Aplica","No Aplica")</f>
        <v>Aplica</v>
      </c>
      <c r="R2821" s="36"/>
      <c r="S2821" s="2"/>
    </row>
    <row r="2822" spans="1:19" x14ac:dyDescent="0.25">
      <c r="A2822" s="3" t="s">
        <v>269</v>
      </c>
      <c r="B2822" s="6" t="s">
        <v>1938</v>
      </c>
      <c r="C2822" s="2">
        <v>218343</v>
      </c>
      <c r="D2822" s="4">
        <v>45848</v>
      </c>
      <c r="E2822" s="4">
        <v>45848</v>
      </c>
      <c r="F2822" s="2" t="s">
        <v>2811</v>
      </c>
      <c r="G2822" s="3" t="s">
        <v>2810</v>
      </c>
      <c r="H2822" s="2" t="s">
        <v>5626</v>
      </c>
      <c r="I2822" s="3" t="s">
        <v>3170</v>
      </c>
      <c r="J2822" s="6">
        <v>25815</v>
      </c>
      <c r="K2822" s="3" t="s">
        <v>3689</v>
      </c>
      <c r="L2822" s="3" t="s">
        <v>3661</v>
      </c>
      <c r="M2822" s="3" t="s">
        <v>270</v>
      </c>
      <c r="N2822" s="3" t="s">
        <v>950</v>
      </c>
      <c r="O2822" s="5" t="s">
        <v>5382</v>
      </c>
      <c r="P2822" s="2">
        <f>VLOOKUP(M2822&amp;N2822,Distancia!$C$2:$D$3438,2,0)</f>
        <v>83.73</v>
      </c>
      <c r="Q2822" s="2" t="str">
        <f t="shared" si="44"/>
        <v>Aplica</v>
      </c>
      <c r="R2822" s="36"/>
      <c r="S2822" s="2"/>
    </row>
    <row r="2823" spans="1:19" x14ac:dyDescent="0.25">
      <c r="A2823" s="3" t="s">
        <v>269</v>
      </c>
      <c r="B2823" s="6" t="s">
        <v>1938</v>
      </c>
      <c r="C2823" s="2">
        <v>218386</v>
      </c>
      <c r="D2823" s="4">
        <v>45854</v>
      </c>
      <c r="E2823" s="4">
        <v>45855</v>
      </c>
      <c r="F2823" s="2" t="s">
        <v>32</v>
      </c>
      <c r="G2823" s="3" t="s">
        <v>1226</v>
      </c>
      <c r="H2823" s="2" t="s">
        <v>5640</v>
      </c>
      <c r="I2823" s="3" t="s">
        <v>3170</v>
      </c>
      <c r="J2823" s="6">
        <v>111332</v>
      </c>
      <c r="K2823" s="3" t="s">
        <v>3721</v>
      </c>
      <c r="L2823" s="3" t="s">
        <v>3661</v>
      </c>
      <c r="M2823" s="3" t="s">
        <v>270</v>
      </c>
      <c r="N2823" s="3" t="s">
        <v>288</v>
      </c>
      <c r="O2823" s="5" t="s">
        <v>5392</v>
      </c>
      <c r="P2823" s="2">
        <f>VLOOKUP(M2823&amp;N2823,Distancia!$C$2:$D$3438,2,0)</f>
        <v>690.1</v>
      </c>
      <c r="Q2823" s="2" t="str">
        <f t="shared" si="44"/>
        <v>Aplica</v>
      </c>
      <c r="R2823" s="36">
        <v>34000</v>
      </c>
      <c r="S2823" s="2"/>
    </row>
    <row r="2824" spans="1:19" x14ac:dyDescent="0.25">
      <c r="A2824" s="3" t="s">
        <v>269</v>
      </c>
      <c r="B2824" s="6" t="s">
        <v>1938</v>
      </c>
      <c r="C2824" s="2">
        <v>218387</v>
      </c>
      <c r="D2824" s="4">
        <v>45845</v>
      </c>
      <c r="E2824" s="4">
        <v>45845</v>
      </c>
      <c r="F2824" s="2" t="s">
        <v>1217</v>
      </c>
      <c r="G2824" s="3" t="s">
        <v>1218</v>
      </c>
      <c r="H2824" s="2" t="s">
        <v>5641</v>
      </c>
      <c r="I2824" s="3" t="s">
        <v>97</v>
      </c>
      <c r="J2824" s="6">
        <v>34581</v>
      </c>
      <c r="K2824" s="3" t="s">
        <v>3722</v>
      </c>
      <c r="L2824" s="3" t="s">
        <v>3723</v>
      </c>
      <c r="M2824" s="3" t="s">
        <v>270</v>
      </c>
      <c r="N2824" s="3" t="s">
        <v>410</v>
      </c>
      <c r="O2824" s="5" t="s">
        <v>5389</v>
      </c>
      <c r="P2824" s="2">
        <f>VLOOKUP(M2824&amp;N2824,Distancia!$C$2:$D$3438,2,0)</f>
        <v>115.95</v>
      </c>
      <c r="Q2824" s="2" t="str">
        <f t="shared" si="44"/>
        <v>Aplica</v>
      </c>
      <c r="R2824" s="36"/>
      <c r="S2824" s="2"/>
    </row>
    <row r="2825" spans="1:19" x14ac:dyDescent="0.25">
      <c r="A2825" s="3" t="s">
        <v>269</v>
      </c>
      <c r="B2825" s="6" t="s">
        <v>1938</v>
      </c>
      <c r="C2825" s="2">
        <v>218409</v>
      </c>
      <c r="D2825" s="4">
        <v>45853</v>
      </c>
      <c r="E2825" s="4">
        <v>45853</v>
      </c>
      <c r="F2825" s="2" t="s">
        <v>3315</v>
      </c>
      <c r="G2825" s="3" t="s">
        <v>3316</v>
      </c>
      <c r="H2825" s="2" t="s">
        <v>5648</v>
      </c>
      <c r="I2825" s="3" t="s">
        <v>97</v>
      </c>
      <c r="J2825" s="6">
        <v>25815</v>
      </c>
      <c r="K2825" s="3" t="s">
        <v>3737</v>
      </c>
      <c r="L2825" s="3" t="s">
        <v>3723</v>
      </c>
      <c r="M2825" s="3" t="s">
        <v>270</v>
      </c>
      <c r="N2825" s="3" t="s">
        <v>410</v>
      </c>
      <c r="O2825" s="5" t="s">
        <v>5450</v>
      </c>
      <c r="P2825" s="2">
        <f>VLOOKUP(M2825&amp;N2825,Distancia!$C$2:$D$3438,2,0)</f>
        <v>115.95</v>
      </c>
      <c r="Q2825" s="2" t="str">
        <f t="shared" si="44"/>
        <v>Aplica</v>
      </c>
      <c r="R2825" s="36"/>
      <c r="S2825" s="2"/>
    </row>
    <row r="2826" spans="1:19" x14ac:dyDescent="0.25">
      <c r="A2826" s="3" t="s">
        <v>269</v>
      </c>
      <c r="B2826" s="6" t="s">
        <v>1938</v>
      </c>
      <c r="C2826" s="2">
        <v>218416</v>
      </c>
      <c r="D2826" s="4">
        <v>45853</v>
      </c>
      <c r="E2826" s="4">
        <v>45853</v>
      </c>
      <c r="F2826" s="2" t="s">
        <v>2823</v>
      </c>
      <c r="G2826" s="3" t="s">
        <v>2822</v>
      </c>
      <c r="H2826" s="2" t="s">
        <v>5649</v>
      </c>
      <c r="I2826" s="3" t="s">
        <v>97</v>
      </c>
      <c r="J2826" s="6">
        <v>31809</v>
      </c>
      <c r="K2826" s="3" t="s">
        <v>3740</v>
      </c>
      <c r="L2826" s="3" t="s">
        <v>3723</v>
      </c>
      <c r="M2826" s="3" t="s">
        <v>270</v>
      </c>
      <c r="N2826" s="3" t="s">
        <v>410</v>
      </c>
      <c r="O2826" s="5" t="s">
        <v>5450</v>
      </c>
      <c r="P2826" s="2">
        <f>VLOOKUP(M2826&amp;N2826,Distancia!$C$2:$D$3438,2,0)</f>
        <v>115.95</v>
      </c>
      <c r="Q2826" s="2" t="str">
        <f t="shared" si="44"/>
        <v>Aplica</v>
      </c>
      <c r="R2826" s="36"/>
      <c r="S2826" s="2"/>
    </row>
    <row r="2827" spans="1:19" x14ac:dyDescent="0.25">
      <c r="A2827" s="3" t="s">
        <v>269</v>
      </c>
      <c r="B2827" s="6" t="s">
        <v>1938</v>
      </c>
      <c r="C2827" s="2">
        <v>218422</v>
      </c>
      <c r="D2827" s="4">
        <v>45853</v>
      </c>
      <c r="E2827" s="4">
        <v>45853</v>
      </c>
      <c r="F2827" s="2" t="s">
        <v>1224</v>
      </c>
      <c r="G2827" s="3" t="s">
        <v>2818</v>
      </c>
      <c r="H2827" s="2" t="s">
        <v>5526</v>
      </c>
      <c r="I2827" s="3" t="s">
        <v>3170</v>
      </c>
      <c r="J2827" s="6">
        <v>46016</v>
      </c>
      <c r="K2827" s="3" t="s">
        <v>3742</v>
      </c>
      <c r="L2827" s="3" t="s">
        <v>3723</v>
      </c>
      <c r="M2827" s="3" t="s">
        <v>270</v>
      </c>
      <c r="N2827" s="3" t="s">
        <v>410</v>
      </c>
      <c r="O2827" s="5" t="s">
        <v>5382</v>
      </c>
      <c r="P2827" s="2">
        <f>VLOOKUP(M2827&amp;N2827,Distancia!$C$2:$D$3438,2,0)</f>
        <v>115.95</v>
      </c>
      <c r="Q2827" s="2" t="str">
        <f t="shared" si="44"/>
        <v>Aplica</v>
      </c>
      <c r="R2827" s="36"/>
      <c r="S2827" s="2"/>
    </row>
    <row r="2828" spans="1:19" x14ac:dyDescent="0.25">
      <c r="A2828" s="3" t="s">
        <v>269</v>
      </c>
      <c r="B2828" s="6" t="s">
        <v>1938</v>
      </c>
      <c r="C2828" s="2">
        <v>218424</v>
      </c>
      <c r="D2828" s="4">
        <v>45853</v>
      </c>
      <c r="E2828" s="4">
        <v>45853</v>
      </c>
      <c r="F2828" s="2" t="s">
        <v>258</v>
      </c>
      <c r="G2828" s="3" t="s">
        <v>1248</v>
      </c>
      <c r="H2828" s="2" t="s">
        <v>5560</v>
      </c>
      <c r="I2828" s="3" t="s">
        <v>3170</v>
      </c>
      <c r="J2828" s="6">
        <v>34581</v>
      </c>
      <c r="K2828" s="3" t="s">
        <v>3743</v>
      </c>
      <c r="L2828" s="3" t="s">
        <v>3723</v>
      </c>
      <c r="M2828" s="3" t="s">
        <v>270</v>
      </c>
      <c r="N2828" s="3" t="s">
        <v>410</v>
      </c>
      <c r="O2828" s="5" t="s">
        <v>5382</v>
      </c>
      <c r="P2828" s="2">
        <f>VLOOKUP(M2828&amp;N2828,Distancia!$C$2:$D$3438,2,0)</f>
        <v>115.95</v>
      </c>
      <c r="Q2828" s="2" t="str">
        <f t="shared" si="44"/>
        <v>Aplica</v>
      </c>
      <c r="R2828" s="36"/>
      <c r="S2828" s="2"/>
    </row>
    <row r="2829" spans="1:19" x14ac:dyDescent="0.25">
      <c r="A2829" s="3" t="s">
        <v>269</v>
      </c>
      <c r="B2829" s="6" t="s">
        <v>1938</v>
      </c>
      <c r="C2829" s="2">
        <v>218432</v>
      </c>
      <c r="D2829" s="4">
        <v>45853</v>
      </c>
      <c r="E2829" s="4">
        <v>45853</v>
      </c>
      <c r="F2829" s="2" t="s">
        <v>3067</v>
      </c>
      <c r="G2829" s="3" t="s">
        <v>3752</v>
      </c>
      <c r="H2829" s="2" t="s">
        <v>5656</v>
      </c>
      <c r="I2829" s="3" t="s">
        <v>351</v>
      </c>
      <c r="J2829" s="6">
        <v>31809</v>
      </c>
      <c r="K2829" s="3" t="s">
        <v>3753</v>
      </c>
      <c r="L2829" s="3" t="s">
        <v>3723</v>
      </c>
      <c r="M2829" s="3" t="s">
        <v>270</v>
      </c>
      <c r="N2829" s="3" t="s">
        <v>410</v>
      </c>
      <c r="O2829" s="5" t="s">
        <v>5402</v>
      </c>
      <c r="P2829" s="2">
        <f>VLOOKUP(M2829&amp;N2829,Distancia!$C$2:$D$3438,2,0)</f>
        <v>115.95</v>
      </c>
      <c r="Q2829" s="2" t="str">
        <f t="shared" si="44"/>
        <v>Aplica</v>
      </c>
      <c r="R2829" s="36"/>
      <c r="S2829" s="2"/>
    </row>
    <row r="2830" spans="1:19" x14ac:dyDescent="0.25">
      <c r="A2830" s="3" t="s">
        <v>269</v>
      </c>
      <c r="B2830" s="6" t="s">
        <v>1938</v>
      </c>
      <c r="C2830" s="2">
        <v>218445</v>
      </c>
      <c r="D2830" s="4">
        <v>45860</v>
      </c>
      <c r="E2830" s="4">
        <v>45860</v>
      </c>
      <c r="F2830" s="2" t="s">
        <v>3450</v>
      </c>
      <c r="G2830" s="3" t="s">
        <v>3451</v>
      </c>
      <c r="H2830" s="2" t="s">
        <v>5660</v>
      </c>
      <c r="I2830" s="3" t="s">
        <v>3170</v>
      </c>
      <c r="J2830" s="6">
        <v>31809</v>
      </c>
      <c r="K2830" s="3" t="s">
        <v>3761</v>
      </c>
      <c r="L2830" s="3" t="s">
        <v>3723</v>
      </c>
      <c r="M2830" s="3" t="s">
        <v>270</v>
      </c>
      <c r="N2830" s="3" t="s">
        <v>638</v>
      </c>
      <c r="O2830" s="5" t="s">
        <v>5394</v>
      </c>
      <c r="P2830" s="2">
        <f>VLOOKUP(M2830&amp;N2830,Distancia!$C$2:$D$3438,2,0)</f>
        <v>117.87</v>
      </c>
      <c r="Q2830" s="2" t="str">
        <f t="shared" si="44"/>
        <v>Aplica</v>
      </c>
      <c r="R2830" s="36"/>
      <c r="S2830" s="2"/>
    </row>
    <row r="2831" spans="1:19" x14ac:dyDescent="0.25">
      <c r="A2831" s="3" t="s">
        <v>269</v>
      </c>
      <c r="B2831" s="6" t="s">
        <v>1938</v>
      </c>
      <c r="C2831" s="2">
        <v>218446</v>
      </c>
      <c r="D2831" s="4">
        <v>45861</v>
      </c>
      <c r="E2831" s="4">
        <v>45863</v>
      </c>
      <c r="F2831" s="2" t="s">
        <v>3450</v>
      </c>
      <c r="G2831" s="3" t="s">
        <v>3451</v>
      </c>
      <c r="H2831" s="2" t="s">
        <v>5660</v>
      </c>
      <c r="I2831" s="3" t="s">
        <v>3170</v>
      </c>
      <c r="J2831" s="6">
        <v>190855</v>
      </c>
      <c r="K2831" s="3" t="s">
        <v>3762</v>
      </c>
      <c r="L2831" s="3" t="s">
        <v>3723</v>
      </c>
      <c r="M2831" s="3" t="s">
        <v>270</v>
      </c>
      <c r="N2831" s="3" t="s">
        <v>410</v>
      </c>
      <c r="O2831" s="5" t="s">
        <v>5394</v>
      </c>
      <c r="P2831" s="2">
        <f>VLOOKUP(M2831&amp;N2831,Distancia!$C$2:$D$3438,2,0)</f>
        <v>115.95</v>
      </c>
      <c r="Q2831" s="2" t="str">
        <f t="shared" si="44"/>
        <v>Aplica</v>
      </c>
      <c r="R2831" s="36"/>
      <c r="S2831" s="2"/>
    </row>
    <row r="2832" spans="1:19" x14ac:dyDescent="0.25">
      <c r="A2832" s="3" t="s">
        <v>269</v>
      </c>
      <c r="B2832" s="6" t="s">
        <v>1938</v>
      </c>
      <c r="C2832" s="2">
        <v>218447</v>
      </c>
      <c r="D2832" s="4">
        <v>45860</v>
      </c>
      <c r="E2832" s="4">
        <v>45863</v>
      </c>
      <c r="F2832" s="2" t="s">
        <v>1240</v>
      </c>
      <c r="G2832" s="3" t="s">
        <v>1241</v>
      </c>
      <c r="H2832" s="2" t="s">
        <v>5661</v>
      </c>
      <c r="I2832" s="3" t="s">
        <v>3170</v>
      </c>
      <c r="J2832" s="6">
        <v>270378</v>
      </c>
      <c r="K2832" s="3" t="s">
        <v>3763</v>
      </c>
      <c r="L2832" s="3" t="s">
        <v>3723</v>
      </c>
      <c r="M2832" s="3" t="s">
        <v>270</v>
      </c>
      <c r="N2832" s="3" t="s">
        <v>410</v>
      </c>
      <c r="O2832" s="5" t="s">
        <v>5450</v>
      </c>
      <c r="P2832" s="2">
        <f>VLOOKUP(M2832&amp;N2832,Distancia!$C$2:$D$3438,2,0)</f>
        <v>115.95</v>
      </c>
      <c r="Q2832" s="2" t="str">
        <f t="shared" si="44"/>
        <v>Aplica</v>
      </c>
      <c r="R2832" s="36"/>
      <c r="S2832" s="2"/>
    </row>
    <row r="2833" spans="1:19" x14ac:dyDescent="0.25">
      <c r="A2833" s="3" t="s">
        <v>269</v>
      </c>
      <c r="B2833" s="6" t="s">
        <v>1938</v>
      </c>
      <c r="C2833" s="2">
        <v>218448</v>
      </c>
      <c r="D2833" s="4">
        <v>45860</v>
      </c>
      <c r="E2833" s="4">
        <v>45863</v>
      </c>
      <c r="F2833" s="2" t="s">
        <v>1232</v>
      </c>
      <c r="G2833" s="3" t="s">
        <v>1233</v>
      </c>
      <c r="H2833" s="2" t="s">
        <v>5662</v>
      </c>
      <c r="I2833" s="3" t="s">
        <v>3170</v>
      </c>
      <c r="J2833" s="6">
        <v>270378</v>
      </c>
      <c r="K2833" s="3" t="s">
        <v>3764</v>
      </c>
      <c r="L2833" s="3" t="s">
        <v>3723</v>
      </c>
      <c r="M2833" s="3" t="s">
        <v>270</v>
      </c>
      <c r="N2833" s="3" t="s">
        <v>410</v>
      </c>
      <c r="O2833" s="5" t="s">
        <v>5450</v>
      </c>
      <c r="P2833" s="2">
        <f>VLOOKUP(M2833&amp;N2833,Distancia!$C$2:$D$3438,2,0)</f>
        <v>115.95</v>
      </c>
      <c r="Q2833" s="2" t="str">
        <f t="shared" si="44"/>
        <v>Aplica</v>
      </c>
      <c r="R2833" s="36"/>
      <c r="S2833" s="2"/>
    </row>
    <row r="2834" spans="1:19" x14ac:dyDescent="0.25">
      <c r="A2834" s="3" t="s">
        <v>269</v>
      </c>
      <c r="B2834" s="6" t="s">
        <v>1938</v>
      </c>
      <c r="C2834" s="2">
        <v>218449</v>
      </c>
      <c r="D2834" s="4">
        <v>45866</v>
      </c>
      <c r="E2834" s="4">
        <v>45866</v>
      </c>
      <c r="F2834" s="2" t="s">
        <v>1232</v>
      </c>
      <c r="G2834" s="3" t="s">
        <v>1233</v>
      </c>
      <c r="H2834" s="2" t="s">
        <v>5662</v>
      </c>
      <c r="I2834" s="3" t="s">
        <v>3170</v>
      </c>
      <c r="J2834" s="6">
        <v>31809</v>
      </c>
      <c r="K2834" s="3" t="s">
        <v>3765</v>
      </c>
      <c r="L2834" s="3" t="s">
        <v>3723</v>
      </c>
      <c r="M2834" s="3" t="s">
        <v>270</v>
      </c>
      <c r="N2834" s="3" t="s">
        <v>1422</v>
      </c>
      <c r="O2834" s="5" t="s">
        <v>5450</v>
      </c>
      <c r="P2834" s="2">
        <f>VLOOKUP(M2834&amp;N2834,Distancia!$C$2:$D$3438,2,0)</f>
        <v>76.83</v>
      </c>
      <c r="Q2834" s="2" t="str">
        <f t="shared" si="44"/>
        <v>No Aplica</v>
      </c>
      <c r="R2834" s="36"/>
      <c r="S2834" s="2"/>
    </row>
    <row r="2835" spans="1:19" x14ac:dyDescent="0.25">
      <c r="A2835" s="3" t="s">
        <v>269</v>
      </c>
      <c r="B2835" s="6" t="s">
        <v>1938</v>
      </c>
      <c r="C2835" s="2">
        <v>218450</v>
      </c>
      <c r="D2835" s="4">
        <v>45860</v>
      </c>
      <c r="E2835" s="4">
        <v>45863</v>
      </c>
      <c r="F2835" s="2" t="s">
        <v>1242</v>
      </c>
      <c r="G2835" s="3" t="s">
        <v>1243</v>
      </c>
      <c r="H2835" s="2" t="s">
        <v>5663</v>
      </c>
      <c r="I2835" s="3" t="s">
        <v>3170</v>
      </c>
      <c r="J2835" s="6">
        <v>270378</v>
      </c>
      <c r="K2835" s="3" t="s">
        <v>3766</v>
      </c>
      <c r="L2835" s="3" t="s">
        <v>3723</v>
      </c>
      <c r="M2835" s="3" t="s">
        <v>270</v>
      </c>
      <c r="N2835" s="3" t="s">
        <v>410</v>
      </c>
      <c r="O2835" s="5" t="s">
        <v>5394</v>
      </c>
      <c r="P2835" s="2">
        <f>VLOOKUP(M2835&amp;N2835,Distancia!$C$2:$D$3438,2,0)</f>
        <v>115.95</v>
      </c>
      <c r="Q2835" s="2" t="str">
        <f t="shared" si="44"/>
        <v>Aplica</v>
      </c>
      <c r="R2835" s="36">
        <v>53298</v>
      </c>
      <c r="S2835" s="2"/>
    </row>
    <row r="2836" spans="1:19" x14ac:dyDescent="0.25">
      <c r="A2836" s="3" t="s">
        <v>269</v>
      </c>
      <c r="B2836" s="6" t="s">
        <v>1938</v>
      </c>
      <c r="C2836" s="2">
        <v>218451</v>
      </c>
      <c r="D2836" s="4">
        <v>45860</v>
      </c>
      <c r="E2836" s="4">
        <v>45863</v>
      </c>
      <c r="F2836" s="2" t="s">
        <v>1234</v>
      </c>
      <c r="G2836" s="3" t="s">
        <v>1235</v>
      </c>
      <c r="H2836" s="2" t="s">
        <v>5664</v>
      </c>
      <c r="I2836" s="3" t="s">
        <v>3170</v>
      </c>
      <c r="J2836" s="6">
        <v>219429</v>
      </c>
      <c r="K2836" s="3" t="s">
        <v>3767</v>
      </c>
      <c r="L2836" s="3" t="s">
        <v>3723</v>
      </c>
      <c r="M2836" s="3" t="s">
        <v>270</v>
      </c>
      <c r="N2836" s="3" t="s">
        <v>410</v>
      </c>
      <c r="O2836" s="5" t="s">
        <v>5394</v>
      </c>
      <c r="P2836" s="2">
        <f>VLOOKUP(M2836&amp;N2836,Distancia!$C$2:$D$3438,2,0)</f>
        <v>115.95</v>
      </c>
      <c r="Q2836" s="2" t="str">
        <f t="shared" si="44"/>
        <v>Aplica</v>
      </c>
      <c r="R2836" s="36">
        <v>21364</v>
      </c>
      <c r="S2836" s="2"/>
    </row>
    <row r="2837" spans="1:19" x14ac:dyDescent="0.25">
      <c r="A2837" s="3" t="s">
        <v>269</v>
      </c>
      <c r="B2837" s="6" t="s">
        <v>1938</v>
      </c>
      <c r="C2837" s="2">
        <v>218452</v>
      </c>
      <c r="D2837" s="4">
        <v>45860</v>
      </c>
      <c r="E2837" s="4">
        <v>45860</v>
      </c>
      <c r="F2837" s="2" t="s">
        <v>23</v>
      </c>
      <c r="G2837" s="3" t="s">
        <v>1231</v>
      </c>
      <c r="H2837" s="2" t="s">
        <v>5665</v>
      </c>
      <c r="I2837" s="3" t="s">
        <v>3170</v>
      </c>
      <c r="J2837" s="6">
        <v>34581</v>
      </c>
      <c r="K2837" s="3" t="s">
        <v>3768</v>
      </c>
      <c r="L2837" s="3" t="s">
        <v>3769</v>
      </c>
      <c r="M2837" s="3" t="s">
        <v>270</v>
      </c>
      <c r="N2837" s="3" t="s">
        <v>638</v>
      </c>
      <c r="O2837" s="5" t="s">
        <v>5394</v>
      </c>
      <c r="P2837" s="2">
        <f>VLOOKUP(M2837&amp;N2837,Distancia!$C$2:$D$3438,2,0)</f>
        <v>117.87</v>
      </c>
      <c r="Q2837" s="2" t="str">
        <f t="shared" si="44"/>
        <v>Aplica</v>
      </c>
      <c r="R2837" s="36"/>
      <c r="S2837" s="2"/>
    </row>
    <row r="2838" spans="1:19" x14ac:dyDescent="0.25">
      <c r="A2838" s="3" t="s">
        <v>269</v>
      </c>
      <c r="B2838" s="6" t="s">
        <v>1938</v>
      </c>
      <c r="C2838" s="2">
        <v>218453</v>
      </c>
      <c r="D2838" s="4">
        <v>45861</v>
      </c>
      <c r="E2838" s="4">
        <v>45863</v>
      </c>
      <c r="F2838" s="2" t="s">
        <v>23</v>
      </c>
      <c r="G2838" s="3" t="s">
        <v>1231</v>
      </c>
      <c r="H2838" s="2" t="s">
        <v>5665</v>
      </c>
      <c r="I2838" s="3" t="s">
        <v>3170</v>
      </c>
      <c r="J2838" s="6">
        <v>207487</v>
      </c>
      <c r="K2838" s="3" t="s">
        <v>3770</v>
      </c>
      <c r="L2838" s="3" t="s">
        <v>3769</v>
      </c>
      <c r="M2838" s="3" t="s">
        <v>270</v>
      </c>
      <c r="N2838" s="3" t="s">
        <v>410</v>
      </c>
      <c r="O2838" s="5" t="s">
        <v>5394</v>
      </c>
      <c r="P2838" s="2">
        <f>VLOOKUP(M2838&amp;N2838,Distancia!$C$2:$D$3438,2,0)</f>
        <v>115.95</v>
      </c>
      <c r="Q2838" s="2" t="str">
        <f t="shared" si="44"/>
        <v>Aplica</v>
      </c>
      <c r="R2838" s="36">
        <v>34748</v>
      </c>
      <c r="S2838" s="2"/>
    </row>
    <row r="2839" spans="1:19" x14ac:dyDescent="0.25">
      <c r="A2839" s="3" t="s">
        <v>269</v>
      </c>
      <c r="B2839" s="6" t="s">
        <v>1938</v>
      </c>
      <c r="C2839" s="2">
        <v>218461</v>
      </c>
      <c r="D2839" s="4">
        <v>45853</v>
      </c>
      <c r="E2839" s="4">
        <v>45853</v>
      </c>
      <c r="F2839" s="2" t="s">
        <v>3776</v>
      </c>
      <c r="G2839" s="3" t="s">
        <v>3777</v>
      </c>
      <c r="H2839" s="2" t="s">
        <v>5671</v>
      </c>
      <c r="I2839" s="3" t="s">
        <v>97</v>
      </c>
      <c r="J2839" s="6">
        <v>25815</v>
      </c>
      <c r="K2839" s="3" t="s">
        <v>3778</v>
      </c>
      <c r="L2839" s="3" t="s">
        <v>3723</v>
      </c>
      <c r="M2839" s="3" t="s">
        <v>270</v>
      </c>
      <c r="N2839" s="3" t="s">
        <v>410</v>
      </c>
      <c r="O2839" s="5" t="s">
        <v>5450</v>
      </c>
      <c r="P2839" s="2">
        <f>VLOOKUP(M2839&amp;N2839,Distancia!$C$2:$D$3438,2,0)</f>
        <v>115.95</v>
      </c>
      <c r="Q2839" s="2" t="str">
        <f t="shared" si="44"/>
        <v>Aplica</v>
      </c>
      <c r="R2839" s="36"/>
      <c r="S2839" s="2"/>
    </row>
    <row r="2840" spans="1:19" x14ac:dyDescent="0.25">
      <c r="A2840" s="3" t="s">
        <v>269</v>
      </c>
      <c r="B2840" s="6" t="s">
        <v>1938</v>
      </c>
      <c r="C2840" s="2">
        <v>218470</v>
      </c>
      <c r="D2840" s="4">
        <v>45860</v>
      </c>
      <c r="E2840" s="4">
        <v>45863</v>
      </c>
      <c r="F2840" s="2" t="s">
        <v>1238</v>
      </c>
      <c r="G2840" s="3" t="s">
        <v>1239</v>
      </c>
      <c r="H2840" s="2" t="s">
        <v>5676</v>
      </c>
      <c r="I2840" s="3" t="s">
        <v>3170</v>
      </c>
      <c r="J2840" s="6">
        <v>270378</v>
      </c>
      <c r="K2840" s="3" t="s">
        <v>3785</v>
      </c>
      <c r="L2840" s="3" t="s">
        <v>3769</v>
      </c>
      <c r="M2840" s="3" t="s">
        <v>270</v>
      </c>
      <c r="N2840" s="3" t="s">
        <v>410</v>
      </c>
      <c r="O2840" s="5" t="s">
        <v>5450</v>
      </c>
      <c r="P2840" s="2">
        <f>VLOOKUP(M2840&amp;N2840,Distancia!$C$2:$D$3438,2,0)</f>
        <v>115.95</v>
      </c>
      <c r="Q2840" s="2" t="str">
        <f t="shared" si="44"/>
        <v>Aplica</v>
      </c>
      <c r="R2840" s="36"/>
      <c r="S2840" s="2"/>
    </row>
    <row r="2841" spans="1:19" x14ac:dyDescent="0.25">
      <c r="A2841" s="3" t="s">
        <v>269</v>
      </c>
      <c r="B2841" s="6" t="s">
        <v>1938</v>
      </c>
      <c r="C2841" s="2">
        <v>218492</v>
      </c>
      <c r="D2841" s="4">
        <v>45860</v>
      </c>
      <c r="E2841" s="4">
        <v>45863</v>
      </c>
      <c r="F2841" s="2" t="s">
        <v>1244</v>
      </c>
      <c r="G2841" s="3" t="s">
        <v>1245</v>
      </c>
      <c r="H2841" s="2" t="s">
        <v>5685</v>
      </c>
      <c r="I2841" s="3" t="s">
        <v>3170</v>
      </c>
      <c r="J2841" s="6">
        <v>270378</v>
      </c>
      <c r="K2841" s="3" t="s">
        <v>3797</v>
      </c>
      <c r="L2841" s="3" t="s">
        <v>3769</v>
      </c>
      <c r="M2841" s="3" t="s">
        <v>270</v>
      </c>
      <c r="N2841" s="3" t="s">
        <v>410</v>
      </c>
      <c r="O2841" s="5" t="s">
        <v>5450</v>
      </c>
      <c r="P2841" s="2">
        <f>VLOOKUP(M2841&amp;N2841,Distancia!$C$2:$D$3438,2,0)</f>
        <v>115.95</v>
      </c>
      <c r="Q2841" s="2" t="str">
        <f t="shared" si="44"/>
        <v>Aplica</v>
      </c>
      <c r="R2841" s="36"/>
      <c r="S2841" s="2"/>
    </row>
    <row r="2842" spans="1:19" x14ac:dyDescent="0.25">
      <c r="A2842" s="3" t="s">
        <v>269</v>
      </c>
      <c r="B2842" s="6" t="s">
        <v>1938</v>
      </c>
      <c r="C2842" s="2">
        <v>218497</v>
      </c>
      <c r="D2842" s="4">
        <v>45860</v>
      </c>
      <c r="E2842" s="4">
        <v>45860</v>
      </c>
      <c r="F2842" s="2" t="s">
        <v>2805</v>
      </c>
      <c r="G2842" s="3" t="s">
        <v>2804</v>
      </c>
      <c r="H2842" s="2" t="s">
        <v>5686</v>
      </c>
      <c r="I2842" s="3" t="s">
        <v>3170</v>
      </c>
      <c r="J2842" s="6">
        <v>31809</v>
      </c>
      <c r="K2842" s="3" t="s">
        <v>3800</v>
      </c>
      <c r="L2842" s="3" t="s">
        <v>3769</v>
      </c>
      <c r="M2842" s="3" t="s">
        <v>270</v>
      </c>
      <c r="N2842" s="3" t="s">
        <v>638</v>
      </c>
      <c r="O2842" s="5" t="s">
        <v>5402</v>
      </c>
      <c r="P2842" s="2">
        <f>VLOOKUP(M2842&amp;N2842,Distancia!$C$2:$D$3438,2,0)</f>
        <v>117.87</v>
      </c>
      <c r="Q2842" s="2" t="str">
        <f t="shared" si="44"/>
        <v>Aplica</v>
      </c>
      <c r="R2842" s="36"/>
      <c r="S2842" s="2"/>
    </row>
    <row r="2843" spans="1:19" x14ac:dyDescent="0.25">
      <c r="A2843" s="3" t="s">
        <v>269</v>
      </c>
      <c r="B2843" s="6" t="s">
        <v>1938</v>
      </c>
      <c r="C2843" s="2">
        <v>218498</v>
      </c>
      <c r="D2843" s="4">
        <v>45861</v>
      </c>
      <c r="E2843" s="4">
        <v>45863</v>
      </c>
      <c r="F2843" s="2" t="s">
        <v>2805</v>
      </c>
      <c r="G2843" s="3" t="s">
        <v>2804</v>
      </c>
      <c r="H2843" s="2" t="s">
        <v>5686</v>
      </c>
      <c r="I2843" s="3" t="s">
        <v>3170</v>
      </c>
      <c r="J2843" s="6">
        <v>190855</v>
      </c>
      <c r="K2843" s="3" t="s">
        <v>3801</v>
      </c>
      <c r="L2843" s="3" t="s">
        <v>3769</v>
      </c>
      <c r="M2843" s="3" t="s">
        <v>270</v>
      </c>
      <c r="N2843" s="3" t="s">
        <v>410</v>
      </c>
      <c r="O2843" s="5" t="s">
        <v>5394</v>
      </c>
      <c r="P2843" s="2">
        <f>VLOOKUP(M2843&amp;N2843,Distancia!$C$2:$D$3438,2,0)</f>
        <v>115.95</v>
      </c>
      <c r="Q2843" s="2" t="str">
        <f t="shared" si="44"/>
        <v>Aplica</v>
      </c>
      <c r="R2843" s="36"/>
      <c r="S2843" s="2"/>
    </row>
    <row r="2844" spans="1:19" x14ac:dyDescent="0.25">
      <c r="A2844" s="3" t="s">
        <v>269</v>
      </c>
      <c r="B2844" s="6" t="s">
        <v>1938</v>
      </c>
      <c r="C2844" s="2">
        <v>218514</v>
      </c>
      <c r="D2844" s="4">
        <v>45853</v>
      </c>
      <c r="E2844" s="4">
        <v>45853</v>
      </c>
      <c r="F2844" s="2" t="s">
        <v>2801</v>
      </c>
      <c r="G2844" s="3" t="s">
        <v>2800</v>
      </c>
      <c r="H2844" s="2" t="s">
        <v>5694</v>
      </c>
      <c r="I2844" s="3" t="s">
        <v>3170</v>
      </c>
      <c r="J2844" s="6">
        <v>25815</v>
      </c>
      <c r="K2844" s="3" t="s">
        <v>3814</v>
      </c>
      <c r="L2844" s="3" t="s">
        <v>3769</v>
      </c>
      <c r="M2844" s="3" t="s">
        <v>270</v>
      </c>
      <c r="N2844" s="3" t="s">
        <v>410</v>
      </c>
      <c r="O2844" s="5" t="s">
        <v>5382</v>
      </c>
      <c r="P2844" s="2">
        <f>VLOOKUP(M2844&amp;N2844,Distancia!$C$2:$D$3438,2,0)</f>
        <v>115.95</v>
      </c>
      <c r="Q2844" s="2" t="str">
        <f t="shared" si="44"/>
        <v>Aplica</v>
      </c>
      <c r="R2844" s="36"/>
      <c r="S2844" s="2"/>
    </row>
    <row r="2845" spans="1:19" x14ac:dyDescent="0.25">
      <c r="A2845" s="3" t="s">
        <v>269</v>
      </c>
      <c r="B2845" s="6" t="s">
        <v>1938</v>
      </c>
      <c r="C2845" s="2">
        <v>218621</v>
      </c>
      <c r="D2845" s="4">
        <v>45866</v>
      </c>
      <c r="E2845" s="4">
        <v>45866</v>
      </c>
      <c r="F2845" s="2" t="s">
        <v>3450</v>
      </c>
      <c r="G2845" s="3" t="s">
        <v>3451</v>
      </c>
      <c r="H2845" s="2" t="s">
        <v>5660</v>
      </c>
      <c r="I2845" s="3" t="s">
        <v>3170</v>
      </c>
      <c r="J2845" s="6">
        <v>0</v>
      </c>
      <c r="K2845" s="3" t="s">
        <v>3863</v>
      </c>
      <c r="L2845" s="3" t="s">
        <v>3864</v>
      </c>
      <c r="M2845" s="3" t="s">
        <v>270</v>
      </c>
      <c r="N2845" s="3" t="s">
        <v>1422</v>
      </c>
      <c r="O2845" s="5" t="s">
        <v>5394</v>
      </c>
      <c r="P2845" s="2">
        <f>VLOOKUP(M2845&amp;N2845,Distancia!$C$2:$D$3438,2,0)</f>
        <v>76.83</v>
      </c>
      <c r="Q2845" s="2" t="str">
        <f t="shared" si="44"/>
        <v>No Aplica</v>
      </c>
      <c r="R2845" s="36"/>
      <c r="S2845" s="2"/>
    </row>
    <row r="2846" spans="1:19" x14ac:dyDescent="0.25">
      <c r="A2846" s="3" t="s">
        <v>269</v>
      </c>
      <c r="B2846" s="6" t="s">
        <v>1938</v>
      </c>
      <c r="C2846" s="2">
        <v>218635</v>
      </c>
      <c r="D2846" s="4">
        <v>45861</v>
      </c>
      <c r="E2846" s="4">
        <v>45861</v>
      </c>
      <c r="F2846" s="2" t="s">
        <v>1224</v>
      </c>
      <c r="G2846" s="3" t="s">
        <v>2818</v>
      </c>
      <c r="H2846" s="2" t="s">
        <v>5526</v>
      </c>
      <c r="I2846" s="3" t="s">
        <v>3170</v>
      </c>
      <c r="J2846" s="6">
        <v>0</v>
      </c>
      <c r="K2846" s="3">
        <v>0</v>
      </c>
      <c r="L2846" s="3">
        <v>0</v>
      </c>
      <c r="M2846" s="3" t="s">
        <v>270</v>
      </c>
      <c r="N2846" s="3" t="s">
        <v>410</v>
      </c>
      <c r="O2846" s="5" t="s">
        <v>5382</v>
      </c>
      <c r="P2846" s="2">
        <f>VLOOKUP(M2846&amp;N2846,Distancia!$C$2:$D$3438,2,0)</f>
        <v>115.95</v>
      </c>
      <c r="Q2846" s="2" t="str">
        <f t="shared" si="44"/>
        <v>Aplica</v>
      </c>
      <c r="R2846" s="36"/>
      <c r="S2846" s="2"/>
    </row>
    <row r="2847" spans="1:19" x14ac:dyDescent="0.25">
      <c r="A2847" s="3" t="s">
        <v>269</v>
      </c>
      <c r="B2847" s="6" t="s">
        <v>1938</v>
      </c>
      <c r="C2847" s="2">
        <v>218639</v>
      </c>
      <c r="D2847" s="4">
        <v>45859</v>
      </c>
      <c r="E2847" s="4">
        <v>45859</v>
      </c>
      <c r="F2847" s="2" t="s">
        <v>1221</v>
      </c>
      <c r="G2847" s="3" t="s">
        <v>1222</v>
      </c>
      <c r="H2847" s="2" t="s">
        <v>5400</v>
      </c>
      <c r="I2847" s="3" t="s">
        <v>3170</v>
      </c>
      <c r="J2847" s="6">
        <v>0</v>
      </c>
      <c r="K2847" s="3" t="s">
        <v>3872</v>
      </c>
      <c r="L2847" s="3" t="s">
        <v>3864</v>
      </c>
      <c r="M2847" s="3" t="s">
        <v>270</v>
      </c>
      <c r="N2847" s="3" t="s">
        <v>410</v>
      </c>
      <c r="O2847" s="5" t="s">
        <v>5382</v>
      </c>
      <c r="P2847" s="2">
        <f>VLOOKUP(M2847&amp;N2847,Distancia!$C$2:$D$3438,2,0)</f>
        <v>115.95</v>
      </c>
      <c r="Q2847" s="2" t="str">
        <f t="shared" si="44"/>
        <v>Aplica</v>
      </c>
      <c r="R2847" s="36"/>
      <c r="S2847" s="2"/>
    </row>
    <row r="2848" spans="1:19" x14ac:dyDescent="0.25">
      <c r="A2848" s="3" t="s">
        <v>269</v>
      </c>
      <c r="B2848" s="6" t="s">
        <v>1938</v>
      </c>
      <c r="C2848" s="2">
        <v>218646</v>
      </c>
      <c r="D2848" s="4">
        <v>45859</v>
      </c>
      <c r="E2848" s="4">
        <v>45859</v>
      </c>
      <c r="F2848" s="2" t="s">
        <v>2820</v>
      </c>
      <c r="G2848" s="3" t="s">
        <v>2819</v>
      </c>
      <c r="H2848" s="2" t="s">
        <v>5749</v>
      </c>
      <c r="I2848" s="3" t="s">
        <v>3170</v>
      </c>
      <c r="J2848" s="6">
        <v>31809</v>
      </c>
      <c r="K2848" s="3" t="s">
        <v>3878</v>
      </c>
      <c r="L2848" s="3" t="s">
        <v>3864</v>
      </c>
      <c r="M2848" s="3" t="s">
        <v>270</v>
      </c>
      <c r="N2848" s="3" t="s">
        <v>410</v>
      </c>
      <c r="O2848" s="5" t="s">
        <v>5382</v>
      </c>
      <c r="P2848" s="2">
        <f>VLOOKUP(M2848&amp;N2848,Distancia!$C$2:$D$3438,2,0)</f>
        <v>115.95</v>
      </c>
      <c r="Q2848" s="2" t="str">
        <f t="shared" si="44"/>
        <v>Aplica</v>
      </c>
      <c r="R2848" s="36"/>
      <c r="S2848" s="2"/>
    </row>
    <row r="2849" spans="1:19" x14ac:dyDescent="0.25">
      <c r="A2849" s="3" t="s">
        <v>269</v>
      </c>
      <c r="B2849" s="6" t="s">
        <v>1938</v>
      </c>
      <c r="C2849" s="2">
        <v>218653</v>
      </c>
      <c r="D2849" s="4">
        <v>45848</v>
      </c>
      <c r="E2849" s="4">
        <v>45848</v>
      </c>
      <c r="F2849" s="2" t="s">
        <v>2834</v>
      </c>
      <c r="G2849" s="3" t="s">
        <v>2833</v>
      </c>
      <c r="H2849" s="2" t="s">
        <v>5751</v>
      </c>
      <c r="I2849" s="3" t="s">
        <v>97</v>
      </c>
      <c r="J2849" s="6">
        <v>34581</v>
      </c>
      <c r="K2849" s="3" t="s">
        <v>3885</v>
      </c>
      <c r="L2849" s="3" t="s">
        <v>3864</v>
      </c>
      <c r="M2849" s="3" t="s">
        <v>270</v>
      </c>
      <c r="N2849" s="3" t="s">
        <v>555</v>
      </c>
      <c r="O2849" s="5" t="s">
        <v>5392</v>
      </c>
      <c r="P2849" s="2">
        <f>VLOOKUP(M2849&amp;N2849,Distancia!$C$2:$D$3438,2,0)</f>
        <v>470.34</v>
      </c>
      <c r="Q2849" s="2" t="str">
        <f t="shared" si="44"/>
        <v>Aplica</v>
      </c>
      <c r="R2849" s="48"/>
      <c r="S2849" s="2"/>
    </row>
    <row r="2850" spans="1:19" x14ac:dyDescent="0.25">
      <c r="A2850" s="3" t="s">
        <v>269</v>
      </c>
      <c r="B2850" s="6" t="s">
        <v>1938</v>
      </c>
      <c r="C2850" s="2">
        <v>218659</v>
      </c>
      <c r="D2850" s="4">
        <v>45866</v>
      </c>
      <c r="E2850" s="4">
        <v>45866</v>
      </c>
      <c r="F2850" s="2" t="s">
        <v>1242</v>
      </c>
      <c r="G2850" s="3" t="s">
        <v>1243</v>
      </c>
      <c r="H2850" s="2" t="s">
        <v>5663</v>
      </c>
      <c r="I2850" s="3" t="s">
        <v>3170</v>
      </c>
      <c r="J2850" s="6">
        <v>0</v>
      </c>
      <c r="K2850" s="3" t="s">
        <v>3891</v>
      </c>
      <c r="L2850" s="3" t="s">
        <v>3864</v>
      </c>
      <c r="M2850" s="3" t="s">
        <v>270</v>
      </c>
      <c r="N2850" s="3" t="s">
        <v>1422</v>
      </c>
      <c r="O2850" s="5" t="s">
        <v>5394</v>
      </c>
      <c r="P2850" s="2">
        <f>VLOOKUP(M2850&amp;N2850,Distancia!$C$2:$D$3438,2,0)</f>
        <v>76.83</v>
      </c>
      <c r="Q2850" s="2" t="str">
        <f t="shared" si="44"/>
        <v>No Aplica</v>
      </c>
      <c r="R2850" s="36">
        <v>30959</v>
      </c>
      <c r="S2850" s="2"/>
    </row>
    <row r="2851" spans="1:19" x14ac:dyDescent="0.25">
      <c r="A2851" s="3" t="s">
        <v>269</v>
      </c>
      <c r="B2851" s="6" t="s">
        <v>1938</v>
      </c>
      <c r="C2851" s="2">
        <v>218683</v>
      </c>
      <c r="D2851" s="4">
        <v>45860</v>
      </c>
      <c r="E2851" s="4">
        <v>45860</v>
      </c>
      <c r="F2851" s="2" t="s">
        <v>1221</v>
      </c>
      <c r="G2851" s="3" t="s">
        <v>1222</v>
      </c>
      <c r="H2851" s="2" t="s">
        <v>5400</v>
      </c>
      <c r="I2851" s="3" t="s">
        <v>3170</v>
      </c>
      <c r="J2851" s="6">
        <v>0</v>
      </c>
      <c r="K2851" s="3" t="s">
        <v>3903</v>
      </c>
      <c r="L2851" s="3" t="s">
        <v>3650</v>
      </c>
      <c r="M2851" s="3" t="s">
        <v>270</v>
      </c>
      <c r="N2851" s="3" t="s">
        <v>410</v>
      </c>
      <c r="O2851" s="5" t="s">
        <v>5382</v>
      </c>
      <c r="P2851" s="2">
        <f>VLOOKUP(M2851&amp;N2851,Distancia!$C$2:$D$3438,2,0)</f>
        <v>115.95</v>
      </c>
      <c r="Q2851" s="2" t="str">
        <f t="shared" si="44"/>
        <v>Aplica</v>
      </c>
      <c r="R2851" s="36"/>
      <c r="S2851" s="2"/>
    </row>
    <row r="2852" spans="1:19" x14ac:dyDescent="0.25">
      <c r="A2852" s="3" t="s">
        <v>269</v>
      </c>
      <c r="B2852" s="6" t="s">
        <v>1938</v>
      </c>
      <c r="C2852" s="2">
        <v>218699</v>
      </c>
      <c r="D2852" s="4">
        <v>45860</v>
      </c>
      <c r="E2852" s="4">
        <v>45860</v>
      </c>
      <c r="F2852" s="2" t="s">
        <v>3908</v>
      </c>
      <c r="G2852" s="3" t="s">
        <v>3909</v>
      </c>
      <c r="H2852" s="2" t="s">
        <v>5763</v>
      </c>
      <c r="I2852" s="3" t="s">
        <v>3170</v>
      </c>
      <c r="J2852" s="6">
        <v>0</v>
      </c>
      <c r="K2852" s="3" t="s">
        <v>3910</v>
      </c>
      <c r="L2852" s="3" t="s">
        <v>3864</v>
      </c>
      <c r="M2852" s="3" t="s">
        <v>270</v>
      </c>
      <c r="N2852" s="3" t="s">
        <v>410</v>
      </c>
      <c r="O2852" s="5" t="s">
        <v>5382</v>
      </c>
      <c r="P2852" s="2">
        <f>VLOOKUP(M2852&amp;N2852,Distancia!$C$2:$D$3438,2,0)</f>
        <v>115.95</v>
      </c>
      <c r="Q2852" s="2" t="str">
        <f t="shared" si="44"/>
        <v>Aplica</v>
      </c>
      <c r="R2852" s="36"/>
      <c r="S2852" s="2"/>
    </row>
    <row r="2853" spans="1:19" x14ac:dyDescent="0.25">
      <c r="A2853" s="3" t="s">
        <v>269</v>
      </c>
      <c r="B2853" s="6" t="s">
        <v>1938</v>
      </c>
      <c r="C2853" s="2">
        <v>218700</v>
      </c>
      <c r="D2853" s="4">
        <v>45860</v>
      </c>
      <c r="E2853" s="4">
        <v>45860</v>
      </c>
      <c r="F2853" s="2" t="s">
        <v>3911</v>
      </c>
      <c r="G2853" s="3" t="s">
        <v>3912</v>
      </c>
      <c r="H2853" s="2" t="s">
        <v>5764</v>
      </c>
      <c r="I2853" s="3" t="s">
        <v>3170</v>
      </c>
      <c r="J2853" s="6">
        <v>0</v>
      </c>
      <c r="K2853" s="3" t="s">
        <v>3913</v>
      </c>
      <c r="L2853" s="3" t="s">
        <v>3864</v>
      </c>
      <c r="M2853" s="3" t="s">
        <v>270</v>
      </c>
      <c r="N2853" s="3" t="s">
        <v>410</v>
      </c>
      <c r="O2853" s="5" t="s">
        <v>5382</v>
      </c>
      <c r="P2853" s="2">
        <f>VLOOKUP(M2853&amp;N2853,Distancia!$C$2:$D$3438,2,0)</f>
        <v>115.95</v>
      </c>
      <c r="Q2853" s="2" t="str">
        <f t="shared" si="44"/>
        <v>Aplica</v>
      </c>
      <c r="R2853" s="36"/>
      <c r="S2853" s="2"/>
    </row>
    <row r="2854" spans="1:19" x14ac:dyDescent="0.25">
      <c r="A2854" s="3" t="s">
        <v>269</v>
      </c>
      <c r="B2854" s="6" t="s">
        <v>1938</v>
      </c>
      <c r="C2854" s="2">
        <v>218713</v>
      </c>
      <c r="D2854" s="4">
        <v>45861</v>
      </c>
      <c r="E2854" s="4">
        <v>45861</v>
      </c>
      <c r="F2854" s="2" t="s">
        <v>1221</v>
      </c>
      <c r="G2854" s="3" t="s">
        <v>1222</v>
      </c>
      <c r="H2854" s="2" t="s">
        <v>5400</v>
      </c>
      <c r="I2854" s="3" t="s">
        <v>3170</v>
      </c>
      <c r="J2854" s="6">
        <v>49084</v>
      </c>
      <c r="K2854" s="3" t="s">
        <v>3923</v>
      </c>
      <c r="L2854" s="3" t="s">
        <v>3650</v>
      </c>
      <c r="M2854" s="3" t="s">
        <v>270</v>
      </c>
      <c r="N2854" s="3" t="s">
        <v>410</v>
      </c>
      <c r="O2854" s="5" t="s">
        <v>5382</v>
      </c>
      <c r="P2854" s="2">
        <f>VLOOKUP(M2854&amp;N2854,Distancia!$C$2:$D$3438,2,0)</f>
        <v>115.95</v>
      </c>
      <c r="Q2854" s="2" t="str">
        <f t="shared" si="44"/>
        <v>Aplica</v>
      </c>
      <c r="R2854" s="36"/>
      <c r="S2854" s="2"/>
    </row>
    <row r="2855" spans="1:19" x14ac:dyDescent="0.25">
      <c r="A2855" s="3" t="s">
        <v>269</v>
      </c>
      <c r="B2855" s="6" t="s">
        <v>1938</v>
      </c>
      <c r="C2855" s="2">
        <v>218723</v>
      </c>
      <c r="D2855" s="4">
        <v>45860</v>
      </c>
      <c r="E2855" s="4">
        <v>45860</v>
      </c>
      <c r="F2855" s="2" t="s">
        <v>2811</v>
      </c>
      <c r="G2855" s="3" t="s">
        <v>2810</v>
      </c>
      <c r="H2855" s="2" t="s">
        <v>5626</v>
      </c>
      <c r="I2855" s="3" t="s">
        <v>3170</v>
      </c>
      <c r="J2855" s="6">
        <v>25815</v>
      </c>
      <c r="K2855" s="3" t="s">
        <v>3933</v>
      </c>
      <c r="L2855" s="3" t="s">
        <v>3650</v>
      </c>
      <c r="M2855" s="3" t="s">
        <v>270</v>
      </c>
      <c r="N2855" s="3" t="s">
        <v>410</v>
      </c>
      <c r="O2855" s="5" t="s">
        <v>5382</v>
      </c>
      <c r="P2855" s="2">
        <f>VLOOKUP(M2855&amp;N2855,Distancia!$C$2:$D$3438,2,0)</f>
        <v>115.95</v>
      </c>
      <c r="Q2855" s="2" t="str">
        <f t="shared" si="44"/>
        <v>Aplica</v>
      </c>
      <c r="R2855" s="36"/>
      <c r="S2855" s="2"/>
    </row>
    <row r="2856" spans="1:19" x14ac:dyDescent="0.25">
      <c r="A2856" s="3" t="s">
        <v>269</v>
      </c>
      <c r="B2856" s="6" t="s">
        <v>1938</v>
      </c>
      <c r="C2856" s="2">
        <v>218726</v>
      </c>
      <c r="D2856" s="4">
        <v>45861</v>
      </c>
      <c r="E2856" s="4">
        <v>45861</v>
      </c>
      <c r="F2856" s="2" t="s">
        <v>3570</v>
      </c>
      <c r="G2856" s="3" t="s">
        <v>3571</v>
      </c>
      <c r="H2856" s="2" t="s">
        <v>5516</v>
      </c>
      <c r="I2856" s="3" t="s">
        <v>351</v>
      </c>
      <c r="J2856" s="6">
        <v>31809</v>
      </c>
      <c r="K2856" s="3" t="s">
        <v>3935</v>
      </c>
      <c r="L2856" s="3" t="s">
        <v>3936</v>
      </c>
      <c r="M2856" s="3" t="s">
        <v>270</v>
      </c>
      <c r="N2856" s="3" t="s">
        <v>950</v>
      </c>
      <c r="O2856" s="5" t="s">
        <v>5450</v>
      </c>
      <c r="P2856" s="2">
        <f>VLOOKUP(M2856&amp;N2856,Distancia!$C$2:$D$3438,2,0)</f>
        <v>83.73</v>
      </c>
      <c r="Q2856" s="2" t="str">
        <f t="shared" si="44"/>
        <v>Aplica</v>
      </c>
      <c r="R2856" s="36"/>
      <c r="S2856" s="2"/>
    </row>
    <row r="2857" spans="1:19" x14ac:dyDescent="0.25">
      <c r="A2857" s="3" t="s">
        <v>269</v>
      </c>
      <c r="B2857" s="6" t="s">
        <v>1938</v>
      </c>
      <c r="C2857" s="2">
        <v>218727</v>
      </c>
      <c r="D2857" s="4">
        <v>45861</v>
      </c>
      <c r="E2857" s="4">
        <v>45861</v>
      </c>
      <c r="F2857" s="2" t="s">
        <v>2830</v>
      </c>
      <c r="G2857" s="3" t="s">
        <v>2829</v>
      </c>
      <c r="H2857" s="2" t="s">
        <v>5775</v>
      </c>
      <c r="I2857" s="3" t="s">
        <v>351</v>
      </c>
      <c r="J2857" s="6">
        <v>31809</v>
      </c>
      <c r="K2857" s="3" t="s">
        <v>3937</v>
      </c>
      <c r="L2857" s="3" t="s">
        <v>3936</v>
      </c>
      <c r="M2857" s="3" t="s">
        <v>270</v>
      </c>
      <c r="N2857" s="3" t="s">
        <v>950</v>
      </c>
      <c r="O2857" s="5" t="s">
        <v>5450</v>
      </c>
      <c r="P2857" s="2">
        <f>VLOOKUP(M2857&amp;N2857,Distancia!$C$2:$D$3438,2,0)</f>
        <v>83.73</v>
      </c>
      <c r="Q2857" s="2" t="str">
        <f t="shared" si="44"/>
        <v>Aplica</v>
      </c>
      <c r="R2857" s="36"/>
      <c r="S2857" s="2"/>
    </row>
    <row r="2858" spans="1:19" x14ac:dyDescent="0.25">
      <c r="A2858" s="3" t="s">
        <v>269</v>
      </c>
      <c r="B2858" s="6" t="s">
        <v>1938</v>
      </c>
      <c r="C2858" s="2">
        <v>218746</v>
      </c>
      <c r="D2858" s="4">
        <v>45861</v>
      </c>
      <c r="E2858" s="4">
        <v>45861</v>
      </c>
      <c r="F2858" s="2" t="s">
        <v>1227</v>
      </c>
      <c r="G2858" s="3" t="s">
        <v>1228</v>
      </c>
      <c r="H2858" s="2" t="s">
        <v>5781</v>
      </c>
      <c r="I2858" s="3" t="s">
        <v>3170</v>
      </c>
      <c r="J2858" s="6">
        <v>31809</v>
      </c>
      <c r="K2858" s="3" t="s">
        <v>3945</v>
      </c>
      <c r="L2858" s="3" t="s">
        <v>3946</v>
      </c>
      <c r="M2858" s="3" t="s">
        <v>270</v>
      </c>
      <c r="N2858" s="3" t="s">
        <v>410</v>
      </c>
      <c r="O2858" s="5" t="s">
        <v>5382</v>
      </c>
      <c r="P2858" s="2">
        <f>VLOOKUP(M2858&amp;N2858,Distancia!$C$2:$D$3438,2,0)</f>
        <v>115.95</v>
      </c>
      <c r="Q2858" s="2" t="str">
        <f t="shared" si="44"/>
        <v>Aplica</v>
      </c>
      <c r="R2858" s="36"/>
      <c r="S2858" s="2"/>
    </row>
    <row r="2859" spans="1:19" x14ac:dyDescent="0.25">
      <c r="A2859" s="3" t="s">
        <v>269</v>
      </c>
      <c r="B2859" s="6" t="s">
        <v>1938</v>
      </c>
      <c r="C2859" s="2">
        <v>218751</v>
      </c>
      <c r="D2859" s="4">
        <v>45861</v>
      </c>
      <c r="E2859" s="4">
        <v>45861</v>
      </c>
      <c r="F2859" s="2" t="s">
        <v>2813</v>
      </c>
      <c r="G2859" s="3" t="s">
        <v>2812</v>
      </c>
      <c r="H2859" s="2" t="s">
        <v>5784</v>
      </c>
      <c r="I2859" s="3" t="s">
        <v>3170</v>
      </c>
      <c r="J2859" s="6">
        <v>31809</v>
      </c>
      <c r="K2859" s="3" t="s">
        <v>3949</v>
      </c>
      <c r="L2859" s="3" t="s">
        <v>3650</v>
      </c>
      <c r="M2859" s="3" t="s">
        <v>270</v>
      </c>
      <c r="N2859" s="3" t="s">
        <v>410</v>
      </c>
      <c r="O2859" s="5" t="s">
        <v>5382</v>
      </c>
      <c r="P2859" s="2">
        <f>VLOOKUP(M2859&amp;N2859,Distancia!$C$2:$D$3438,2,0)</f>
        <v>115.95</v>
      </c>
      <c r="Q2859" s="2" t="str">
        <f t="shared" si="44"/>
        <v>Aplica</v>
      </c>
      <c r="R2859" s="36"/>
      <c r="S2859" s="2"/>
    </row>
    <row r="2860" spans="1:19" x14ac:dyDescent="0.25">
      <c r="A2860" s="3" t="s">
        <v>269</v>
      </c>
      <c r="B2860" s="6" t="s">
        <v>1938</v>
      </c>
      <c r="C2860" s="2">
        <v>218752</v>
      </c>
      <c r="D2860" s="4">
        <v>45861</v>
      </c>
      <c r="E2860" s="4">
        <v>45861</v>
      </c>
      <c r="F2860" s="2" t="s">
        <v>2820</v>
      </c>
      <c r="G2860" s="3" t="s">
        <v>2819</v>
      </c>
      <c r="H2860" s="2" t="s">
        <v>5749</v>
      </c>
      <c r="I2860" s="3" t="s">
        <v>3170</v>
      </c>
      <c r="J2860" s="6">
        <v>31809</v>
      </c>
      <c r="K2860" s="3" t="s">
        <v>3950</v>
      </c>
      <c r="L2860" s="3" t="s">
        <v>3650</v>
      </c>
      <c r="M2860" s="3" t="s">
        <v>270</v>
      </c>
      <c r="N2860" s="3" t="s">
        <v>410</v>
      </c>
      <c r="O2860" s="5" t="s">
        <v>5382</v>
      </c>
      <c r="P2860" s="2">
        <f>VLOOKUP(M2860&amp;N2860,Distancia!$C$2:$D$3438,2,0)</f>
        <v>115.95</v>
      </c>
      <c r="Q2860" s="2" t="str">
        <f t="shared" si="44"/>
        <v>Aplica</v>
      </c>
      <c r="R2860" s="36"/>
      <c r="S2860" s="2"/>
    </row>
    <row r="2861" spans="1:19" x14ac:dyDescent="0.25">
      <c r="A2861" s="3" t="s">
        <v>269</v>
      </c>
      <c r="B2861" s="6" t="s">
        <v>1938</v>
      </c>
      <c r="C2861" s="2">
        <v>218763</v>
      </c>
      <c r="D2861" s="4">
        <v>45854</v>
      </c>
      <c r="E2861" s="4">
        <v>45856</v>
      </c>
      <c r="F2861" s="2" t="s">
        <v>31</v>
      </c>
      <c r="G2861" s="3" t="s">
        <v>1223</v>
      </c>
      <c r="H2861" s="2" t="s">
        <v>5420</v>
      </c>
      <c r="I2861" s="3" t="s">
        <v>97</v>
      </c>
      <c r="J2861" s="6">
        <v>159046</v>
      </c>
      <c r="K2861" s="3" t="s">
        <v>3954</v>
      </c>
      <c r="L2861" s="3" t="s">
        <v>3936</v>
      </c>
      <c r="M2861" s="3" t="s">
        <v>270</v>
      </c>
      <c r="N2861" s="3" t="s">
        <v>288</v>
      </c>
      <c r="O2861" s="5" t="s">
        <v>5392</v>
      </c>
      <c r="P2861" s="2">
        <f>VLOOKUP(M2861&amp;N2861,Distancia!$C$2:$D$3438,2,0)</f>
        <v>690.1</v>
      </c>
      <c r="Q2861" s="2" t="str">
        <f t="shared" si="44"/>
        <v>Aplica</v>
      </c>
      <c r="R2861" s="36">
        <v>155194</v>
      </c>
      <c r="S2861" s="2"/>
    </row>
    <row r="2862" spans="1:19" x14ac:dyDescent="0.25">
      <c r="A2862" s="3" t="s">
        <v>269</v>
      </c>
      <c r="B2862" s="6" t="s">
        <v>1938</v>
      </c>
      <c r="C2862" s="2">
        <v>218810</v>
      </c>
      <c r="D2862" s="4">
        <v>45861</v>
      </c>
      <c r="E2862" s="4">
        <v>45861</v>
      </c>
      <c r="F2862" s="2" t="s">
        <v>3635</v>
      </c>
      <c r="G2862" s="3" t="s">
        <v>3636</v>
      </c>
      <c r="H2862" s="2" t="s">
        <v>5586</v>
      </c>
      <c r="I2862" s="3" t="s">
        <v>3170</v>
      </c>
      <c r="J2862" s="6">
        <v>31809</v>
      </c>
      <c r="K2862" s="3" t="s">
        <v>3971</v>
      </c>
      <c r="L2862" s="3" t="s">
        <v>3936</v>
      </c>
      <c r="M2862" s="3" t="s">
        <v>270</v>
      </c>
      <c r="N2862" s="3" t="s">
        <v>950</v>
      </c>
      <c r="O2862" s="5" t="s">
        <v>5450</v>
      </c>
      <c r="P2862" s="2">
        <f>VLOOKUP(M2862&amp;N2862,Distancia!$C$2:$D$3438,2,0)</f>
        <v>83.73</v>
      </c>
      <c r="Q2862" s="2" t="str">
        <f t="shared" si="44"/>
        <v>Aplica</v>
      </c>
      <c r="R2862" s="36"/>
      <c r="S2862" s="2"/>
    </row>
    <row r="2863" spans="1:19" x14ac:dyDescent="0.25">
      <c r="A2863" s="3" t="s">
        <v>269</v>
      </c>
      <c r="B2863" s="6" t="s">
        <v>1938</v>
      </c>
      <c r="C2863" s="2">
        <v>218866</v>
      </c>
      <c r="D2863" s="4">
        <v>45861</v>
      </c>
      <c r="E2863" s="4">
        <v>45861</v>
      </c>
      <c r="F2863" s="2" t="s">
        <v>911</v>
      </c>
      <c r="G2863" s="3" t="s">
        <v>1237</v>
      </c>
      <c r="H2863" s="2" t="s">
        <v>5830</v>
      </c>
      <c r="I2863" s="3" t="s">
        <v>351</v>
      </c>
      <c r="J2863" s="6">
        <v>34581</v>
      </c>
      <c r="K2863" s="3" t="s">
        <v>3997</v>
      </c>
      <c r="L2863" s="3" t="s">
        <v>3998</v>
      </c>
      <c r="M2863" s="3" t="s">
        <v>270</v>
      </c>
      <c r="N2863" s="3" t="s">
        <v>950</v>
      </c>
      <c r="O2863" s="5" t="s">
        <v>5394</v>
      </c>
      <c r="P2863" s="2">
        <f>VLOOKUP(M2863&amp;N2863,Distancia!$C$2:$D$3438,2,0)</f>
        <v>83.73</v>
      </c>
      <c r="Q2863" s="2" t="str">
        <f t="shared" si="44"/>
        <v>Aplica</v>
      </c>
      <c r="R2863" s="36"/>
      <c r="S2863" s="2"/>
    </row>
    <row r="2864" spans="1:19" x14ac:dyDescent="0.25">
      <c r="A2864" s="3" t="s">
        <v>269</v>
      </c>
      <c r="B2864" s="6" t="s">
        <v>1938</v>
      </c>
      <c r="C2864" s="2">
        <v>218901</v>
      </c>
      <c r="D2864" s="4">
        <v>45867</v>
      </c>
      <c r="E2864" s="4">
        <v>45870</v>
      </c>
      <c r="F2864" s="2" t="s">
        <v>4014</v>
      </c>
      <c r="G2864" s="3" t="s">
        <v>4015</v>
      </c>
      <c r="H2864" s="2" t="s">
        <v>5842</v>
      </c>
      <c r="I2864" s="3" t="s">
        <v>97</v>
      </c>
      <c r="J2864" s="6">
        <v>270378</v>
      </c>
      <c r="K2864" s="3" t="s">
        <v>4016</v>
      </c>
      <c r="L2864" s="3" t="s">
        <v>4017</v>
      </c>
      <c r="M2864" s="3" t="s">
        <v>270</v>
      </c>
      <c r="N2864" s="3" t="s">
        <v>17</v>
      </c>
      <c r="O2864" s="5" t="s">
        <v>5392</v>
      </c>
      <c r="P2864" s="2">
        <f>VLOOKUP(M2864&amp;N2864,Distancia!$C$2:$D$3438,2,0)</f>
        <v>847.74</v>
      </c>
      <c r="Q2864" s="2" t="str">
        <f t="shared" si="44"/>
        <v>Aplica</v>
      </c>
      <c r="R2864" s="36">
        <v>267686</v>
      </c>
      <c r="S2864" s="2"/>
    </row>
    <row r="2865" spans="1:19" x14ac:dyDescent="0.25">
      <c r="A2865" s="3" t="s">
        <v>269</v>
      </c>
      <c r="B2865" s="6" t="s">
        <v>1938</v>
      </c>
      <c r="C2865" s="2">
        <v>218903</v>
      </c>
      <c r="D2865" s="4">
        <v>45868</v>
      </c>
      <c r="E2865" s="4">
        <v>45870</v>
      </c>
      <c r="F2865" s="2" t="s">
        <v>1219</v>
      </c>
      <c r="G2865" s="3" t="s">
        <v>1220</v>
      </c>
      <c r="H2865" s="2" t="s">
        <v>5843</v>
      </c>
      <c r="I2865" s="3" t="s">
        <v>351</v>
      </c>
      <c r="J2865" s="6">
        <v>190855</v>
      </c>
      <c r="K2865" s="3" t="s">
        <v>4019</v>
      </c>
      <c r="L2865" s="3" t="s">
        <v>3998</v>
      </c>
      <c r="M2865" s="3" t="s">
        <v>270</v>
      </c>
      <c r="N2865" s="3" t="s">
        <v>835</v>
      </c>
      <c r="O2865" s="5" t="s">
        <v>5392</v>
      </c>
      <c r="P2865" s="2">
        <f>VLOOKUP(M2865&amp;N2865,Distancia!$C$2:$D$3438,2,0)</f>
        <v>3003.86</v>
      </c>
      <c r="Q2865" s="2" t="str">
        <f t="shared" si="44"/>
        <v>Aplica</v>
      </c>
      <c r="R2865" s="36">
        <v>212194</v>
      </c>
      <c r="S2865" s="2"/>
    </row>
    <row r="2866" spans="1:19" x14ac:dyDescent="0.25">
      <c r="A2866" s="3" t="s">
        <v>269</v>
      </c>
      <c r="B2866" s="6" t="s">
        <v>1938</v>
      </c>
      <c r="C2866" s="2">
        <v>218932</v>
      </c>
      <c r="D2866" s="4">
        <v>45866</v>
      </c>
      <c r="E2866" s="4">
        <v>45866</v>
      </c>
      <c r="F2866" s="2" t="s">
        <v>2805</v>
      </c>
      <c r="G2866" s="3" t="s">
        <v>2804</v>
      </c>
      <c r="H2866" s="2" t="s">
        <v>5686</v>
      </c>
      <c r="I2866" s="3" t="s">
        <v>3170</v>
      </c>
      <c r="J2866" s="6">
        <v>0</v>
      </c>
      <c r="K2866" s="3" t="s">
        <v>4030</v>
      </c>
      <c r="L2866" s="3" t="s">
        <v>3998</v>
      </c>
      <c r="M2866" s="3" t="s">
        <v>270</v>
      </c>
      <c r="N2866" s="3" t="s">
        <v>1422</v>
      </c>
      <c r="O2866" s="5" t="s">
        <v>5450</v>
      </c>
      <c r="P2866" s="2">
        <f>VLOOKUP(M2866&amp;N2866,Distancia!$C$2:$D$3438,2,0)</f>
        <v>76.83</v>
      </c>
      <c r="Q2866" s="2" t="str">
        <f t="shared" si="44"/>
        <v>No Aplica</v>
      </c>
      <c r="R2866" s="36"/>
      <c r="S2866" s="2"/>
    </row>
    <row r="2867" spans="1:19" x14ac:dyDescent="0.25">
      <c r="A2867" s="3" t="s">
        <v>269</v>
      </c>
      <c r="B2867" s="6" t="s">
        <v>1938</v>
      </c>
      <c r="C2867" s="2">
        <v>218939</v>
      </c>
      <c r="D2867" s="4">
        <v>45881</v>
      </c>
      <c r="E2867" s="4">
        <v>45882</v>
      </c>
      <c r="F2867" s="2" t="s">
        <v>1225</v>
      </c>
      <c r="G2867" s="3" t="s">
        <v>1254</v>
      </c>
      <c r="H2867" s="2" t="s">
        <v>5567</v>
      </c>
      <c r="I2867" s="3" t="s">
        <v>97</v>
      </c>
      <c r="J2867" s="6">
        <v>121034</v>
      </c>
      <c r="K2867" s="3" t="s">
        <v>4032</v>
      </c>
      <c r="L2867" s="3" t="s">
        <v>3998</v>
      </c>
      <c r="M2867" s="3" t="s">
        <v>270</v>
      </c>
      <c r="N2867" s="3" t="s">
        <v>100</v>
      </c>
      <c r="O2867" s="5" t="s">
        <v>5392</v>
      </c>
      <c r="P2867" s="2">
        <f>VLOOKUP(M2867&amp;N2867,Distancia!$C$2:$D$3438,2,0)</f>
        <v>499.9</v>
      </c>
      <c r="Q2867" s="2" t="str">
        <f t="shared" si="44"/>
        <v>Aplica</v>
      </c>
      <c r="R2867" s="36">
        <v>180592</v>
      </c>
      <c r="S2867" s="2"/>
    </row>
    <row r="2868" spans="1:19" x14ac:dyDescent="0.25">
      <c r="A2868" s="3" t="s">
        <v>269</v>
      </c>
      <c r="B2868" s="6" t="s">
        <v>1938</v>
      </c>
      <c r="C2868" s="2">
        <v>218940</v>
      </c>
      <c r="D2868" s="4">
        <v>45881</v>
      </c>
      <c r="E2868" s="4">
        <v>45882</v>
      </c>
      <c r="F2868" s="2" t="s">
        <v>2828</v>
      </c>
      <c r="G2868" s="3" t="s">
        <v>2827</v>
      </c>
      <c r="H2868" s="2" t="s">
        <v>5571</v>
      </c>
      <c r="I2868" s="3" t="s">
        <v>97</v>
      </c>
      <c r="J2868" s="6">
        <v>111332</v>
      </c>
      <c r="K2868" s="3" t="s">
        <v>4033</v>
      </c>
      <c r="L2868" s="3" t="s">
        <v>3998</v>
      </c>
      <c r="M2868" s="3" t="s">
        <v>270</v>
      </c>
      <c r="N2868" s="3" t="s">
        <v>100</v>
      </c>
      <c r="O2868" s="5" t="s">
        <v>5392</v>
      </c>
      <c r="P2868" s="2">
        <f>VLOOKUP(M2868&amp;N2868,Distancia!$C$2:$D$3438,2,0)</f>
        <v>499.9</v>
      </c>
      <c r="Q2868" s="2" t="str">
        <f t="shared" si="44"/>
        <v>Aplica</v>
      </c>
      <c r="R2868" s="36">
        <v>180592</v>
      </c>
      <c r="S2868" s="2"/>
    </row>
    <row r="2869" spans="1:19" x14ac:dyDescent="0.25">
      <c r="A2869" s="3" t="s">
        <v>269</v>
      </c>
      <c r="B2869" s="6" t="s">
        <v>1938</v>
      </c>
      <c r="C2869" s="2">
        <v>218944</v>
      </c>
      <c r="D2869" s="4">
        <v>45868</v>
      </c>
      <c r="E2869" s="4">
        <v>45870</v>
      </c>
      <c r="F2869" s="2" t="s">
        <v>31</v>
      </c>
      <c r="G2869" s="3" t="s">
        <v>1223</v>
      </c>
      <c r="H2869" s="2" t="s">
        <v>5420</v>
      </c>
      <c r="I2869" s="3" t="s">
        <v>97</v>
      </c>
      <c r="J2869" s="6">
        <v>0</v>
      </c>
      <c r="K2869" s="3">
        <v>0</v>
      </c>
      <c r="L2869" s="3">
        <v>0</v>
      </c>
      <c r="M2869" s="3" t="s">
        <v>270</v>
      </c>
      <c r="N2869" s="3" t="s">
        <v>288</v>
      </c>
      <c r="O2869" s="5" t="s">
        <v>5392</v>
      </c>
      <c r="P2869" s="2">
        <f>VLOOKUP(M2869&amp;N2869,Distancia!$C$2:$D$3438,2,0)</f>
        <v>690.1</v>
      </c>
      <c r="Q2869" s="2" t="str">
        <f t="shared" si="44"/>
        <v>Aplica</v>
      </c>
      <c r="R2869" s="36">
        <v>137536</v>
      </c>
      <c r="S2869" s="2"/>
    </row>
    <row r="2870" spans="1:19" x14ac:dyDescent="0.25">
      <c r="A2870" s="3" t="s">
        <v>269</v>
      </c>
      <c r="B2870" s="6" t="s">
        <v>1938</v>
      </c>
      <c r="C2870" s="2">
        <v>219014</v>
      </c>
      <c r="D2870" s="4">
        <v>45867</v>
      </c>
      <c r="E2870" s="4">
        <v>45870</v>
      </c>
      <c r="F2870" s="2" t="s">
        <v>2807</v>
      </c>
      <c r="G2870" s="3" t="s">
        <v>2824</v>
      </c>
      <c r="H2870" s="2" t="s">
        <v>5881</v>
      </c>
      <c r="I2870" s="3" t="s">
        <v>97</v>
      </c>
      <c r="J2870" s="6">
        <v>270378</v>
      </c>
      <c r="K2870" s="3" t="s">
        <v>4077</v>
      </c>
      <c r="L2870" s="3" t="s">
        <v>4017</v>
      </c>
      <c r="M2870" s="3" t="s">
        <v>270</v>
      </c>
      <c r="N2870" s="3" t="s">
        <v>17</v>
      </c>
      <c r="O2870" s="5" t="s">
        <v>5392</v>
      </c>
      <c r="P2870" s="2">
        <f>VLOOKUP(M2870&amp;N2870,Distancia!$C$2:$D$3438,2,0)</f>
        <v>847.74</v>
      </c>
      <c r="Q2870" s="2" t="str">
        <f t="shared" si="44"/>
        <v>Aplica</v>
      </c>
      <c r="R2870" s="36">
        <v>267686</v>
      </c>
      <c r="S2870" s="2"/>
    </row>
    <row r="2871" spans="1:19" x14ac:dyDescent="0.25">
      <c r="A2871" s="3" t="s">
        <v>269</v>
      </c>
      <c r="B2871" s="6" t="s">
        <v>1938</v>
      </c>
      <c r="C2871" s="2">
        <v>219054</v>
      </c>
      <c r="D2871" s="4">
        <v>45874</v>
      </c>
      <c r="E2871" s="4">
        <v>45877</v>
      </c>
      <c r="F2871" s="2" t="s">
        <v>1234</v>
      </c>
      <c r="G2871" s="3" t="s">
        <v>1235</v>
      </c>
      <c r="H2871" s="2" t="s">
        <v>5664</v>
      </c>
      <c r="I2871" s="3" t="s">
        <v>3170</v>
      </c>
      <c r="J2871" s="6">
        <v>219429</v>
      </c>
      <c r="K2871" s="3" t="s">
        <v>4095</v>
      </c>
      <c r="L2871" s="3" t="s">
        <v>4017</v>
      </c>
      <c r="M2871" s="3" t="s">
        <v>270</v>
      </c>
      <c r="N2871" s="3" t="s">
        <v>950</v>
      </c>
      <c r="O2871" s="5" t="s">
        <v>5590</v>
      </c>
      <c r="P2871" s="2">
        <f>VLOOKUP(M2871&amp;N2871,Distancia!$C$2:$D$3438,2,0)</f>
        <v>83.73</v>
      </c>
      <c r="Q2871" s="2" t="str">
        <f t="shared" si="44"/>
        <v>Aplica</v>
      </c>
      <c r="R2871" s="36">
        <v>1780</v>
      </c>
      <c r="S2871" s="2"/>
    </row>
    <row r="2872" spans="1:19" x14ac:dyDescent="0.25">
      <c r="A2872" s="3" t="s">
        <v>269</v>
      </c>
      <c r="B2872" s="6" t="s">
        <v>1938</v>
      </c>
      <c r="C2872" s="2">
        <v>219059</v>
      </c>
      <c r="D2872" s="4">
        <v>45874</v>
      </c>
      <c r="E2872" s="4">
        <v>45876</v>
      </c>
      <c r="F2872" s="2" t="s">
        <v>23</v>
      </c>
      <c r="G2872" s="3" t="s">
        <v>1231</v>
      </c>
      <c r="H2872" s="2" t="s">
        <v>5665</v>
      </c>
      <c r="I2872" s="3" t="s">
        <v>3170</v>
      </c>
      <c r="J2872" s="6">
        <v>207487</v>
      </c>
      <c r="K2872" s="3" t="s">
        <v>4100</v>
      </c>
      <c r="L2872" s="3" t="s">
        <v>4017</v>
      </c>
      <c r="M2872" s="3" t="s">
        <v>270</v>
      </c>
      <c r="N2872" s="3" t="s">
        <v>950</v>
      </c>
      <c r="O2872" s="5" t="s">
        <v>5402</v>
      </c>
      <c r="P2872" s="2">
        <f>VLOOKUP(M2872&amp;N2872,Distancia!$C$2:$D$3438,2,0)</f>
        <v>83.73</v>
      </c>
      <c r="Q2872" s="2" t="str">
        <f t="shared" si="44"/>
        <v>Aplica</v>
      </c>
      <c r="R2872" s="36"/>
      <c r="S2872" s="2"/>
    </row>
    <row r="2873" spans="1:19" x14ac:dyDescent="0.25">
      <c r="A2873" s="3" t="s">
        <v>269</v>
      </c>
      <c r="B2873" s="6" t="s">
        <v>1938</v>
      </c>
      <c r="C2873" s="2">
        <v>219078</v>
      </c>
      <c r="D2873" s="4">
        <v>45874</v>
      </c>
      <c r="E2873" s="4">
        <v>45877</v>
      </c>
      <c r="F2873" s="2" t="s">
        <v>1240</v>
      </c>
      <c r="G2873" s="3" t="s">
        <v>1241</v>
      </c>
      <c r="H2873" s="2" t="s">
        <v>5661</v>
      </c>
      <c r="I2873" s="3" t="s">
        <v>3170</v>
      </c>
      <c r="J2873" s="6">
        <v>270378</v>
      </c>
      <c r="K2873" s="3" t="s">
        <v>4107</v>
      </c>
      <c r="L2873" s="3" t="s">
        <v>4017</v>
      </c>
      <c r="M2873" s="3" t="s">
        <v>270</v>
      </c>
      <c r="N2873" s="3" t="s">
        <v>950</v>
      </c>
      <c r="O2873" s="5" t="s">
        <v>5450</v>
      </c>
      <c r="P2873" s="2">
        <f>VLOOKUP(M2873&amp;N2873,Distancia!$C$2:$D$3438,2,0)</f>
        <v>83.73</v>
      </c>
      <c r="Q2873" s="2" t="str">
        <f t="shared" si="44"/>
        <v>Aplica</v>
      </c>
      <c r="R2873" s="36"/>
      <c r="S2873" s="2"/>
    </row>
    <row r="2874" spans="1:19" x14ac:dyDescent="0.25">
      <c r="A2874" s="3" t="s">
        <v>269</v>
      </c>
      <c r="B2874" s="6" t="s">
        <v>1938</v>
      </c>
      <c r="C2874" s="2">
        <v>219084</v>
      </c>
      <c r="D2874" s="4">
        <v>45874</v>
      </c>
      <c r="E2874" s="4">
        <v>45877</v>
      </c>
      <c r="F2874" s="2" t="s">
        <v>1238</v>
      </c>
      <c r="G2874" s="3" t="s">
        <v>1239</v>
      </c>
      <c r="H2874" s="2" t="s">
        <v>5676</v>
      </c>
      <c r="I2874" s="3" t="s">
        <v>3170</v>
      </c>
      <c r="J2874" s="6">
        <v>270378</v>
      </c>
      <c r="K2874" s="3" t="s">
        <v>4108</v>
      </c>
      <c r="L2874" s="3" t="s">
        <v>4109</v>
      </c>
      <c r="M2874" s="3" t="s">
        <v>270</v>
      </c>
      <c r="N2874" s="3" t="s">
        <v>950</v>
      </c>
      <c r="O2874" s="5" t="s">
        <v>5394</v>
      </c>
      <c r="P2874" s="2">
        <f>VLOOKUP(M2874&amp;N2874,Distancia!$C$2:$D$3438,2,0)</f>
        <v>83.73</v>
      </c>
      <c r="Q2874" s="2" t="str">
        <f t="shared" si="44"/>
        <v>Aplica</v>
      </c>
      <c r="R2874" s="36"/>
      <c r="S2874" s="2"/>
    </row>
    <row r="2875" spans="1:19" x14ac:dyDescent="0.25">
      <c r="A2875" s="3" t="s">
        <v>269</v>
      </c>
      <c r="B2875" s="6" t="s">
        <v>1938</v>
      </c>
      <c r="C2875" s="2">
        <v>219087</v>
      </c>
      <c r="D2875" s="4">
        <v>45868</v>
      </c>
      <c r="E2875" s="4">
        <v>45868</v>
      </c>
      <c r="F2875" s="2" t="s">
        <v>2840</v>
      </c>
      <c r="G2875" s="3" t="s">
        <v>2839</v>
      </c>
      <c r="H2875" s="2" t="s">
        <v>5908</v>
      </c>
      <c r="I2875" s="3" t="s">
        <v>3170</v>
      </c>
      <c r="J2875" s="6">
        <v>0</v>
      </c>
      <c r="K2875" s="3" t="s">
        <v>4111</v>
      </c>
      <c r="L2875" s="3" t="s">
        <v>4017</v>
      </c>
      <c r="M2875" s="3" t="s">
        <v>270</v>
      </c>
      <c r="N2875" s="3" t="s">
        <v>345</v>
      </c>
      <c r="O2875" s="5" t="s">
        <v>5402</v>
      </c>
      <c r="P2875" s="2">
        <f>VLOOKUP(M2875&amp;N2875,Distancia!$C$2:$D$3438,2,0)</f>
        <v>41.9</v>
      </c>
      <c r="Q2875" s="2" t="str">
        <f t="shared" si="44"/>
        <v>No Aplica</v>
      </c>
      <c r="R2875" s="36"/>
      <c r="S2875" s="2"/>
    </row>
    <row r="2876" spans="1:19" x14ac:dyDescent="0.25">
      <c r="A2876" s="3" t="s">
        <v>269</v>
      </c>
      <c r="B2876" s="6" t="s">
        <v>1938</v>
      </c>
      <c r="C2876" s="2">
        <v>219095</v>
      </c>
      <c r="D2876" s="4">
        <v>45873</v>
      </c>
      <c r="E2876" s="4">
        <v>45874</v>
      </c>
      <c r="F2876" s="2" t="s">
        <v>911</v>
      </c>
      <c r="G2876" s="3" t="s">
        <v>1237</v>
      </c>
      <c r="H2876" s="2" t="s">
        <v>5830</v>
      </c>
      <c r="I2876" s="3" t="s">
        <v>3170</v>
      </c>
      <c r="J2876" s="6">
        <v>121034</v>
      </c>
      <c r="K2876" s="3" t="s">
        <v>4114</v>
      </c>
      <c r="L2876" s="3" t="s">
        <v>4017</v>
      </c>
      <c r="M2876" s="3" t="s">
        <v>270</v>
      </c>
      <c r="N2876" s="3" t="s">
        <v>410</v>
      </c>
      <c r="O2876" s="5" t="s">
        <v>5394</v>
      </c>
      <c r="P2876" s="2">
        <f>VLOOKUP(M2876&amp;N2876,Distancia!$C$2:$D$3438,2,0)</f>
        <v>115.95</v>
      </c>
      <c r="Q2876" s="2" t="str">
        <f t="shared" si="44"/>
        <v>Aplica</v>
      </c>
      <c r="R2876" s="36"/>
      <c r="S2876" s="2"/>
    </row>
    <row r="2877" spans="1:19" x14ac:dyDescent="0.25">
      <c r="A2877" s="3" t="s">
        <v>269</v>
      </c>
      <c r="B2877" s="6" t="s">
        <v>1938</v>
      </c>
      <c r="C2877" s="2">
        <v>219146</v>
      </c>
      <c r="D2877" s="4">
        <v>45874</v>
      </c>
      <c r="E2877" s="4">
        <v>45877</v>
      </c>
      <c r="F2877" s="2" t="s">
        <v>1232</v>
      </c>
      <c r="G2877" s="3" t="s">
        <v>1233</v>
      </c>
      <c r="H2877" s="2" t="s">
        <v>5662</v>
      </c>
      <c r="I2877" s="3" t="s">
        <v>3170</v>
      </c>
      <c r="J2877" s="6">
        <v>270378</v>
      </c>
      <c r="K2877" s="3" t="s">
        <v>4139</v>
      </c>
      <c r="L2877" s="3" t="s">
        <v>4109</v>
      </c>
      <c r="M2877" s="3" t="s">
        <v>270</v>
      </c>
      <c r="N2877" s="3" t="s">
        <v>950</v>
      </c>
      <c r="O2877" s="5" t="s">
        <v>5450</v>
      </c>
      <c r="P2877" s="2">
        <f>VLOOKUP(M2877&amp;N2877,Distancia!$C$2:$D$3438,2,0)</f>
        <v>83.73</v>
      </c>
      <c r="Q2877" s="2" t="str">
        <f t="shared" si="44"/>
        <v>Aplica</v>
      </c>
      <c r="R2877" s="36"/>
      <c r="S2877" s="2"/>
    </row>
    <row r="2878" spans="1:19" x14ac:dyDescent="0.25">
      <c r="A2878" s="3" t="s">
        <v>269</v>
      </c>
      <c r="B2878" s="6" t="s">
        <v>1938</v>
      </c>
      <c r="C2878" s="2">
        <v>219147</v>
      </c>
      <c r="D2878" s="4">
        <v>45874</v>
      </c>
      <c r="E2878" s="4">
        <v>45877</v>
      </c>
      <c r="F2878" s="2" t="s">
        <v>1244</v>
      </c>
      <c r="G2878" s="3" t="s">
        <v>1245</v>
      </c>
      <c r="H2878" s="2" t="s">
        <v>5685</v>
      </c>
      <c r="I2878" s="3" t="s">
        <v>3170</v>
      </c>
      <c r="J2878" s="6">
        <v>270378</v>
      </c>
      <c r="K2878" s="3" t="s">
        <v>4140</v>
      </c>
      <c r="L2878" s="3" t="s">
        <v>4109</v>
      </c>
      <c r="M2878" s="3" t="s">
        <v>270</v>
      </c>
      <c r="N2878" s="3" t="s">
        <v>950</v>
      </c>
      <c r="O2878" s="5" t="s">
        <v>5450</v>
      </c>
      <c r="P2878" s="2">
        <f>VLOOKUP(M2878&amp;N2878,Distancia!$C$2:$D$3438,2,0)</f>
        <v>83.73</v>
      </c>
      <c r="Q2878" s="2" t="str">
        <f t="shared" si="44"/>
        <v>Aplica</v>
      </c>
      <c r="R2878" s="36"/>
      <c r="S2878" s="2"/>
    </row>
    <row r="2879" spans="1:19" x14ac:dyDescent="0.25">
      <c r="A2879" s="3" t="s">
        <v>269</v>
      </c>
      <c r="B2879" s="6" t="s">
        <v>1938</v>
      </c>
      <c r="C2879" s="2">
        <v>219193</v>
      </c>
      <c r="D2879" s="4">
        <v>45872</v>
      </c>
      <c r="E2879" s="4">
        <v>45877</v>
      </c>
      <c r="F2879" s="2" t="s">
        <v>2823</v>
      </c>
      <c r="G2879" s="3" t="s">
        <v>2822</v>
      </c>
      <c r="H2879" s="2" t="s">
        <v>5649</v>
      </c>
      <c r="I2879" s="3" t="s">
        <v>97</v>
      </c>
      <c r="J2879" s="6">
        <v>429424</v>
      </c>
      <c r="K2879" s="3" t="s">
        <v>4163</v>
      </c>
      <c r="L2879" s="3" t="s">
        <v>4164</v>
      </c>
      <c r="M2879" s="3" t="s">
        <v>270</v>
      </c>
      <c r="N2879" s="3" t="s">
        <v>901</v>
      </c>
      <c r="O2879" s="5" t="s">
        <v>5392</v>
      </c>
      <c r="P2879" s="2">
        <f>VLOOKUP(M2879&amp;N2879,Distancia!$C$2:$D$3438,2,0)</f>
        <v>1368.17</v>
      </c>
      <c r="Q2879" s="2" t="str">
        <f t="shared" si="44"/>
        <v>Aplica</v>
      </c>
      <c r="R2879" s="36">
        <v>361478</v>
      </c>
      <c r="S2879" s="2"/>
    </row>
    <row r="2880" spans="1:19" x14ac:dyDescent="0.25">
      <c r="A2880" s="3" t="s">
        <v>269</v>
      </c>
      <c r="B2880" s="6" t="s">
        <v>1938</v>
      </c>
      <c r="C2880" s="2">
        <v>219196</v>
      </c>
      <c r="D2880" s="4">
        <v>45874</v>
      </c>
      <c r="E2880" s="4">
        <v>45877</v>
      </c>
      <c r="F2880" s="2" t="s">
        <v>2842</v>
      </c>
      <c r="G2880" s="3" t="s">
        <v>2841</v>
      </c>
      <c r="H2880" s="2" t="s">
        <v>5421</v>
      </c>
      <c r="I2880" s="3" t="s">
        <v>97</v>
      </c>
      <c r="J2880" s="6">
        <v>270378</v>
      </c>
      <c r="K2880" s="3" t="s">
        <v>4166</v>
      </c>
      <c r="L2880" s="3" t="s">
        <v>4167</v>
      </c>
      <c r="M2880" s="3" t="s">
        <v>270</v>
      </c>
      <c r="N2880" s="3" t="s">
        <v>111</v>
      </c>
      <c r="O2880" s="5" t="s">
        <v>5392</v>
      </c>
      <c r="P2880" s="2">
        <f>VLOOKUP(M2880&amp;N2880,Distancia!$C$2:$D$3438,2,0)</f>
        <v>1708.97</v>
      </c>
      <c r="Q2880" s="2" t="str">
        <f t="shared" si="44"/>
        <v>Aplica</v>
      </c>
      <c r="R2880" s="36">
        <v>663605</v>
      </c>
      <c r="S2880" s="2"/>
    </row>
    <row r="2881" spans="1:19" x14ac:dyDescent="0.25">
      <c r="A2881" s="3" t="s">
        <v>269</v>
      </c>
      <c r="B2881" s="6" t="s">
        <v>1938</v>
      </c>
      <c r="C2881" s="2">
        <v>219209</v>
      </c>
      <c r="D2881" s="4">
        <v>45874</v>
      </c>
      <c r="E2881" s="4">
        <v>45876</v>
      </c>
      <c r="F2881" s="2" t="s">
        <v>3450</v>
      </c>
      <c r="G2881" s="3" t="s">
        <v>3451</v>
      </c>
      <c r="H2881" s="2" t="s">
        <v>5660</v>
      </c>
      <c r="I2881" s="3" t="s">
        <v>3170</v>
      </c>
      <c r="J2881" s="6">
        <v>190855</v>
      </c>
      <c r="K2881" s="3" t="s">
        <v>4173</v>
      </c>
      <c r="L2881" s="3" t="s">
        <v>4174</v>
      </c>
      <c r="M2881" s="3" t="s">
        <v>270</v>
      </c>
      <c r="N2881" s="3" t="s">
        <v>950</v>
      </c>
      <c r="O2881" s="5" t="s">
        <v>5394</v>
      </c>
      <c r="P2881" s="2">
        <f>VLOOKUP(M2881&amp;N2881,Distancia!$C$2:$D$3438,2,0)</f>
        <v>83.73</v>
      </c>
      <c r="Q2881" s="2" t="str">
        <f t="shared" si="44"/>
        <v>Aplica</v>
      </c>
      <c r="R2881" s="36"/>
      <c r="S2881" s="2"/>
    </row>
    <row r="2882" spans="1:19" x14ac:dyDescent="0.25">
      <c r="A2882" s="3" t="s">
        <v>269</v>
      </c>
      <c r="B2882" s="6" t="s">
        <v>1938</v>
      </c>
      <c r="C2882" s="2">
        <v>219210</v>
      </c>
      <c r="D2882" s="4">
        <v>45874</v>
      </c>
      <c r="E2882" s="4">
        <v>45877</v>
      </c>
      <c r="F2882" s="2" t="s">
        <v>1242</v>
      </c>
      <c r="G2882" s="3" t="s">
        <v>1243</v>
      </c>
      <c r="H2882" s="2" t="s">
        <v>5663</v>
      </c>
      <c r="I2882" s="3" t="s">
        <v>3170</v>
      </c>
      <c r="J2882" s="6">
        <v>270378</v>
      </c>
      <c r="K2882" s="3" t="s">
        <v>4175</v>
      </c>
      <c r="L2882" s="3" t="s">
        <v>4174</v>
      </c>
      <c r="M2882" s="3" t="s">
        <v>270</v>
      </c>
      <c r="N2882" s="3" t="s">
        <v>950</v>
      </c>
      <c r="O2882" s="5" t="s">
        <v>5402</v>
      </c>
      <c r="P2882" s="2">
        <f>VLOOKUP(M2882&amp;N2882,Distancia!$C$2:$D$3438,2,0)</f>
        <v>83.73</v>
      </c>
      <c r="Q2882" s="2" t="str">
        <f t="shared" si="44"/>
        <v>Aplica</v>
      </c>
      <c r="R2882" s="36">
        <v>13313</v>
      </c>
      <c r="S2882" s="2"/>
    </row>
    <row r="2883" spans="1:19" x14ac:dyDescent="0.25">
      <c r="A2883" s="3" t="s">
        <v>269</v>
      </c>
      <c r="B2883" s="6" t="s">
        <v>1938</v>
      </c>
      <c r="C2883" s="2">
        <v>219240</v>
      </c>
      <c r="D2883" s="4">
        <v>45873</v>
      </c>
      <c r="E2883" s="4">
        <v>45878</v>
      </c>
      <c r="F2883" s="2" t="s">
        <v>2840</v>
      </c>
      <c r="G2883" s="3" t="s">
        <v>2839</v>
      </c>
      <c r="H2883" s="2" t="s">
        <v>5908</v>
      </c>
      <c r="I2883" s="3" t="s">
        <v>3170</v>
      </c>
      <c r="J2883" s="6">
        <v>429424</v>
      </c>
      <c r="K2883" s="3" t="s">
        <v>4181</v>
      </c>
      <c r="L2883" s="3" t="s">
        <v>4182</v>
      </c>
      <c r="M2883" s="3" t="s">
        <v>270</v>
      </c>
      <c r="N2883" s="3" t="s">
        <v>17</v>
      </c>
      <c r="O2883" s="5" t="s">
        <v>5392</v>
      </c>
      <c r="P2883" s="2">
        <f>VLOOKUP(M2883&amp;N2883,Distancia!$C$2:$D$3438,2,0)</f>
        <v>847.74</v>
      </c>
      <c r="Q2883" s="2" t="str">
        <f t="shared" si="44"/>
        <v>Aplica</v>
      </c>
      <c r="R2883" s="48"/>
      <c r="S2883" s="2"/>
    </row>
    <row r="2884" spans="1:19" x14ac:dyDescent="0.25">
      <c r="A2884" s="3" t="s">
        <v>269</v>
      </c>
      <c r="B2884" s="6" t="s">
        <v>1938</v>
      </c>
      <c r="C2884" s="2">
        <v>219244</v>
      </c>
      <c r="D2884" s="4">
        <v>45905</v>
      </c>
      <c r="E2884" s="4">
        <v>45905</v>
      </c>
      <c r="F2884" s="2" t="s">
        <v>4184</v>
      </c>
      <c r="G2884" s="3" t="s">
        <v>4185</v>
      </c>
      <c r="H2884" s="2" t="s">
        <v>5960</v>
      </c>
      <c r="I2884" s="3" t="s">
        <v>3170</v>
      </c>
      <c r="J2884" s="6">
        <v>31809</v>
      </c>
      <c r="K2884" s="3" t="s">
        <v>4186</v>
      </c>
      <c r="L2884" s="3" t="s">
        <v>4164</v>
      </c>
      <c r="M2884" s="3" t="s">
        <v>270</v>
      </c>
      <c r="N2884" s="3" t="s">
        <v>100</v>
      </c>
      <c r="O2884" s="5" t="s">
        <v>5392</v>
      </c>
      <c r="P2884" s="2">
        <f>VLOOKUP(M2884&amp;N2884,Distancia!$C$2:$D$3438,2,0)</f>
        <v>499.9</v>
      </c>
      <c r="Q2884" s="2" t="str">
        <f t="shared" si="44"/>
        <v>Aplica</v>
      </c>
      <c r="R2884" s="48"/>
      <c r="S2884" s="2"/>
    </row>
    <row r="2885" spans="1:19" x14ac:dyDescent="0.25">
      <c r="A2885" s="3" t="s">
        <v>269</v>
      </c>
      <c r="B2885" s="6" t="s">
        <v>1938</v>
      </c>
      <c r="C2885" s="2">
        <v>219257</v>
      </c>
      <c r="D2885" s="4">
        <v>45874</v>
      </c>
      <c r="E2885" s="4">
        <v>45876</v>
      </c>
      <c r="F2885" s="2" t="s">
        <v>2805</v>
      </c>
      <c r="G2885" s="3" t="s">
        <v>2804</v>
      </c>
      <c r="H2885" s="2" t="s">
        <v>5686</v>
      </c>
      <c r="I2885" s="3" t="s">
        <v>3170</v>
      </c>
      <c r="J2885" s="6">
        <v>190855</v>
      </c>
      <c r="K2885" s="3" t="s">
        <v>4190</v>
      </c>
      <c r="L2885" s="3" t="s">
        <v>4182</v>
      </c>
      <c r="M2885" s="3" t="s">
        <v>270</v>
      </c>
      <c r="N2885" s="3" t="s">
        <v>950</v>
      </c>
      <c r="O2885" s="5" t="s">
        <v>5450</v>
      </c>
      <c r="P2885" s="2">
        <f>VLOOKUP(M2885&amp;N2885,Distancia!$C$2:$D$3438,2,0)</f>
        <v>83.73</v>
      </c>
      <c r="Q2885" s="2" t="str">
        <f t="shared" ref="Q2885:Q2948" si="45">IF(P2885&gt;=80,"Aplica","No Aplica")</f>
        <v>Aplica</v>
      </c>
      <c r="R2885" s="36"/>
      <c r="S2885" s="2"/>
    </row>
    <row r="2886" spans="1:19" x14ac:dyDescent="0.25">
      <c r="A2886" s="3" t="s">
        <v>269</v>
      </c>
      <c r="B2886" s="6" t="s">
        <v>1938</v>
      </c>
      <c r="C2886" s="2">
        <v>219266</v>
      </c>
      <c r="D2886" s="4">
        <v>45868</v>
      </c>
      <c r="E2886" s="4">
        <v>45870</v>
      </c>
      <c r="F2886" s="2" t="s">
        <v>1217</v>
      </c>
      <c r="G2886" s="3" t="s">
        <v>1218</v>
      </c>
      <c r="H2886" s="2" t="s">
        <v>5641</v>
      </c>
      <c r="I2886" s="3" t="s">
        <v>97</v>
      </c>
      <c r="J2886" s="6">
        <v>207487</v>
      </c>
      <c r="K2886" s="3" t="s">
        <v>4193</v>
      </c>
      <c r="L2886" s="3" t="s">
        <v>4182</v>
      </c>
      <c r="M2886" s="3" t="s">
        <v>270</v>
      </c>
      <c r="N2886" s="3" t="s">
        <v>835</v>
      </c>
      <c r="O2886" s="5" t="s">
        <v>5392</v>
      </c>
      <c r="P2886" s="2">
        <f>VLOOKUP(M2886&amp;N2886,Distancia!$C$2:$D$3438,2,0)</f>
        <v>3003.86</v>
      </c>
      <c r="Q2886" s="2" t="str">
        <f t="shared" si="45"/>
        <v>Aplica</v>
      </c>
      <c r="R2886" s="36">
        <v>212194</v>
      </c>
      <c r="S2886" s="2"/>
    </row>
    <row r="2887" spans="1:19" x14ac:dyDescent="0.25">
      <c r="A2887" s="3" t="s">
        <v>269</v>
      </c>
      <c r="B2887" s="6" t="s">
        <v>1938</v>
      </c>
      <c r="C2887" s="2">
        <v>219285</v>
      </c>
      <c r="D2887" s="4">
        <v>45874</v>
      </c>
      <c r="E2887" s="4">
        <v>45876</v>
      </c>
      <c r="F2887" s="2" t="s">
        <v>3908</v>
      </c>
      <c r="G2887" s="3" t="s">
        <v>3909</v>
      </c>
      <c r="H2887" s="2" t="s">
        <v>5763</v>
      </c>
      <c r="I2887" s="3" t="s">
        <v>3170</v>
      </c>
      <c r="J2887" s="6">
        <v>159046</v>
      </c>
      <c r="K2887" s="3" t="s">
        <v>4199</v>
      </c>
      <c r="L2887" s="3" t="s">
        <v>4182</v>
      </c>
      <c r="M2887" s="3" t="s">
        <v>270</v>
      </c>
      <c r="N2887" s="3" t="s">
        <v>111</v>
      </c>
      <c r="O2887" s="5" t="s">
        <v>5392</v>
      </c>
      <c r="P2887" s="2">
        <f>VLOOKUP(M2887&amp;N2887,Distancia!$C$2:$D$3438,2,0)</f>
        <v>1708.97</v>
      </c>
      <c r="Q2887" s="2" t="str">
        <f t="shared" si="45"/>
        <v>Aplica</v>
      </c>
      <c r="R2887" s="36">
        <v>745595</v>
      </c>
      <c r="S2887" s="2"/>
    </row>
    <row r="2888" spans="1:19" x14ac:dyDescent="0.25">
      <c r="A2888" s="3" t="s">
        <v>269</v>
      </c>
      <c r="B2888" s="6" t="s">
        <v>1938</v>
      </c>
      <c r="C2888" s="2">
        <v>219287</v>
      </c>
      <c r="D2888" s="4">
        <v>45873</v>
      </c>
      <c r="E2888" s="4">
        <v>45873</v>
      </c>
      <c r="F2888" s="2" t="s">
        <v>2813</v>
      </c>
      <c r="G2888" s="3" t="s">
        <v>2812</v>
      </c>
      <c r="H2888" s="2" t="s">
        <v>5784</v>
      </c>
      <c r="I2888" s="3" t="s">
        <v>3170</v>
      </c>
      <c r="J2888" s="6">
        <v>31809</v>
      </c>
      <c r="K2888" s="3" t="s">
        <v>4201</v>
      </c>
      <c r="L2888" s="3" t="s">
        <v>4182</v>
      </c>
      <c r="M2888" s="3" t="s">
        <v>270</v>
      </c>
      <c r="N2888" s="3" t="s">
        <v>950</v>
      </c>
      <c r="O2888" s="5" t="s">
        <v>5402</v>
      </c>
      <c r="P2888" s="2">
        <f>VLOOKUP(M2888&amp;N2888,Distancia!$C$2:$D$3438,2,0)</f>
        <v>83.73</v>
      </c>
      <c r="Q2888" s="2" t="str">
        <f t="shared" si="45"/>
        <v>Aplica</v>
      </c>
      <c r="R2888" s="36">
        <v>19940</v>
      </c>
      <c r="S2888" s="2"/>
    </row>
    <row r="2889" spans="1:19" x14ac:dyDescent="0.25">
      <c r="A2889" s="3" t="s">
        <v>269</v>
      </c>
      <c r="B2889" s="6" t="s">
        <v>1938</v>
      </c>
      <c r="C2889" s="2">
        <v>219301</v>
      </c>
      <c r="D2889" s="4">
        <v>45875</v>
      </c>
      <c r="E2889" s="4">
        <v>45875</v>
      </c>
      <c r="F2889" s="2" t="s">
        <v>1224</v>
      </c>
      <c r="G2889" s="3" t="s">
        <v>2818</v>
      </c>
      <c r="H2889" s="2" t="s">
        <v>5526</v>
      </c>
      <c r="I2889" s="3" t="s">
        <v>3170</v>
      </c>
      <c r="J2889" s="6">
        <v>46016</v>
      </c>
      <c r="K2889" s="3" t="s">
        <v>4213</v>
      </c>
      <c r="L2889" s="3" t="s">
        <v>4182</v>
      </c>
      <c r="M2889" s="3" t="s">
        <v>270</v>
      </c>
      <c r="N2889" s="3" t="s">
        <v>410</v>
      </c>
      <c r="O2889" s="5" t="s">
        <v>5382</v>
      </c>
      <c r="P2889" s="2">
        <f>VLOOKUP(M2889&amp;N2889,Distancia!$C$2:$D$3438,2,0)</f>
        <v>115.95</v>
      </c>
      <c r="Q2889" s="2" t="str">
        <f t="shared" si="45"/>
        <v>Aplica</v>
      </c>
      <c r="R2889" s="36"/>
      <c r="S2889" s="2"/>
    </row>
    <row r="2890" spans="1:19" x14ac:dyDescent="0.25">
      <c r="A2890" s="3" t="s">
        <v>269</v>
      </c>
      <c r="B2890" s="6" t="s">
        <v>1938</v>
      </c>
      <c r="C2890" s="2">
        <v>219308</v>
      </c>
      <c r="D2890" s="4">
        <v>45874</v>
      </c>
      <c r="E2890" s="4">
        <v>45876</v>
      </c>
      <c r="F2890" s="2" t="s">
        <v>1221</v>
      </c>
      <c r="G2890" s="3" t="s">
        <v>1222</v>
      </c>
      <c r="H2890" s="2" t="s">
        <v>5400</v>
      </c>
      <c r="I2890" s="3" t="s">
        <v>3170</v>
      </c>
      <c r="J2890" s="6">
        <v>245422</v>
      </c>
      <c r="K2890" s="3" t="s">
        <v>4219</v>
      </c>
      <c r="L2890" s="3" t="s">
        <v>4167</v>
      </c>
      <c r="M2890" s="3" t="s">
        <v>270</v>
      </c>
      <c r="N2890" s="3" t="s">
        <v>111</v>
      </c>
      <c r="O2890" s="5" t="s">
        <v>5392</v>
      </c>
      <c r="P2890" s="2">
        <f>VLOOKUP(M2890&amp;N2890,Distancia!$C$2:$D$3438,2,0)</f>
        <v>1708.97</v>
      </c>
      <c r="Q2890" s="2" t="str">
        <f t="shared" si="45"/>
        <v>Aplica</v>
      </c>
      <c r="R2890" s="36">
        <v>740595</v>
      </c>
      <c r="S2890" s="2"/>
    </row>
    <row r="2891" spans="1:19" x14ac:dyDescent="0.25">
      <c r="A2891" s="3" t="s">
        <v>269</v>
      </c>
      <c r="B2891" s="6" t="s">
        <v>1938</v>
      </c>
      <c r="C2891" s="2">
        <v>219348</v>
      </c>
      <c r="D2891" s="4">
        <v>45876</v>
      </c>
      <c r="E2891" s="4">
        <v>45877</v>
      </c>
      <c r="F2891" s="2" t="s">
        <v>4247</v>
      </c>
      <c r="G2891" s="3" t="s">
        <v>4248</v>
      </c>
      <c r="H2891" s="2" t="s">
        <v>5997</v>
      </c>
      <c r="I2891" s="3" t="s">
        <v>351</v>
      </c>
      <c r="J2891" s="6">
        <v>79523</v>
      </c>
      <c r="K2891" s="3" t="s">
        <v>4249</v>
      </c>
      <c r="L2891" s="3" t="s">
        <v>4167</v>
      </c>
      <c r="M2891" s="3" t="s">
        <v>270</v>
      </c>
      <c r="N2891" s="3" t="s">
        <v>334</v>
      </c>
      <c r="O2891" s="5" t="s">
        <v>5392</v>
      </c>
      <c r="P2891" s="2">
        <f>VLOOKUP(M2891&amp;N2891,Distancia!$C$2:$D$3438,2,0)</f>
        <v>1032.5999999999999</v>
      </c>
      <c r="Q2891" s="2" t="str">
        <f t="shared" si="45"/>
        <v>Aplica</v>
      </c>
      <c r="R2891" s="36">
        <v>149790</v>
      </c>
      <c r="S2891" s="2"/>
    </row>
    <row r="2892" spans="1:19" x14ac:dyDescent="0.25">
      <c r="A2892" s="3" t="s">
        <v>269</v>
      </c>
      <c r="B2892" s="6" t="s">
        <v>1938</v>
      </c>
      <c r="C2892" s="2">
        <v>219353</v>
      </c>
      <c r="D2892" s="4">
        <v>45874</v>
      </c>
      <c r="E2892" s="4">
        <v>45874</v>
      </c>
      <c r="F2892" s="2" t="s">
        <v>2813</v>
      </c>
      <c r="G2892" s="3" t="s">
        <v>2812</v>
      </c>
      <c r="H2892" s="2" t="s">
        <v>5784</v>
      </c>
      <c r="I2892" s="3" t="s">
        <v>3170</v>
      </c>
      <c r="J2892" s="6">
        <v>31809</v>
      </c>
      <c r="K2892" s="3" t="s">
        <v>4253</v>
      </c>
      <c r="L2892" s="3" t="s">
        <v>4167</v>
      </c>
      <c r="M2892" s="3" t="s">
        <v>270</v>
      </c>
      <c r="N2892" s="3" t="s">
        <v>950</v>
      </c>
      <c r="O2892" s="5" t="s">
        <v>5394</v>
      </c>
      <c r="P2892" s="2">
        <f>VLOOKUP(M2892&amp;N2892,Distancia!$C$2:$D$3438,2,0)</f>
        <v>83.73</v>
      </c>
      <c r="Q2892" s="2" t="str">
        <f t="shared" si="45"/>
        <v>Aplica</v>
      </c>
      <c r="R2892" s="36">
        <v>19940</v>
      </c>
      <c r="S2892" s="2"/>
    </row>
    <row r="2893" spans="1:19" x14ac:dyDescent="0.25">
      <c r="A2893" s="3" t="s">
        <v>269</v>
      </c>
      <c r="B2893" s="6" t="s">
        <v>1938</v>
      </c>
      <c r="C2893" s="2">
        <v>219436</v>
      </c>
      <c r="D2893" s="4">
        <v>45875</v>
      </c>
      <c r="E2893" s="4">
        <v>45875</v>
      </c>
      <c r="F2893" s="2" t="s">
        <v>1250</v>
      </c>
      <c r="G2893" s="3" t="s">
        <v>1251</v>
      </c>
      <c r="H2893" s="2" t="s">
        <v>6037</v>
      </c>
      <c r="I2893" s="3" t="s">
        <v>3170</v>
      </c>
      <c r="J2893" s="6">
        <v>25815</v>
      </c>
      <c r="K2893" s="3" t="s">
        <v>4294</v>
      </c>
      <c r="L2893" s="3" t="s">
        <v>4295</v>
      </c>
      <c r="M2893" s="3" t="s">
        <v>270</v>
      </c>
      <c r="N2893" s="3" t="s">
        <v>410</v>
      </c>
      <c r="O2893" s="5" t="s">
        <v>5382</v>
      </c>
      <c r="P2893" s="2">
        <f>VLOOKUP(M2893&amp;N2893,Distancia!$C$2:$D$3438,2,0)</f>
        <v>115.95</v>
      </c>
      <c r="Q2893" s="2" t="str">
        <f t="shared" si="45"/>
        <v>Aplica</v>
      </c>
      <c r="R2893" s="36"/>
      <c r="S2893" s="2"/>
    </row>
    <row r="2894" spans="1:19" x14ac:dyDescent="0.25">
      <c r="A2894" s="3" t="s">
        <v>269</v>
      </c>
      <c r="B2894" s="6" t="s">
        <v>1938</v>
      </c>
      <c r="C2894" s="2">
        <v>219477</v>
      </c>
      <c r="D2894" s="4">
        <v>45875</v>
      </c>
      <c r="E2894" s="4">
        <v>45877</v>
      </c>
      <c r="F2894" s="2" t="s">
        <v>1255</v>
      </c>
      <c r="G2894" s="3" t="s">
        <v>1256</v>
      </c>
      <c r="H2894" s="2" t="s">
        <v>6052</v>
      </c>
      <c r="I2894" s="3" t="s">
        <v>3170</v>
      </c>
      <c r="J2894" s="6">
        <v>190855</v>
      </c>
      <c r="K2894" s="3" t="s">
        <v>4315</v>
      </c>
      <c r="L2894" s="3" t="s">
        <v>4295</v>
      </c>
      <c r="M2894" s="3" t="s">
        <v>270</v>
      </c>
      <c r="N2894" s="3" t="s">
        <v>326</v>
      </c>
      <c r="O2894" s="5" t="s">
        <v>5392</v>
      </c>
      <c r="P2894" s="2">
        <f>VLOOKUP(M2894&amp;N2894,Distancia!$C$2:$D$3438,2,0)</f>
        <v>1780.99</v>
      </c>
      <c r="Q2894" s="2" t="str">
        <f t="shared" si="45"/>
        <v>Aplica</v>
      </c>
      <c r="R2894" s="36">
        <v>241676</v>
      </c>
      <c r="S2894" s="2"/>
    </row>
    <row r="2895" spans="1:19" x14ac:dyDescent="0.25">
      <c r="A2895" s="3" t="s">
        <v>269</v>
      </c>
      <c r="B2895" s="6" t="s">
        <v>1938</v>
      </c>
      <c r="C2895" s="2">
        <v>219589</v>
      </c>
      <c r="D2895" s="4">
        <v>45882</v>
      </c>
      <c r="E2895" s="4">
        <v>45882</v>
      </c>
      <c r="F2895" s="2" t="s">
        <v>3213</v>
      </c>
      <c r="G2895" s="3" t="s">
        <v>3214</v>
      </c>
      <c r="H2895" s="2" t="s">
        <v>6080</v>
      </c>
      <c r="I2895" s="3" t="s">
        <v>3170</v>
      </c>
      <c r="J2895" s="6">
        <v>0</v>
      </c>
      <c r="K2895" s="3" t="s">
        <v>4361</v>
      </c>
      <c r="L2895" s="3" t="s">
        <v>4362</v>
      </c>
      <c r="M2895" s="3" t="s">
        <v>270</v>
      </c>
      <c r="N2895" s="3" t="s">
        <v>410</v>
      </c>
      <c r="O2895" s="5" t="s">
        <v>5394</v>
      </c>
      <c r="P2895" s="2">
        <f>VLOOKUP(M2895&amp;N2895,Distancia!$C$2:$D$3438,2,0)</f>
        <v>115.95</v>
      </c>
      <c r="Q2895" s="2" t="str">
        <f t="shared" si="45"/>
        <v>Aplica</v>
      </c>
      <c r="R2895" s="36">
        <v>41542</v>
      </c>
      <c r="S2895" s="2"/>
    </row>
    <row r="2896" spans="1:19" x14ac:dyDescent="0.25">
      <c r="A2896" s="3" t="s">
        <v>269</v>
      </c>
      <c r="B2896" s="6" t="s">
        <v>1938</v>
      </c>
      <c r="C2896" s="2">
        <v>219611</v>
      </c>
      <c r="D2896" s="4">
        <v>45887</v>
      </c>
      <c r="E2896" s="4">
        <v>45891</v>
      </c>
      <c r="F2896" s="2" t="s">
        <v>1242</v>
      </c>
      <c r="G2896" s="3" t="s">
        <v>1243</v>
      </c>
      <c r="H2896" s="2" t="s">
        <v>5663</v>
      </c>
      <c r="I2896" s="3" t="s">
        <v>3170</v>
      </c>
      <c r="J2896" s="6">
        <v>349901</v>
      </c>
      <c r="K2896" s="3" t="s">
        <v>4379</v>
      </c>
      <c r="L2896" s="3" t="s">
        <v>4362</v>
      </c>
      <c r="M2896" s="3" t="s">
        <v>270</v>
      </c>
      <c r="N2896" s="3" t="s">
        <v>359</v>
      </c>
      <c r="O2896" s="5" t="s">
        <v>5590</v>
      </c>
      <c r="P2896" s="2">
        <f>VLOOKUP(M2896&amp;N2896,Distancia!$C$2:$D$3438,2,0)</f>
        <v>256.86</v>
      </c>
      <c r="Q2896" s="2" t="str">
        <f t="shared" si="45"/>
        <v>Aplica</v>
      </c>
      <c r="R2896" s="36">
        <v>46000</v>
      </c>
      <c r="S2896" s="2"/>
    </row>
    <row r="2897" spans="1:19" x14ac:dyDescent="0.25">
      <c r="A2897" s="3" t="s">
        <v>269</v>
      </c>
      <c r="B2897" s="6" t="s">
        <v>1938</v>
      </c>
      <c r="C2897" s="2">
        <v>219612</v>
      </c>
      <c r="D2897" s="4">
        <v>45887</v>
      </c>
      <c r="E2897" s="4">
        <v>45891</v>
      </c>
      <c r="F2897" s="2" t="s">
        <v>1238</v>
      </c>
      <c r="G2897" s="3" t="s">
        <v>1239</v>
      </c>
      <c r="H2897" s="2" t="s">
        <v>5676</v>
      </c>
      <c r="I2897" s="3" t="s">
        <v>3170</v>
      </c>
      <c r="J2897" s="6">
        <v>349901</v>
      </c>
      <c r="K2897" s="3" t="s">
        <v>4380</v>
      </c>
      <c r="L2897" s="3" t="s">
        <v>4362</v>
      </c>
      <c r="M2897" s="3" t="s">
        <v>270</v>
      </c>
      <c r="N2897" s="3" t="s">
        <v>359</v>
      </c>
      <c r="O2897" s="5" t="s">
        <v>5590</v>
      </c>
      <c r="P2897" s="2">
        <f>VLOOKUP(M2897&amp;N2897,Distancia!$C$2:$D$3438,2,0)</f>
        <v>256.86</v>
      </c>
      <c r="Q2897" s="2" t="str">
        <f t="shared" si="45"/>
        <v>Aplica</v>
      </c>
      <c r="R2897" s="36">
        <v>46000</v>
      </c>
      <c r="S2897" s="2"/>
    </row>
    <row r="2898" spans="1:19" x14ac:dyDescent="0.25">
      <c r="A2898" s="3" t="s">
        <v>269</v>
      </c>
      <c r="B2898" s="6" t="s">
        <v>1938</v>
      </c>
      <c r="C2898" s="2">
        <v>219613</v>
      </c>
      <c r="D2898" s="4">
        <v>45887</v>
      </c>
      <c r="E2898" s="4">
        <v>45891</v>
      </c>
      <c r="F2898" s="2" t="s">
        <v>1232</v>
      </c>
      <c r="G2898" s="3" t="s">
        <v>1233</v>
      </c>
      <c r="H2898" s="2" t="s">
        <v>5662</v>
      </c>
      <c r="I2898" s="3" t="s">
        <v>3170</v>
      </c>
      <c r="J2898" s="6">
        <v>349901</v>
      </c>
      <c r="K2898" s="3" t="s">
        <v>4381</v>
      </c>
      <c r="L2898" s="3" t="s">
        <v>4362</v>
      </c>
      <c r="M2898" s="3" t="s">
        <v>270</v>
      </c>
      <c r="N2898" s="3" t="s">
        <v>359</v>
      </c>
      <c r="O2898" s="5" t="s">
        <v>5590</v>
      </c>
      <c r="P2898" s="2">
        <f>VLOOKUP(M2898&amp;N2898,Distancia!$C$2:$D$3438,2,0)</f>
        <v>256.86</v>
      </c>
      <c r="Q2898" s="2" t="str">
        <f t="shared" si="45"/>
        <v>Aplica</v>
      </c>
      <c r="R2898" s="36">
        <v>46000</v>
      </c>
      <c r="S2898" s="2"/>
    </row>
    <row r="2899" spans="1:19" x14ac:dyDescent="0.25">
      <c r="A2899" s="3" t="s">
        <v>269</v>
      </c>
      <c r="B2899" s="6" t="s">
        <v>1938</v>
      </c>
      <c r="C2899" s="2">
        <v>219614</v>
      </c>
      <c r="D2899" s="4">
        <v>45887</v>
      </c>
      <c r="E2899" s="4">
        <v>45891</v>
      </c>
      <c r="F2899" s="2" t="s">
        <v>1240</v>
      </c>
      <c r="G2899" s="3" t="s">
        <v>1241</v>
      </c>
      <c r="H2899" s="2" t="s">
        <v>5661</v>
      </c>
      <c r="I2899" s="3" t="s">
        <v>3170</v>
      </c>
      <c r="J2899" s="6">
        <v>349901</v>
      </c>
      <c r="K2899" s="3" t="s">
        <v>4382</v>
      </c>
      <c r="L2899" s="3" t="s">
        <v>4362</v>
      </c>
      <c r="M2899" s="3" t="s">
        <v>270</v>
      </c>
      <c r="N2899" s="3" t="s">
        <v>359</v>
      </c>
      <c r="O2899" s="5" t="s">
        <v>5590</v>
      </c>
      <c r="P2899" s="2">
        <f>VLOOKUP(M2899&amp;N2899,Distancia!$C$2:$D$3438,2,0)</f>
        <v>256.86</v>
      </c>
      <c r="Q2899" s="2" t="str">
        <f t="shared" si="45"/>
        <v>Aplica</v>
      </c>
      <c r="R2899" s="36">
        <v>51000</v>
      </c>
      <c r="S2899" s="2"/>
    </row>
    <row r="2900" spans="1:19" x14ac:dyDescent="0.25">
      <c r="A2900" s="3" t="s">
        <v>269</v>
      </c>
      <c r="B2900" s="6" t="s">
        <v>1938</v>
      </c>
      <c r="C2900" s="2">
        <v>219619</v>
      </c>
      <c r="D2900" s="4">
        <v>45889</v>
      </c>
      <c r="E2900" s="4">
        <v>45891</v>
      </c>
      <c r="F2900" s="2" t="s">
        <v>23</v>
      </c>
      <c r="G2900" s="3" t="s">
        <v>1231</v>
      </c>
      <c r="H2900" s="2" t="s">
        <v>5665</v>
      </c>
      <c r="I2900" s="3" t="s">
        <v>3170</v>
      </c>
      <c r="J2900" s="6">
        <v>207487</v>
      </c>
      <c r="K2900" s="3" t="s">
        <v>4383</v>
      </c>
      <c r="L2900" s="3" t="s">
        <v>4384</v>
      </c>
      <c r="M2900" s="3" t="s">
        <v>270</v>
      </c>
      <c r="N2900" s="3" t="s">
        <v>359</v>
      </c>
      <c r="O2900" s="5" t="s">
        <v>5590</v>
      </c>
      <c r="P2900" s="2">
        <f>VLOOKUP(M2900&amp;N2900,Distancia!$C$2:$D$3438,2,0)</f>
        <v>256.86</v>
      </c>
      <c r="Q2900" s="2" t="str">
        <f t="shared" si="45"/>
        <v>Aplica</v>
      </c>
      <c r="R2900" s="36">
        <v>21600</v>
      </c>
      <c r="S2900" s="2"/>
    </row>
    <row r="2901" spans="1:19" x14ac:dyDescent="0.25">
      <c r="A2901" s="3" t="s">
        <v>269</v>
      </c>
      <c r="B2901" s="6" t="s">
        <v>1938</v>
      </c>
      <c r="C2901" s="2">
        <v>219644</v>
      </c>
      <c r="D2901" s="4">
        <v>45880</v>
      </c>
      <c r="E2901" s="4">
        <v>45880</v>
      </c>
      <c r="F2901" s="2" t="s">
        <v>1257</v>
      </c>
      <c r="G2901" s="3" t="s">
        <v>1258</v>
      </c>
      <c r="H2901" s="2" t="s">
        <v>5558</v>
      </c>
      <c r="I2901" s="3" t="s">
        <v>3170</v>
      </c>
      <c r="J2901" s="6">
        <v>25815</v>
      </c>
      <c r="K2901" s="3" t="s">
        <v>4404</v>
      </c>
      <c r="L2901" s="3" t="s">
        <v>4384</v>
      </c>
      <c r="M2901" s="3" t="s">
        <v>270</v>
      </c>
      <c r="N2901" s="3" t="s">
        <v>410</v>
      </c>
      <c r="O2901" s="5" t="s">
        <v>5382</v>
      </c>
      <c r="P2901" s="2">
        <f>VLOOKUP(M2901&amp;N2901,Distancia!$C$2:$D$3438,2,0)</f>
        <v>115.95</v>
      </c>
      <c r="Q2901" s="2" t="str">
        <f t="shared" si="45"/>
        <v>Aplica</v>
      </c>
      <c r="R2901" s="36"/>
      <c r="S2901" s="2"/>
    </row>
    <row r="2902" spans="1:19" x14ac:dyDescent="0.25">
      <c r="A2902" s="3" t="s">
        <v>269</v>
      </c>
      <c r="B2902" s="6" t="s">
        <v>1938</v>
      </c>
      <c r="C2902" s="2">
        <v>219646</v>
      </c>
      <c r="D2902" s="4">
        <v>45881</v>
      </c>
      <c r="E2902" s="4">
        <v>45881</v>
      </c>
      <c r="F2902" s="2" t="s">
        <v>2801</v>
      </c>
      <c r="G2902" s="3" t="s">
        <v>2800</v>
      </c>
      <c r="H2902" s="2" t="s">
        <v>5694</v>
      </c>
      <c r="I2902" s="3" t="s">
        <v>3170</v>
      </c>
      <c r="J2902" s="6">
        <v>25815</v>
      </c>
      <c r="K2902" s="3" t="s">
        <v>4405</v>
      </c>
      <c r="L2902" s="3" t="s">
        <v>4384</v>
      </c>
      <c r="M2902" s="3" t="s">
        <v>270</v>
      </c>
      <c r="N2902" s="3" t="s">
        <v>410</v>
      </c>
      <c r="O2902" s="5" t="s">
        <v>5382</v>
      </c>
      <c r="P2902" s="2">
        <f>VLOOKUP(M2902&amp;N2902,Distancia!$C$2:$D$3438,2,0)</f>
        <v>115.95</v>
      </c>
      <c r="Q2902" s="2" t="str">
        <f t="shared" si="45"/>
        <v>Aplica</v>
      </c>
      <c r="R2902" s="36"/>
      <c r="S2902" s="2"/>
    </row>
    <row r="2903" spans="1:19" x14ac:dyDescent="0.25">
      <c r="A2903" s="3" t="s">
        <v>269</v>
      </c>
      <c r="B2903" s="6" t="s">
        <v>1938</v>
      </c>
      <c r="C2903" s="2">
        <v>219654</v>
      </c>
      <c r="D2903" s="4">
        <v>45887</v>
      </c>
      <c r="E2903" s="4">
        <v>45891</v>
      </c>
      <c r="F2903" s="2" t="s">
        <v>4014</v>
      </c>
      <c r="G2903" s="3" t="s">
        <v>4015</v>
      </c>
      <c r="H2903" s="2" t="s">
        <v>5842</v>
      </c>
      <c r="I2903" s="3" t="s">
        <v>97</v>
      </c>
      <c r="J2903" s="6">
        <v>349901</v>
      </c>
      <c r="K2903" s="3" t="s">
        <v>4410</v>
      </c>
      <c r="L2903" s="3" t="s">
        <v>4411</v>
      </c>
      <c r="M2903" s="3" t="s">
        <v>270</v>
      </c>
      <c r="N2903" s="3" t="s">
        <v>17</v>
      </c>
      <c r="O2903" s="5" t="s">
        <v>5392</v>
      </c>
      <c r="P2903" s="2">
        <f>VLOOKUP(M2903&amp;N2903,Distancia!$C$2:$D$3438,2,0)</f>
        <v>847.74</v>
      </c>
      <c r="Q2903" s="2" t="str">
        <f t="shared" si="45"/>
        <v>Aplica</v>
      </c>
      <c r="R2903" s="36">
        <v>355105</v>
      </c>
      <c r="S2903" s="2"/>
    </row>
    <row r="2904" spans="1:19" x14ac:dyDescent="0.25">
      <c r="A2904" s="3" t="s">
        <v>269</v>
      </c>
      <c r="B2904" s="6" t="s">
        <v>1938</v>
      </c>
      <c r="C2904" s="2">
        <v>219655</v>
      </c>
      <c r="D2904" s="4">
        <v>45887</v>
      </c>
      <c r="E2904" s="4">
        <v>45890</v>
      </c>
      <c r="F2904" s="2" t="s">
        <v>4412</v>
      </c>
      <c r="G2904" s="3" t="s">
        <v>4413</v>
      </c>
      <c r="H2904" s="2" t="s">
        <v>6097</v>
      </c>
      <c r="I2904" s="3" t="s">
        <v>97</v>
      </c>
      <c r="J2904" s="6">
        <v>270378</v>
      </c>
      <c r="K2904" s="3" t="s">
        <v>4414</v>
      </c>
      <c r="L2904" s="3" t="s">
        <v>4411</v>
      </c>
      <c r="M2904" s="3" t="s">
        <v>270</v>
      </c>
      <c r="N2904" s="3" t="s">
        <v>17</v>
      </c>
      <c r="O2904" s="5" t="s">
        <v>5392</v>
      </c>
      <c r="P2904" s="2">
        <f>VLOOKUP(M2904&amp;N2904,Distancia!$C$2:$D$3438,2,0)</f>
        <v>847.74</v>
      </c>
      <c r="Q2904" s="2" t="str">
        <f t="shared" si="45"/>
        <v>Aplica</v>
      </c>
      <c r="R2904" s="36">
        <v>322491</v>
      </c>
      <c r="S2904" s="2"/>
    </row>
    <row r="2905" spans="1:19" x14ac:dyDescent="0.25">
      <c r="A2905" s="3" t="s">
        <v>269</v>
      </c>
      <c r="B2905" s="6" t="s">
        <v>1938</v>
      </c>
      <c r="C2905" s="2">
        <v>219656</v>
      </c>
      <c r="D2905" s="4">
        <v>45888</v>
      </c>
      <c r="E2905" s="4">
        <v>45890</v>
      </c>
      <c r="F2905" s="2" t="s">
        <v>2815</v>
      </c>
      <c r="G2905" s="3" t="s">
        <v>2814</v>
      </c>
      <c r="H2905" s="2" t="s">
        <v>6098</v>
      </c>
      <c r="I2905" s="3" t="s">
        <v>351</v>
      </c>
      <c r="J2905" s="6">
        <v>190855</v>
      </c>
      <c r="K2905" s="3" t="s">
        <v>4415</v>
      </c>
      <c r="L2905" s="3" t="s">
        <v>4416</v>
      </c>
      <c r="M2905" s="3" t="s">
        <v>270</v>
      </c>
      <c r="N2905" s="3" t="s">
        <v>17</v>
      </c>
      <c r="O2905" s="5" t="s">
        <v>5494</v>
      </c>
      <c r="P2905" s="2">
        <f>VLOOKUP(M2905&amp;N2905,Distancia!$C$2:$D$3438,2,0)</f>
        <v>847.74</v>
      </c>
      <c r="Q2905" s="2" t="str">
        <f t="shared" si="45"/>
        <v>Aplica</v>
      </c>
      <c r="R2905" s="36">
        <v>219244</v>
      </c>
      <c r="S2905" s="2"/>
    </row>
    <row r="2906" spans="1:19" x14ac:dyDescent="0.25">
      <c r="A2906" s="3" t="s">
        <v>269</v>
      </c>
      <c r="B2906" s="6" t="s">
        <v>1938</v>
      </c>
      <c r="C2906" s="2">
        <v>219658</v>
      </c>
      <c r="D2906" s="4">
        <v>45889</v>
      </c>
      <c r="E2906" s="4">
        <v>45891</v>
      </c>
      <c r="F2906" s="2" t="s">
        <v>3450</v>
      </c>
      <c r="G2906" s="3" t="s">
        <v>3451</v>
      </c>
      <c r="H2906" s="2" t="s">
        <v>5660</v>
      </c>
      <c r="I2906" s="3" t="s">
        <v>3170</v>
      </c>
      <c r="J2906" s="6">
        <v>190855</v>
      </c>
      <c r="K2906" s="3" t="s">
        <v>4417</v>
      </c>
      <c r="L2906" s="3" t="s">
        <v>4384</v>
      </c>
      <c r="M2906" s="3" t="s">
        <v>270</v>
      </c>
      <c r="N2906" s="3" t="s">
        <v>359</v>
      </c>
      <c r="O2906" s="5" t="s">
        <v>5389</v>
      </c>
      <c r="P2906" s="2">
        <f>VLOOKUP(M2906&amp;N2906,Distancia!$C$2:$D$3438,2,0)</f>
        <v>256.86</v>
      </c>
      <c r="Q2906" s="2" t="str">
        <f t="shared" si="45"/>
        <v>Aplica</v>
      </c>
      <c r="R2906" s="36">
        <v>21600</v>
      </c>
      <c r="S2906" s="2"/>
    </row>
    <row r="2907" spans="1:19" x14ac:dyDescent="0.25">
      <c r="A2907" s="3" t="s">
        <v>269</v>
      </c>
      <c r="B2907" s="6" t="s">
        <v>1938</v>
      </c>
      <c r="C2907" s="2">
        <v>219668</v>
      </c>
      <c r="D2907" s="4">
        <v>45896</v>
      </c>
      <c r="E2907" s="4">
        <v>45897</v>
      </c>
      <c r="F2907" s="2" t="s">
        <v>55</v>
      </c>
      <c r="G2907" s="3" t="s">
        <v>1236</v>
      </c>
      <c r="H2907" s="2" t="s">
        <v>5487</v>
      </c>
      <c r="I2907" s="3" t="s">
        <v>3170</v>
      </c>
      <c r="J2907" s="6">
        <v>111332</v>
      </c>
      <c r="K2907" s="3" t="s">
        <v>4422</v>
      </c>
      <c r="L2907" s="3" t="s">
        <v>4411</v>
      </c>
      <c r="M2907" s="3" t="s">
        <v>270</v>
      </c>
      <c r="N2907" s="3" t="s">
        <v>100</v>
      </c>
      <c r="O2907" s="5" t="s">
        <v>5392</v>
      </c>
      <c r="P2907" s="2">
        <f>VLOOKUP(M2907&amp;N2907,Distancia!$C$2:$D$3438,2,0)</f>
        <v>499.9</v>
      </c>
      <c r="Q2907" s="2" t="str">
        <f t="shared" si="45"/>
        <v>Aplica</v>
      </c>
      <c r="R2907" s="36">
        <v>232018</v>
      </c>
      <c r="S2907" s="2"/>
    </row>
    <row r="2908" spans="1:19" x14ac:dyDescent="0.25">
      <c r="A2908" s="3" t="s">
        <v>269</v>
      </c>
      <c r="B2908" s="6" t="s">
        <v>1938</v>
      </c>
      <c r="C2908" s="2">
        <v>219669</v>
      </c>
      <c r="D2908" s="4">
        <v>45882</v>
      </c>
      <c r="E2908" s="4">
        <v>45882</v>
      </c>
      <c r="F2908" s="2" t="s">
        <v>1224</v>
      </c>
      <c r="G2908" s="3" t="s">
        <v>2818</v>
      </c>
      <c r="H2908" s="2" t="s">
        <v>5526</v>
      </c>
      <c r="I2908" s="3" t="s">
        <v>3170</v>
      </c>
      <c r="J2908" s="6">
        <v>46016</v>
      </c>
      <c r="K2908" s="3" t="s">
        <v>4423</v>
      </c>
      <c r="L2908" s="3" t="s">
        <v>4384</v>
      </c>
      <c r="M2908" s="3" t="s">
        <v>270</v>
      </c>
      <c r="N2908" s="3" t="s">
        <v>410</v>
      </c>
      <c r="O2908" s="5" t="s">
        <v>5382</v>
      </c>
      <c r="P2908" s="2">
        <f>VLOOKUP(M2908&amp;N2908,Distancia!$C$2:$D$3438,2,0)</f>
        <v>115.95</v>
      </c>
      <c r="Q2908" s="2" t="str">
        <f t="shared" si="45"/>
        <v>Aplica</v>
      </c>
      <c r="R2908" s="36"/>
      <c r="S2908" s="2"/>
    </row>
    <row r="2909" spans="1:19" x14ac:dyDescent="0.25">
      <c r="A2909" s="3" t="s">
        <v>269</v>
      </c>
      <c r="B2909" s="6" t="s">
        <v>1938</v>
      </c>
      <c r="C2909" s="2">
        <v>219671</v>
      </c>
      <c r="D2909" s="4">
        <v>45887</v>
      </c>
      <c r="E2909" s="4">
        <v>45891</v>
      </c>
      <c r="F2909" s="2" t="s">
        <v>1244</v>
      </c>
      <c r="G2909" s="3" t="s">
        <v>1245</v>
      </c>
      <c r="H2909" s="2" t="s">
        <v>5685</v>
      </c>
      <c r="I2909" s="3" t="s">
        <v>3170</v>
      </c>
      <c r="J2909" s="6">
        <v>349901</v>
      </c>
      <c r="K2909" s="3" t="s">
        <v>4427</v>
      </c>
      <c r="L2909" s="3" t="s">
        <v>4384</v>
      </c>
      <c r="M2909" s="3" t="s">
        <v>270</v>
      </c>
      <c r="N2909" s="3" t="s">
        <v>359</v>
      </c>
      <c r="O2909" s="5" t="s">
        <v>5590</v>
      </c>
      <c r="P2909" s="2">
        <f>VLOOKUP(M2909&amp;N2909,Distancia!$C$2:$D$3438,2,0)</f>
        <v>256.86</v>
      </c>
      <c r="Q2909" s="2" t="str">
        <f t="shared" si="45"/>
        <v>Aplica</v>
      </c>
      <c r="R2909" s="36">
        <v>49680</v>
      </c>
      <c r="S2909" s="2"/>
    </row>
    <row r="2910" spans="1:19" x14ac:dyDescent="0.25">
      <c r="A2910" s="3" t="s">
        <v>269</v>
      </c>
      <c r="B2910" s="6" t="s">
        <v>1938</v>
      </c>
      <c r="C2910" s="2">
        <v>219690</v>
      </c>
      <c r="D2910" s="4">
        <v>45887</v>
      </c>
      <c r="E2910" s="4">
        <v>45891</v>
      </c>
      <c r="F2910" s="2" t="s">
        <v>1234</v>
      </c>
      <c r="G2910" s="3" t="s">
        <v>1235</v>
      </c>
      <c r="H2910" s="2" t="s">
        <v>5664</v>
      </c>
      <c r="I2910" s="3" t="s">
        <v>3170</v>
      </c>
      <c r="J2910" s="6">
        <v>283967</v>
      </c>
      <c r="K2910" s="3" t="s">
        <v>4436</v>
      </c>
      <c r="L2910" s="3" t="s">
        <v>4411</v>
      </c>
      <c r="M2910" s="3" t="s">
        <v>270</v>
      </c>
      <c r="N2910" s="3" t="s">
        <v>359</v>
      </c>
      <c r="O2910" s="5" t="s">
        <v>5590</v>
      </c>
      <c r="P2910" s="2">
        <f>VLOOKUP(M2910&amp;N2910,Distancia!$C$2:$D$3438,2,0)</f>
        <v>256.86</v>
      </c>
      <c r="Q2910" s="2" t="str">
        <f t="shared" si="45"/>
        <v>Aplica</v>
      </c>
      <c r="R2910" s="36">
        <v>59550</v>
      </c>
      <c r="S2910" s="2"/>
    </row>
    <row r="2911" spans="1:19" x14ac:dyDescent="0.25">
      <c r="A2911" s="3" t="s">
        <v>269</v>
      </c>
      <c r="B2911" s="6" t="s">
        <v>1938</v>
      </c>
      <c r="C2911" s="2">
        <v>219705</v>
      </c>
      <c r="D2911" s="4">
        <v>45875</v>
      </c>
      <c r="E2911" s="4">
        <v>45877</v>
      </c>
      <c r="F2911" s="2" t="s">
        <v>32</v>
      </c>
      <c r="G2911" s="3" t="s">
        <v>1226</v>
      </c>
      <c r="H2911" s="2" t="s">
        <v>5640</v>
      </c>
      <c r="I2911" s="3" t="s">
        <v>3170</v>
      </c>
      <c r="J2911" s="6">
        <v>190855</v>
      </c>
      <c r="K2911" s="3" t="s">
        <v>4442</v>
      </c>
      <c r="L2911" s="3" t="s">
        <v>4416</v>
      </c>
      <c r="M2911" s="3" t="s">
        <v>270</v>
      </c>
      <c r="N2911" s="3" t="s">
        <v>326</v>
      </c>
      <c r="O2911" s="5" t="s">
        <v>5392</v>
      </c>
      <c r="P2911" s="2">
        <f>VLOOKUP(M2911&amp;N2911,Distancia!$C$2:$D$3438,2,0)</f>
        <v>1780.99</v>
      </c>
      <c r="Q2911" s="2" t="str">
        <f t="shared" si="45"/>
        <v>Aplica</v>
      </c>
      <c r="R2911" s="36">
        <v>250790</v>
      </c>
      <c r="S2911" s="2"/>
    </row>
    <row r="2912" spans="1:19" x14ac:dyDescent="0.25">
      <c r="A2912" s="3" t="s">
        <v>269</v>
      </c>
      <c r="B2912" s="6" t="s">
        <v>1938</v>
      </c>
      <c r="C2912" s="2">
        <v>219708</v>
      </c>
      <c r="D2912" s="4">
        <v>45889</v>
      </c>
      <c r="E2912" s="4">
        <v>45889</v>
      </c>
      <c r="F2912" s="2" t="s">
        <v>1224</v>
      </c>
      <c r="G2912" s="3" t="s">
        <v>2818</v>
      </c>
      <c r="H2912" s="2" t="s">
        <v>5526</v>
      </c>
      <c r="I2912" s="3" t="s">
        <v>3170</v>
      </c>
      <c r="J2912" s="6">
        <v>46016</v>
      </c>
      <c r="K2912" s="3" t="s">
        <v>4443</v>
      </c>
      <c r="L2912" s="3" t="s">
        <v>4411</v>
      </c>
      <c r="M2912" s="3" t="s">
        <v>270</v>
      </c>
      <c r="N2912" s="3" t="s">
        <v>100</v>
      </c>
      <c r="O2912" s="5" t="s">
        <v>5392</v>
      </c>
      <c r="P2912" s="2">
        <f>VLOOKUP(M2912&amp;N2912,Distancia!$C$2:$D$3438,2,0)</f>
        <v>499.9</v>
      </c>
      <c r="Q2912" s="2" t="str">
        <f t="shared" si="45"/>
        <v>Aplica</v>
      </c>
      <c r="R2912" s="36">
        <v>323998</v>
      </c>
      <c r="S2912" s="2"/>
    </row>
    <row r="2913" spans="1:19" x14ac:dyDescent="0.25">
      <c r="A2913" s="3" t="s">
        <v>269</v>
      </c>
      <c r="B2913" s="6" t="s">
        <v>1938</v>
      </c>
      <c r="C2913" s="2">
        <v>219718</v>
      </c>
      <c r="D2913" s="4">
        <v>45889</v>
      </c>
      <c r="E2913" s="4">
        <v>45891</v>
      </c>
      <c r="F2913" s="2" t="s">
        <v>2805</v>
      </c>
      <c r="G2913" s="3" t="s">
        <v>2804</v>
      </c>
      <c r="H2913" s="2" t="s">
        <v>5686</v>
      </c>
      <c r="I2913" s="3" t="s">
        <v>3170</v>
      </c>
      <c r="J2913" s="6">
        <v>190855</v>
      </c>
      <c r="K2913" s="3" t="s">
        <v>4454</v>
      </c>
      <c r="L2913" s="3" t="s">
        <v>4411</v>
      </c>
      <c r="M2913" s="3" t="s">
        <v>270</v>
      </c>
      <c r="N2913" s="3" t="s">
        <v>359</v>
      </c>
      <c r="O2913" s="5" t="s">
        <v>5389</v>
      </c>
      <c r="P2913" s="2">
        <f>VLOOKUP(M2913&amp;N2913,Distancia!$C$2:$D$3438,2,0)</f>
        <v>256.86</v>
      </c>
      <c r="Q2913" s="2" t="str">
        <f t="shared" si="45"/>
        <v>Aplica</v>
      </c>
      <c r="R2913" s="36">
        <v>21600</v>
      </c>
      <c r="S2913" s="2"/>
    </row>
    <row r="2914" spans="1:19" x14ac:dyDescent="0.25">
      <c r="A2914" s="3" t="s">
        <v>269</v>
      </c>
      <c r="B2914" s="6" t="s">
        <v>1938</v>
      </c>
      <c r="C2914" s="2">
        <v>219728</v>
      </c>
      <c r="D2914" s="4">
        <v>45882</v>
      </c>
      <c r="E2914" s="4">
        <v>45882</v>
      </c>
      <c r="F2914" s="2" t="s">
        <v>2811</v>
      </c>
      <c r="G2914" s="3" t="s">
        <v>2810</v>
      </c>
      <c r="H2914" s="2" t="s">
        <v>5626</v>
      </c>
      <c r="I2914" s="3" t="s">
        <v>3170</v>
      </c>
      <c r="J2914" s="6">
        <v>0</v>
      </c>
      <c r="K2914" s="3" t="s">
        <v>4466</v>
      </c>
      <c r="L2914" s="3" t="s">
        <v>4416</v>
      </c>
      <c r="M2914" s="3" t="s">
        <v>270</v>
      </c>
      <c r="N2914" s="3" t="s">
        <v>410</v>
      </c>
      <c r="O2914" s="5" t="s">
        <v>5382</v>
      </c>
      <c r="P2914" s="2">
        <f>VLOOKUP(M2914&amp;N2914,Distancia!$C$2:$D$3438,2,0)</f>
        <v>115.95</v>
      </c>
      <c r="Q2914" s="2" t="str">
        <f t="shared" si="45"/>
        <v>Aplica</v>
      </c>
      <c r="R2914" s="36"/>
      <c r="S2914" s="2"/>
    </row>
    <row r="2915" spans="1:19" x14ac:dyDescent="0.25">
      <c r="A2915" s="3" t="s">
        <v>269</v>
      </c>
      <c r="B2915" s="6" t="s">
        <v>1938</v>
      </c>
      <c r="C2915" s="2">
        <v>219763</v>
      </c>
      <c r="D2915" s="4">
        <v>45881</v>
      </c>
      <c r="E2915" s="4">
        <v>45881</v>
      </c>
      <c r="F2915" s="2" t="s">
        <v>1217</v>
      </c>
      <c r="G2915" s="3" t="s">
        <v>1218</v>
      </c>
      <c r="H2915" s="2" t="s">
        <v>5641</v>
      </c>
      <c r="I2915" s="3" t="s">
        <v>97</v>
      </c>
      <c r="J2915" s="6">
        <v>34581</v>
      </c>
      <c r="K2915" s="3" t="s">
        <v>4485</v>
      </c>
      <c r="L2915" s="3" t="s">
        <v>4416</v>
      </c>
      <c r="M2915" s="3" t="s">
        <v>270</v>
      </c>
      <c r="N2915" s="3" t="s">
        <v>410</v>
      </c>
      <c r="O2915" s="5" t="s">
        <v>5382</v>
      </c>
      <c r="P2915" s="2">
        <f>VLOOKUP(M2915&amp;N2915,Distancia!$C$2:$D$3438,2,0)</f>
        <v>115.95</v>
      </c>
      <c r="Q2915" s="2" t="str">
        <f t="shared" si="45"/>
        <v>Aplica</v>
      </c>
      <c r="R2915" s="36"/>
      <c r="S2915" s="2"/>
    </row>
    <row r="2916" spans="1:19" x14ac:dyDescent="0.25">
      <c r="A2916" s="3" t="s">
        <v>269</v>
      </c>
      <c r="B2916" s="6" t="s">
        <v>1938</v>
      </c>
      <c r="C2916" s="2">
        <v>219796</v>
      </c>
      <c r="D2916" s="4">
        <v>45888</v>
      </c>
      <c r="E2916" s="4">
        <v>45891</v>
      </c>
      <c r="F2916" s="2" t="s">
        <v>2807</v>
      </c>
      <c r="G2916" s="3" t="s">
        <v>2824</v>
      </c>
      <c r="H2916" s="2" t="s">
        <v>5881</v>
      </c>
      <c r="I2916" s="3" t="s">
        <v>351</v>
      </c>
      <c r="J2916" s="6">
        <v>270378</v>
      </c>
      <c r="K2916" s="3" t="s">
        <v>4504</v>
      </c>
      <c r="L2916" s="3" t="s">
        <v>4505</v>
      </c>
      <c r="M2916" s="3" t="s">
        <v>270</v>
      </c>
      <c r="N2916" s="3" t="s">
        <v>17</v>
      </c>
      <c r="O2916" s="5" t="s">
        <v>5392</v>
      </c>
      <c r="P2916" s="2">
        <f>VLOOKUP(M2916&amp;N2916,Distancia!$C$2:$D$3438,2,0)</f>
        <v>847.74</v>
      </c>
      <c r="Q2916" s="2" t="str">
        <f t="shared" si="45"/>
        <v>Aplica</v>
      </c>
      <c r="R2916" s="36">
        <v>434328</v>
      </c>
      <c r="S2916" s="2"/>
    </row>
    <row r="2917" spans="1:19" x14ac:dyDescent="0.25">
      <c r="A2917" s="3" t="s">
        <v>269</v>
      </c>
      <c r="B2917" s="6" t="s">
        <v>1938</v>
      </c>
      <c r="C2917" s="2">
        <v>219809</v>
      </c>
      <c r="D2917" s="4">
        <v>45888</v>
      </c>
      <c r="E2917" s="4">
        <v>45888</v>
      </c>
      <c r="F2917" s="2" t="s">
        <v>1224</v>
      </c>
      <c r="G2917" s="3" t="s">
        <v>2818</v>
      </c>
      <c r="H2917" s="2" t="s">
        <v>5526</v>
      </c>
      <c r="I2917" s="3" t="s">
        <v>3170</v>
      </c>
      <c r="J2917" s="6">
        <v>46016</v>
      </c>
      <c r="K2917" s="3" t="s">
        <v>4508</v>
      </c>
      <c r="L2917" s="3" t="s">
        <v>4416</v>
      </c>
      <c r="M2917" s="3" t="s">
        <v>270</v>
      </c>
      <c r="N2917" s="3" t="s">
        <v>410</v>
      </c>
      <c r="O2917" s="5" t="s">
        <v>5382</v>
      </c>
      <c r="P2917" s="2">
        <f>VLOOKUP(M2917&amp;N2917,Distancia!$C$2:$D$3438,2,0)</f>
        <v>115.95</v>
      </c>
      <c r="Q2917" s="2" t="str">
        <f t="shared" si="45"/>
        <v>Aplica</v>
      </c>
      <c r="R2917" s="36"/>
      <c r="S2917" s="2"/>
    </row>
    <row r="2918" spans="1:19" x14ac:dyDescent="0.25">
      <c r="A2918" s="3" t="s">
        <v>269</v>
      </c>
      <c r="B2918" s="6" t="s">
        <v>1938</v>
      </c>
      <c r="C2918" s="2">
        <v>219854</v>
      </c>
      <c r="D2918" s="4">
        <v>45875</v>
      </c>
      <c r="E2918" s="4">
        <v>45875</v>
      </c>
      <c r="F2918" s="2" t="s">
        <v>2817</v>
      </c>
      <c r="G2918" s="3" t="s">
        <v>2816</v>
      </c>
      <c r="H2918" s="2" t="s">
        <v>5596</v>
      </c>
      <c r="I2918" s="3" t="s">
        <v>3170</v>
      </c>
      <c r="J2918" s="6">
        <v>31809</v>
      </c>
      <c r="K2918" s="3" t="s">
        <v>4541</v>
      </c>
      <c r="L2918" s="3" t="s">
        <v>4505</v>
      </c>
      <c r="M2918" s="3" t="s">
        <v>270</v>
      </c>
      <c r="N2918" s="3" t="s">
        <v>410</v>
      </c>
      <c r="O2918" s="5" t="s">
        <v>5382</v>
      </c>
      <c r="P2918" s="2">
        <f>VLOOKUP(M2918&amp;N2918,Distancia!$C$2:$D$3438,2,0)</f>
        <v>115.95</v>
      </c>
      <c r="Q2918" s="2" t="str">
        <f t="shared" si="45"/>
        <v>Aplica</v>
      </c>
      <c r="R2918" s="36"/>
      <c r="S2918" s="2"/>
    </row>
    <row r="2919" spans="1:19" x14ac:dyDescent="0.25">
      <c r="A2919" s="3" t="s">
        <v>269</v>
      </c>
      <c r="B2919" s="6" t="s">
        <v>1938</v>
      </c>
      <c r="C2919" s="2">
        <v>219855</v>
      </c>
      <c r="D2919" s="4">
        <v>45880</v>
      </c>
      <c r="E2919" s="4">
        <v>45880</v>
      </c>
      <c r="F2919" s="2" t="s">
        <v>2817</v>
      </c>
      <c r="G2919" s="3" t="s">
        <v>2816</v>
      </c>
      <c r="H2919" s="2" t="s">
        <v>5596</v>
      </c>
      <c r="I2919" s="3" t="s">
        <v>3170</v>
      </c>
      <c r="J2919" s="6">
        <v>31809</v>
      </c>
      <c r="K2919" s="3" t="s">
        <v>4542</v>
      </c>
      <c r="L2919" s="3" t="s">
        <v>4505</v>
      </c>
      <c r="M2919" s="3" t="s">
        <v>270</v>
      </c>
      <c r="N2919" s="3" t="s">
        <v>410</v>
      </c>
      <c r="O2919" s="5" t="s">
        <v>5382</v>
      </c>
      <c r="P2919" s="2">
        <f>VLOOKUP(M2919&amp;N2919,Distancia!$C$2:$D$3438,2,0)</f>
        <v>115.95</v>
      </c>
      <c r="Q2919" s="2" t="str">
        <f t="shared" si="45"/>
        <v>Aplica</v>
      </c>
      <c r="R2919" s="36"/>
      <c r="S2919" s="2"/>
    </row>
    <row r="2920" spans="1:19" x14ac:dyDescent="0.25">
      <c r="A2920" s="3" t="s">
        <v>269</v>
      </c>
      <c r="B2920" s="6" t="s">
        <v>1938</v>
      </c>
      <c r="C2920" s="2">
        <v>219856</v>
      </c>
      <c r="D2920" s="4">
        <v>45882</v>
      </c>
      <c r="E2920" s="4">
        <v>45882</v>
      </c>
      <c r="F2920" s="2" t="s">
        <v>2817</v>
      </c>
      <c r="G2920" s="3" t="s">
        <v>2816</v>
      </c>
      <c r="H2920" s="2" t="s">
        <v>5596</v>
      </c>
      <c r="I2920" s="3" t="s">
        <v>3170</v>
      </c>
      <c r="J2920" s="6">
        <v>31809</v>
      </c>
      <c r="K2920" s="3" t="s">
        <v>4543</v>
      </c>
      <c r="L2920" s="3" t="s">
        <v>4505</v>
      </c>
      <c r="M2920" s="3" t="s">
        <v>270</v>
      </c>
      <c r="N2920" s="3" t="s">
        <v>410</v>
      </c>
      <c r="O2920" s="5" t="s">
        <v>5382</v>
      </c>
      <c r="P2920" s="2">
        <f>VLOOKUP(M2920&amp;N2920,Distancia!$C$2:$D$3438,2,0)</f>
        <v>115.95</v>
      </c>
      <c r="Q2920" s="2" t="str">
        <f t="shared" si="45"/>
        <v>Aplica</v>
      </c>
      <c r="R2920" s="36"/>
      <c r="S2920" s="2"/>
    </row>
    <row r="2921" spans="1:19" x14ac:dyDescent="0.25">
      <c r="A2921" s="3" t="s">
        <v>269</v>
      </c>
      <c r="B2921" s="6" t="s">
        <v>1938</v>
      </c>
      <c r="C2921" s="2">
        <v>219857</v>
      </c>
      <c r="D2921" s="4">
        <v>45888</v>
      </c>
      <c r="E2921" s="4">
        <v>45888</v>
      </c>
      <c r="F2921" s="2" t="s">
        <v>2817</v>
      </c>
      <c r="G2921" s="3" t="s">
        <v>2816</v>
      </c>
      <c r="H2921" s="2" t="s">
        <v>5596</v>
      </c>
      <c r="I2921" s="3" t="s">
        <v>3170</v>
      </c>
      <c r="J2921" s="6">
        <v>31809</v>
      </c>
      <c r="K2921" s="3" t="s">
        <v>4544</v>
      </c>
      <c r="L2921" s="3" t="s">
        <v>4505</v>
      </c>
      <c r="M2921" s="3" t="s">
        <v>270</v>
      </c>
      <c r="N2921" s="3" t="s">
        <v>410</v>
      </c>
      <c r="O2921" s="5" t="s">
        <v>5382</v>
      </c>
      <c r="P2921" s="2">
        <f>VLOOKUP(M2921&amp;N2921,Distancia!$C$2:$D$3438,2,0)</f>
        <v>115.95</v>
      </c>
      <c r="Q2921" s="2" t="str">
        <f t="shared" si="45"/>
        <v>Aplica</v>
      </c>
      <c r="R2921" s="36"/>
      <c r="S2921" s="2"/>
    </row>
    <row r="2922" spans="1:19" x14ac:dyDescent="0.25">
      <c r="A2922" s="3" t="s">
        <v>269</v>
      </c>
      <c r="B2922" s="6" t="s">
        <v>1938</v>
      </c>
      <c r="C2922" s="2">
        <v>219860</v>
      </c>
      <c r="D2922" s="4">
        <v>45894</v>
      </c>
      <c r="E2922" s="4">
        <v>45894</v>
      </c>
      <c r="F2922" s="2" t="s">
        <v>677</v>
      </c>
      <c r="G2922" s="3" t="s">
        <v>678</v>
      </c>
      <c r="H2922" s="2" t="s">
        <v>5481</v>
      </c>
      <c r="I2922" s="3" t="s">
        <v>97</v>
      </c>
      <c r="J2922" s="6">
        <v>34581</v>
      </c>
      <c r="K2922" s="3" t="s">
        <v>773</v>
      </c>
      <c r="L2922" s="3" t="s">
        <v>4222</v>
      </c>
      <c r="M2922" s="3" t="s">
        <v>270</v>
      </c>
      <c r="N2922" s="3" t="s">
        <v>410</v>
      </c>
      <c r="O2922" s="5" t="s">
        <v>5450</v>
      </c>
      <c r="P2922" s="2">
        <f>VLOOKUP(M2922&amp;N2922,Distancia!$C$2:$D$3438,2,0)</f>
        <v>115.95</v>
      </c>
      <c r="Q2922" s="2" t="str">
        <f t="shared" si="45"/>
        <v>Aplica</v>
      </c>
      <c r="R2922" s="36"/>
      <c r="S2922" s="2"/>
    </row>
    <row r="2923" spans="1:19" x14ac:dyDescent="0.25">
      <c r="A2923" s="3" t="s">
        <v>269</v>
      </c>
      <c r="B2923" s="6" t="s">
        <v>1938</v>
      </c>
      <c r="C2923" s="2">
        <v>219878</v>
      </c>
      <c r="D2923" s="4">
        <v>45895</v>
      </c>
      <c r="E2923" s="4">
        <v>45897</v>
      </c>
      <c r="F2923" s="2" t="s">
        <v>909</v>
      </c>
      <c r="G2923" s="3" t="s">
        <v>910</v>
      </c>
      <c r="H2923" s="2" t="s">
        <v>5517</v>
      </c>
      <c r="I2923" s="3" t="s">
        <v>351</v>
      </c>
      <c r="J2923" s="6">
        <v>190855</v>
      </c>
      <c r="K2923" s="3" t="s">
        <v>4549</v>
      </c>
      <c r="L2923" s="3" t="s">
        <v>4550</v>
      </c>
      <c r="M2923" s="3" t="s">
        <v>270</v>
      </c>
      <c r="N2923" s="3" t="s">
        <v>100</v>
      </c>
      <c r="O2923" s="5" t="s">
        <v>5402</v>
      </c>
      <c r="P2923" s="2">
        <f>VLOOKUP(M2923&amp;N2923,Distancia!$C$2:$D$3438,2,0)</f>
        <v>499.9</v>
      </c>
      <c r="Q2923" s="2" t="str">
        <f t="shared" si="45"/>
        <v>Aplica</v>
      </c>
      <c r="R2923" s="36">
        <v>180800</v>
      </c>
      <c r="S2923" s="2"/>
    </row>
    <row r="2924" spans="1:19" x14ac:dyDescent="0.25">
      <c r="A2924" s="3" t="s">
        <v>269</v>
      </c>
      <c r="B2924" s="6" t="s">
        <v>1938</v>
      </c>
      <c r="C2924" s="2">
        <v>219900</v>
      </c>
      <c r="D2924" s="4">
        <v>45900</v>
      </c>
      <c r="E2924" s="4">
        <v>45902</v>
      </c>
      <c r="F2924" s="2" t="s">
        <v>909</v>
      </c>
      <c r="G2924" s="3" t="s">
        <v>910</v>
      </c>
      <c r="H2924" s="2" t="s">
        <v>5517</v>
      </c>
      <c r="I2924" s="3" t="s">
        <v>3170</v>
      </c>
      <c r="J2924" s="6">
        <v>159046</v>
      </c>
      <c r="K2924" s="3" t="s">
        <v>4565</v>
      </c>
      <c r="L2924" s="3" t="s">
        <v>4550</v>
      </c>
      <c r="M2924" s="3" t="s">
        <v>270</v>
      </c>
      <c r="N2924" s="3" t="s">
        <v>111</v>
      </c>
      <c r="O2924" s="5" t="s">
        <v>5392</v>
      </c>
      <c r="P2924" s="2">
        <f>VLOOKUP(M2924&amp;N2924,Distancia!$C$2:$D$3438,2,0)</f>
        <v>1708.97</v>
      </c>
      <c r="Q2924" s="2" t="str">
        <f t="shared" si="45"/>
        <v>Aplica</v>
      </c>
      <c r="R2924" s="36">
        <v>225046</v>
      </c>
      <c r="S2924" s="2"/>
    </row>
    <row r="2925" spans="1:19" x14ac:dyDescent="0.25">
      <c r="A2925" s="3" t="s">
        <v>269</v>
      </c>
      <c r="B2925" s="6" t="s">
        <v>1938</v>
      </c>
      <c r="C2925" s="2">
        <v>219925</v>
      </c>
      <c r="D2925" s="4">
        <v>45888</v>
      </c>
      <c r="E2925" s="4">
        <v>45888</v>
      </c>
      <c r="F2925" s="2" t="s">
        <v>2826</v>
      </c>
      <c r="G2925" s="3" t="s">
        <v>2825</v>
      </c>
      <c r="H2925" s="2" t="s">
        <v>5422</v>
      </c>
      <c r="I2925" s="3" t="s">
        <v>3170</v>
      </c>
      <c r="J2925" s="6">
        <v>25815</v>
      </c>
      <c r="K2925" s="3" t="s">
        <v>4577</v>
      </c>
      <c r="L2925" s="3" t="s">
        <v>4550</v>
      </c>
      <c r="M2925" s="3" t="s">
        <v>270</v>
      </c>
      <c r="N2925" s="3" t="s">
        <v>410</v>
      </c>
      <c r="O2925" s="5" t="s">
        <v>5382</v>
      </c>
      <c r="P2925" s="2">
        <f>VLOOKUP(M2925&amp;N2925,Distancia!$C$2:$D$3438,2,0)</f>
        <v>115.95</v>
      </c>
      <c r="Q2925" s="2" t="str">
        <f t="shared" si="45"/>
        <v>Aplica</v>
      </c>
      <c r="R2925" s="36"/>
      <c r="S2925" s="2"/>
    </row>
    <row r="2926" spans="1:19" x14ac:dyDescent="0.25">
      <c r="A2926" s="3" t="s">
        <v>269</v>
      </c>
      <c r="B2926" s="6" t="s">
        <v>1938</v>
      </c>
      <c r="C2926" s="2">
        <v>219951</v>
      </c>
      <c r="D2926" s="4">
        <v>45888</v>
      </c>
      <c r="E2926" s="4">
        <v>45888</v>
      </c>
      <c r="F2926" s="2" t="s">
        <v>1250</v>
      </c>
      <c r="G2926" s="3" t="s">
        <v>1251</v>
      </c>
      <c r="H2926" s="2" t="s">
        <v>6037</v>
      </c>
      <c r="I2926" s="3" t="s">
        <v>3170</v>
      </c>
      <c r="J2926" s="6">
        <v>25815</v>
      </c>
      <c r="K2926" s="3" t="s">
        <v>4590</v>
      </c>
      <c r="L2926" s="3" t="s">
        <v>3573</v>
      </c>
      <c r="M2926" s="3" t="s">
        <v>270</v>
      </c>
      <c r="N2926" s="3" t="s">
        <v>359</v>
      </c>
      <c r="O2926" s="5" t="s">
        <v>5382</v>
      </c>
      <c r="P2926" s="2">
        <f>VLOOKUP(M2926&amp;N2926,Distancia!$C$2:$D$3438,2,0)</f>
        <v>256.86</v>
      </c>
      <c r="Q2926" s="2" t="str">
        <f t="shared" si="45"/>
        <v>Aplica</v>
      </c>
      <c r="R2926" s="36"/>
      <c r="S2926" s="2"/>
    </row>
    <row r="2927" spans="1:19" x14ac:dyDescent="0.25">
      <c r="A2927" s="3" t="s">
        <v>269</v>
      </c>
      <c r="B2927" s="6" t="s">
        <v>1938</v>
      </c>
      <c r="C2927" s="2">
        <v>220015</v>
      </c>
      <c r="D2927" s="4">
        <v>45894</v>
      </c>
      <c r="E2927" s="4">
        <v>45894</v>
      </c>
      <c r="F2927" s="2" t="s">
        <v>3033</v>
      </c>
      <c r="G2927" s="3" t="s">
        <v>3034</v>
      </c>
      <c r="H2927" s="2" t="s">
        <v>6186</v>
      </c>
      <c r="I2927" s="3" t="s">
        <v>351</v>
      </c>
      <c r="J2927" s="6">
        <v>31809</v>
      </c>
      <c r="K2927" s="3" t="s">
        <v>4612</v>
      </c>
      <c r="L2927" s="3" t="s">
        <v>4505</v>
      </c>
      <c r="M2927" s="3" t="s">
        <v>270</v>
      </c>
      <c r="N2927" s="3" t="s">
        <v>410</v>
      </c>
      <c r="O2927" s="5" t="s">
        <v>5394</v>
      </c>
      <c r="P2927" s="2">
        <f>VLOOKUP(M2927&amp;N2927,Distancia!$C$2:$D$3438,2,0)</f>
        <v>115.95</v>
      </c>
      <c r="Q2927" s="2" t="str">
        <f t="shared" si="45"/>
        <v>Aplica</v>
      </c>
      <c r="R2927" s="36"/>
      <c r="S2927" s="2"/>
    </row>
    <row r="2928" spans="1:19" x14ac:dyDescent="0.25">
      <c r="A2928" s="3" t="s">
        <v>269</v>
      </c>
      <c r="B2928" s="6" t="s">
        <v>1938</v>
      </c>
      <c r="C2928" s="2">
        <v>220023</v>
      </c>
      <c r="D2928" s="4">
        <v>45875</v>
      </c>
      <c r="E2928" s="4">
        <v>45875</v>
      </c>
      <c r="F2928" s="2" t="s">
        <v>258</v>
      </c>
      <c r="G2928" s="3" t="s">
        <v>1248</v>
      </c>
      <c r="H2928" s="2" t="s">
        <v>5560</v>
      </c>
      <c r="I2928" s="3" t="s">
        <v>3170</v>
      </c>
      <c r="J2928" s="6">
        <v>34581</v>
      </c>
      <c r="K2928" s="3" t="s">
        <v>4614</v>
      </c>
      <c r="L2928" s="3" t="s">
        <v>4505</v>
      </c>
      <c r="M2928" s="3" t="s">
        <v>270</v>
      </c>
      <c r="N2928" s="3" t="s">
        <v>410</v>
      </c>
      <c r="O2928" s="5" t="s">
        <v>5382</v>
      </c>
      <c r="P2928" s="2">
        <f>VLOOKUP(M2928&amp;N2928,Distancia!$C$2:$D$3438,2,0)</f>
        <v>115.95</v>
      </c>
      <c r="Q2928" s="2" t="str">
        <f t="shared" si="45"/>
        <v>Aplica</v>
      </c>
      <c r="R2928" s="36"/>
      <c r="S2928" s="2"/>
    </row>
    <row r="2929" spans="1:19" x14ac:dyDescent="0.25">
      <c r="A2929" s="3" t="s">
        <v>269</v>
      </c>
      <c r="B2929" s="6" t="s">
        <v>1938</v>
      </c>
      <c r="C2929" s="2">
        <v>220024</v>
      </c>
      <c r="D2929" s="4">
        <v>45880</v>
      </c>
      <c r="E2929" s="4">
        <v>45880</v>
      </c>
      <c r="F2929" s="2" t="s">
        <v>258</v>
      </c>
      <c r="G2929" s="3" t="s">
        <v>1248</v>
      </c>
      <c r="H2929" s="2" t="s">
        <v>5560</v>
      </c>
      <c r="I2929" s="3" t="s">
        <v>3170</v>
      </c>
      <c r="J2929" s="6">
        <v>34581</v>
      </c>
      <c r="K2929" s="3" t="s">
        <v>4615</v>
      </c>
      <c r="L2929" s="3" t="s">
        <v>4505</v>
      </c>
      <c r="M2929" s="3" t="s">
        <v>270</v>
      </c>
      <c r="N2929" s="3" t="s">
        <v>410</v>
      </c>
      <c r="O2929" s="5" t="s">
        <v>5382</v>
      </c>
      <c r="P2929" s="2">
        <f>VLOOKUP(M2929&amp;N2929,Distancia!$C$2:$D$3438,2,0)</f>
        <v>115.95</v>
      </c>
      <c r="Q2929" s="2" t="str">
        <f t="shared" si="45"/>
        <v>Aplica</v>
      </c>
      <c r="R2929" s="36"/>
      <c r="S2929" s="2"/>
    </row>
    <row r="2930" spans="1:19" x14ac:dyDescent="0.25">
      <c r="A2930" s="3" t="s">
        <v>269</v>
      </c>
      <c r="B2930" s="6" t="s">
        <v>1938</v>
      </c>
      <c r="C2930" s="2">
        <v>220025</v>
      </c>
      <c r="D2930" s="4">
        <v>45882</v>
      </c>
      <c r="E2930" s="4">
        <v>45882</v>
      </c>
      <c r="F2930" s="2" t="s">
        <v>258</v>
      </c>
      <c r="G2930" s="3" t="s">
        <v>1248</v>
      </c>
      <c r="H2930" s="2" t="s">
        <v>5560</v>
      </c>
      <c r="I2930" s="3" t="s">
        <v>3170</v>
      </c>
      <c r="J2930" s="6">
        <v>34581</v>
      </c>
      <c r="K2930" s="3" t="s">
        <v>4616</v>
      </c>
      <c r="L2930" s="3" t="s">
        <v>4505</v>
      </c>
      <c r="M2930" s="3" t="s">
        <v>270</v>
      </c>
      <c r="N2930" s="3" t="s">
        <v>410</v>
      </c>
      <c r="O2930" s="5" t="s">
        <v>5382</v>
      </c>
      <c r="P2930" s="2">
        <f>VLOOKUP(M2930&amp;N2930,Distancia!$C$2:$D$3438,2,0)</f>
        <v>115.95</v>
      </c>
      <c r="Q2930" s="2" t="str">
        <f t="shared" si="45"/>
        <v>Aplica</v>
      </c>
      <c r="R2930" s="36"/>
      <c r="S2930" s="2"/>
    </row>
    <row r="2931" spans="1:19" x14ac:dyDescent="0.25">
      <c r="A2931" s="3" t="s">
        <v>269</v>
      </c>
      <c r="B2931" s="6" t="s">
        <v>1938</v>
      </c>
      <c r="C2931" s="2">
        <v>220026</v>
      </c>
      <c r="D2931" s="4">
        <v>45888</v>
      </c>
      <c r="E2931" s="4">
        <v>45888</v>
      </c>
      <c r="F2931" s="2" t="s">
        <v>258</v>
      </c>
      <c r="G2931" s="3" t="s">
        <v>1248</v>
      </c>
      <c r="H2931" s="2" t="s">
        <v>5560</v>
      </c>
      <c r="I2931" s="3" t="s">
        <v>3170</v>
      </c>
      <c r="J2931" s="6">
        <v>34581</v>
      </c>
      <c r="K2931" s="3" t="s">
        <v>4617</v>
      </c>
      <c r="L2931" s="3" t="s">
        <v>4505</v>
      </c>
      <c r="M2931" s="3" t="s">
        <v>270</v>
      </c>
      <c r="N2931" s="3" t="s">
        <v>410</v>
      </c>
      <c r="O2931" s="5" t="s">
        <v>5382</v>
      </c>
      <c r="P2931" s="2">
        <f>VLOOKUP(M2931&amp;N2931,Distancia!$C$2:$D$3438,2,0)</f>
        <v>115.95</v>
      </c>
      <c r="Q2931" s="2" t="str">
        <f t="shared" si="45"/>
        <v>Aplica</v>
      </c>
      <c r="R2931" s="36"/>
      <c r="S2931" s="2"/>
    </row>
    <row r="2932" spans="1:19" x14ac:dyDescent="0.25">
      <c r="A2932" s="3" t="s">
        <v>269</v>
      </c>
      <c r="B2932" s="6" t="s">
        <v>1938</v>
      </c>
      <c r="C2932" s="2">
        <v>220034</v>
      </c>
      <c r="D2932" s="4">
        <v>45894</v>
      </c>
      <c r="E2932" s="4">
        <v>45894</v>
      </c>
      <c r="F2932" s="2" t="s">
        <v>4621</v>
      </c>
      <c r="G2932" s="3" t="s">
        <v>4622</v>
      </c>
      <c r="H2932" s="2" t="s">
        <v>6192</v>
      </c>
      <c r="I2932" s="3" t="s">
        <v>351</v>
      </c>
      <c r="J2932" s="6">
        <v>25815</v>
      </c>
      <c r="K2932" s="3" t="s">
        <v>4623</v>
      </c>
      <c r="L2932" s="3" t="s">
        <v>4505</v>
      </c>
      <c r="M2932" s="3" t="s">
        <v>270</v>
      </c>
      <c r="N2932" s="3" t="s">
        <v>410</v>
      </c>
      <c r="O2932" s="5" t="s">
        <v>5402</v>
      </c>
      <c r="P2932" s="2">
        <f>VLOOKUP(M2932&amp;N2932,Distancia!$C$2:$D$3438,2,0)</f>
        <v>115.95</v>
      </c>
      <c r="Q2932" s="2" t="str">
        <f t="shared" si="45"/>
        <v>Aplica</v>
      </c>
      <c r="R2932" s="36">
        <v>27492</v>
      </c>
      <c r="S2932" s="2"/>
    </row>
    <row r="2933" spans="1:19" x14ac:dyDescent="0.25">
      <c r="A2933" s="3" t="s">
        <v>269</v>
      </c>
      <c r="B2933" s="6" t="s">
        <v>1938</v>
      </c>
      <c r="C2933" s="2">
        <v>220036</v>
      </c>
      <c r="D2933" s="4">
        <v>45895</v>
      </c>
      <c r="E2933" s="4">
        <v>45895</v>
      </c>
      <c r="F2933" s="2" t="s">
        <v>4621</v>
      </c>
      <c r="G2933" s="3" t="s">
        <v>4622</v>
      </c>
      <c r="H2933" s="2" t="s">
        <v>6192</v>
      </c>
      <c r="I2933" s="3" t="s">
        <v>351</v>
      </c>
      <c r="J2933" s="6">
        <v>25815</v>
      </c>
      <c r="K2933" s="3" t="s">
        <v>4624</v>
      </c>
      <c r="L2933" s="3" t="s">
        <v>4505</v>
      </c>
      <c r="M2933" s="3" t="s">
        <v>270</v>
      </c>
      <c r="N2933" s="3" t="s">
        <v>638</v>
      </c>
      <c r="O2933" s="5" t="s">
        <v>5402</v>
      </c>
      <c r="P2933" s="2">
        <f>VLOOKUP(M2933&amp;N2933,Distancia!$C$2:$D$3438,2,0)</f>
        <v>117.87</v>
      </c>
      <c r="Q2933" s="2" t="str">
        <f t="shared" si="45"/>
        <v>Aplica</v>
      </c>
      <c r="R2933" s="36">
        <v>27446</v>
      </c>
      <c r="S2933" s="2"/>
    </row>
    <row r="2934" spans="1:19" x14ac:dyDescent="0.25">
      <c r="A2934" s="3" t="s">
        <v>269</v>
      </c>
      <c r="B2934" s="6" t="s">
        <v>1938</v>
      </c>
      <c r="C2934" s="2">
        <v>220045</v>
      </c>
      <c r="D2934" s="4">
        <v>45894</v>
      </c>
      <c r="E2934" s="4">
        <v>45894</v>
      </c>
      <c r="F2934" s="2" t="s">
        <v>1219</v>
      </c>
      <c r="G2934" s="3" t="s">
        <v>1220</v>
      </c>
      <c r="H2934" s="2" t="s">
        <v>5843</v>
      </c>
      <c r="I2934" s="3" t="s">
        <v>351</v>
      </c>
      <c r="J2934" s="6">
        <v>31809</v>
      </c>
      <c r="K2934" s="3" t="s">
        <v>4630</v>
      </c>
      <c r="L2934" s="3" t="s">
        <v>4631</v>
      </c>
      <c r="M2934" s="3" t="s">
        <v>270</v>
      </c>
      <c r="N2934" s="3" t="s">
        <v>410</v>
      </c>
      <c r="O2934" s="5" t="s">
        <v>5402</v>
      </c>
      <c r="P2934" s="2">
        <f>VLOOKUP(M2934&amp;N2934,Distancia!$C$2:$D$3438,2,0)</f>
        <v>115.95</v>
      </c>
      <c r="Q2934" s="2" t="str">
        <f t="shared" si="45"/>
        <v>Aplica</v>
      </c>
      <c r="R2934" s="36"/>
      <c r="S2934" s="2"/>
    </row>
    <row r="2935" spans="1:19" x14ac:dyDescent="0.25">
      <c r="A2935" s="3" t="s">
        <v>269</v>
      </c>
      <c r="B2935" s="6" t="s">
        <v>1938</v>
      </c>
      <c r="C2935" s="2">
        <v>220069</v>
      </c>
      <c r="D2935" s="4">
        <v>45894</v>
      </c>
      <c r="E2935" s="4">
        <v>45894</v>
      </c>
      <c r="F2935" s="2" t="s">
        <v>2815</v>
      </c>
      <c r="G2935" s="3" t="s">
        <v>2814</v>
      </c>
      <c r="H2935" s="2" t="s">
        <v>6098</v>
      </c>
      <c r="I2935" s="3" t="s">
        <v>97</v>
      </c>
      <c r="J2935" s="6">
        <v>31809</v>
      </c>
      <c r="K2935" s="3" t="s">
        <v>4642</v>
      </c>
      <c r="L2935" s="3" t="s">
        <v>4631</v>
      </c>
      <c r="M2935" s="3" t="s">
        <v>270</v>
      </c>
      <c r="N2935" s="3" t="s">
        <v>410</v>
      </c>
      <c r="O2935" s="5" t="s">
        <v>5402</v>
      </c>
      <c r="P2935" s="2">
        <f>VLOOKUP(M2935&amp;N2935,Distancia!$C$2:$D$3438,2,0)</f>
        <v>115.95</v>
      </c>
      <c r="Q2935" s="2" t="str">
        <f t="shared" si="45"/>
        <v>Aplica</v>
      </c>
      <c r="R2935" s="36"/>
      <c r="S2935" s="2"/>
    </row>
    <row r="2936" spans="1:19" x14ac:dyDescent="0.25">
      <c r="A2936" s="3" t="s">
        <v>269</v>
      </c>
      <c r="B2936" s="6" t="s">
        <v>1938</v>
      </c>
      <c r="C2936" s="2">
        <v>220070</v>
      </c>
      <c r="D2936" s="4">
        <v>45895</v>
      </c>
      <c r="E2936" s="4">
        <v>45895</v>
      </c>
      <c r="F2936" s="2" t="s">
        <v>2815</v>
      </c>
      <c r="G2936" s="3" t="s">
        <v>2814</v>
      </c>
      <c r="H2936" s="2" t="s">
        <v>6098</v>
      </c>
      <c r="I2936" s="3" t="s">
        <v>97</v>
      </c>
      <c r="J2936" s="6">
        <v>0</v>
      </c>
      <c r="K2936" s="3" t="s">
        <v>4643</v>
      </c>
      <c r="L2936" s="3" t="s">
        <v>4631</v>
      </c>
      <c r="M2936" s="3" t="s">
        <v>270</v>
      </c>
      <c r="N2936" s="3" t="s">
        <v>638</v>
      </c>
      <c r="O2936" s="5" t="s">
        <v>5402</v>
      </c>
      <c r="P2936" s="2">
        <f>VLOOKUP(M2936&amp;N2936,Distancia!$C$2:$D$3438,2,0)</f>
        <v>117.87</v>
      </c>
      <c r="Q2936" s="2" t="str">
        <f t="shared" si="45"/>
        <v>Aplica</v>
      </c>
      <c r="R2936" s="36"/>
      <c r="S2936" s="2"/>
    </row>
    <row r="2937" spans="1:19" x14ac:dyDescent="0.25">
      <c r="A2937" s="3" t="s">
        <v>269</v>
      </c>
      <c r="B2937" s="6" t="s">
        <v>1938</v>
      </c>
      <c r="C2937" s="2">
        <v>220077</v>
      </c>
      <c r="D2937" s="4">
        <v>45894</v>
      </c>
      <c r="E2937" s="4">
        <v>45894</v>
      </c>
      <c r="F2937" s="2" t="s">
        <v>2809</v>
      </c>
      <c r="G2937" s="3" t="s">
        <v>2808</v>
      </c>
      <c r="H2937" s="2" t="s">
        <v>6200</v>
      </c>
      <c r="I2937" s="3" t="s">
        <v>97</v>
      </c>
      <c r="J2937" s="6">
        <v>31809</v>
      </c>
      <c r="K2937" s="3" t="s">
        <v>4645</v>
      </c>
      <c r="L2937" s="3" t="s">
        <v>4631</v>
      </c>
      <c r="M2937" s="3" t="s">
        <v>270</v>
      </c>
      <c r="N2937" s="3" t="s">
        <v>410</v>
      </c>
      <c r="O2937" s="5" t="s">
        <v>5389</v>
      </c>
      <c r="P2937" s="2">
        <f>VLOOKUP(M2937&amp;N2937,Distancia!$C$2:$D$3438,2,0)</f>
        <v>115.95</v>
      </c>
      <c r="Q2937" s="2" t="str">
        <f t="shared" si="45"/>
        <v>Aplica</v>
      </c>
      <c r="R2937" s="36">
        <v>8100</v>
      </c>
      <c r="S2937" s="2"/>
    </row>
    <row r="2938" spans="1:19" x14ac:dyDescent="0.25">
      <c r="A2938" s="3" t="s">
        <v>269</v>
      </c>
      <c r="B2938" s="6" t="s">
        <v>1938</v>
      </c>
      <c r="C2938" s="2">
        <v>220079</v>
      </c>
      <c r="D2938" s="4">
        <v>45895</v>
      </c>
      <c r="E2938" s="4">
        <v>45895</v>
      </c>
      <c r="F2938" s="2" t="s">
        <v>2809</v>
      </c>
      <c r="G2938" s="3" t="s">
        <v>2808</v>
      </c>
      <c r="H2938" s="2" t="s">
        <v>6200</v>
      </c>
      <c r="I2938" s="3" t="s">
        <v>97</v>
      </c>
      <c r="J2938" s="6">
        <v>0</v>
      </c>
      <c r="K2938" s="3" t="s">
        <v>4646</v>
      </c>
      <c r="L2938" s="3" t="s">
        <v>4631</v>
      </c>
      <c r="M2938" s="3" t="s">
        <v>270</v>
      </c>
      <c r="N2938" s="3" t="s">
        <v>638</v>
      </c>
      <c r="O2938" s="5" t="s">
        <v>5389</v>
      </c>
      <c r="P2938" s="2">
        <f>VLOOKUP(M2938&amp;N2938,Distancia!$C$2:$D$3438,2,0)</f>
        <v>117.87</v>
      </c>
      <c r="Q2938" s="2" t="str">
        <f t="shared" si="45"/>
        <v>Aplica</v>
      </c>
      <c r="R2938" s="36">
        <v>8100</v>
      </c>
      <c r="S2938" s="2"/>
    </row>
    <row r="2939" spans="1:19" x14ac:dyDescent="0.25">
      <c r="A2939" s="3" t="s">
        <v>269</v>
      </c>
      <c r="B2939" s="6" t="s">
        <v>1938</v>
      </c>
      <c r="C2939" s="2">
        <v>220081</v>
      </c>
      <c r="D2939" s="4">
        <v>45889</v>
      </c>
      <c r="E2939" s="4">
        <v>45890</v>
      </c>
      <c r="F2939" s="2" t="s">
        <v>911</v>
      </c>
      <c r="G2939" s="3" t="s">
        <v>1237</v>
      </c>
      <c r="H2939" s="2" t="s">
        <v>5830</v>
      </c>
      <c r="I2939" s="3" t="s">
        <v>97</v>
      </c>
      <c r="J2939" s="6">
        <v>121034</v>
      </c>
      <c r="K2939" s="3" t="s">
        <v>4648</v>
      </c>
      <c r="L2939" s="3" t="s">
        <v>4631</v>
      </c>
      <c r="M2939" s="3" t="s">
        <v>270</v>
      </c>
      <c r="N2939" s="3" t="s">
        <v>950</v>
      </c>
      <c r="O2939" s="5" t="s">
        <v>5402</v>
      </c>
      <c r="P2939" s="2">
        <f>VLOOKUP(M2939&amp;N2939,Distancia!$C$2:$D$3438,2,0)</f>
        <v>83.73</v>
      </c>
      <c r="Q2939" s="2" t="str">
        <f t="shared" si="45"/>
        <v>Aplica</v>
      </c>
      <c r="R2939" s="36">
        <v>19790</v>
      </c>
      <c r="S2939" s="2"/>
    </row>
    <row r="2940" spans="1:19" x14ac:dyDescent="0.25">
      <c r="A2940" s="3" t="s">
        <v>269</v>
      </c>
      <c r="B2940" s="6" t="s">
        <v>1938</v>
      </c>
      <c r="C2940" s="2">
        <v>220082</v>
      </c>
      <c r="D2940" s="4">
        <v>45895</v>
      </c>
      <c r="E2940" s="4">
        <v>45897</v>
      </c>
      <c r="F2940" s="2" t="s">
        <v>911</v>
      </c>
      <c r="G2940" s="3" t="s">
        <v>1237</v>
      </c>
      <c r="H2940" s="2" t="s">
        <v>5830</v>
      </c>
      <c r="I2940" s="3" t="s">
        <v>351</v>
      </c>
      <c r="J2940" s="6">
        <v>207487</v>
      </c>
      <c r="K2940" s="3" t="s">
        <v>4649</v>
      </c>
      <c r="L2940" s="3" t="s">
        <v>4631</v>
      </c>
      <c r="M2940" s="3" t="s">
        <v>270</v>
      </c>
      <c r="N2940" s="3" t="s">
        <v>100</v>
      </c>
      <c r="O2940" s="5" t="s">
        <v>5392</v>
      </c>
      <c r="P2940" s="2">
        <f>VLOOKUP(M2940&amp;N2940,Distancia!$C$2:$D$3438,2,0)</f>
        <v>499.9</v>
      </c>
      <c r="Q2940" s="2" t="str">
        <f t="shared" si="45"/>
        <v>Aplica</v>
      </c>
      <c r="R2940" s="36">
        <v>169790</v>
      </c>
      <c r="S2940" s="2"/>
    </row>
    <row r="2941" spans="1:19" x14ac:dyDescent="0.25">
      <c r="A2941" s="3" t="s">
        <v>269</v>
      </c>
      <c r="B2941" s="6" t="s">
        <v>1938</v>
      </c>
      <c r="C2941" s="2">
        <v>220111</v>
      </c>
      <c r="D2941" s="4">
        <v>45895</v>
      </c>
      <c r="E2941" s="4">
        <v>45897</v>
      </c>
      <c r="F2941" s="2" t="s">
        <v>1246</v>
      </c>
      <c r="G2941" s="3" t="s">
        <v>1247</v>
      </c>
      <c r="H2941" s="2" t="s">
        <v>5545</v>
      </c>
      <c r="I2941" s="3" t="s">
        <v>351</v>
      </c>
      <c r="J2941" s="6">
        <v>190855</v>
      </c>
      <c r="K2941" s="3" t="s">
        <v>4658</v>
      </c>
      <c r="L2941" s="3" t="s">
        <v>4659</v>
      </c>
      <c r="M2941" s="3" t="s">
        <v>270</v>
      </c>
      <c r="N2941" s="3" t="s">
        <v>100</v>
      </c>
      <c r="O2941" s="5" t="s">
        <v>5392</v>
      </c>
      <c r="P2941" s="2">
        <f>VLOOKUP(M2941&amp;N2941,Distancia!$C$2:$D$3438,2,0)</f>
        <v>499.9</v>
      </c>
      <c r="Q2941" s="2" t="str">
        <f t="shared" si="45"/>
        <v>Aplica</v>
      </c>
      <c r="R2941" s="36">
        <v>177790</v>
      </c>
      <c r="S2941" s="2"/>
    </row>
    <row r="2942" spans="1:19" x14ac:dyDescent="0.25">
      <c r="A2942" s="3" t="s">
        <v>269</v>
      </c>
      <c r="B2942" s="6" t="s">
        <v>1938</v>
      </c>
      <c r="C2942" s="2">
        <v>220115</v>
      </c>
      <c r="D2942" s="4">
        <v>45903</v>
      </c>
      <c r="E2942" s="4">
        <v>45905</v>
      </c>
      <c r="F2942" s="2" t="s">
        <v>2805</v>
      </c>
      <c r="G2942" s="3" t="s">
        <v>2804</v>
      </c>
      <c r="H2942" s="2" t="s">
        <v>5686</v>
      </c>
      <c r="I2942" s="3" t="s">
        <v>3170</v>
      </c>
      <c r="J2942" s="6">
        <v>190855</v>
      </c>
      <c r="K2942" s="3" t="s">
        <v>4661</v>
      </c>
      <c r="L2942" s="3" t="s">
        <v>4659</v>
      </c>
      <c r="M2942" s="3" t="s">
        <v>270</v>
      </c>
      <c r="N2942" s="3" t="s">
        <v>103</v>
      </c>
      <c r="O2942" s="5" t="s">
        <v>5389</v>
      </c>
      <c r="P2942" s="2">
        <f>VLOOKUP(M2942&amp;N2942,Distancia!$C$2:$D$3438,2,0)</f>
        <v>403.29</v>
      </c>
      <c r="Q2942" s="2" t="str">
        <f t="shared" si="45"/>
        <v>Aplica</v>
      </c>
      <c r="R2942" s="36">
        <v>29400</v>
      </c>
      <c r="S2942" s="2"/>
    </row>
    <row r="2943" spans="1:19" x14ac:dyDescent="0.25">
      <c r="A2943" s="3" t="s">
        <v>269</v>
      </c>
      <c r="B2943" s="6" t="s">
        <v>1938</v>
      </c>
      <c r="C2943" s="2">
        <v>220128</v>
      </c>
      <c r="D2943" s="4">
        <v>45902</v>
      </c>
      <c r="E2943" s="4">
        <v>45905</v>
      </c>
      <c r="F2943" s="2" t="s">
        <v>1234</v>
      </c>
      <c r="G2943" s="3" t="s">
        <v>1235</v>
      </c>
      <c r="H2943" s="2" t="s">
        <v>5664</v>
      </c>
      <c r="I2943" s="3" t="s">
        <v>3170</v>
      </c>
      <c r="J2943" s="6">
        <v>219429</v>
      </c>
      <c r="K2943" s="3" t="s">
        <v>4668</v>
      </c>
      <c r="L2943" s="3" t="s">
        <v>4659</v>
      </c>
      <c r="M2943" s="3" t="s">
        <v>270</v>
      </c>
      <c r="N2943" s="3" t="s">
        <v>103</v>
      </c>
      <c r="O2943" s="5" t="s">
        <v>5389</v>
      </c>
      <c r="P2943" s="2">
        <f>VLOOKUP(M2943&amp;N2943,Distancia!$C$2:$D$3438,2,0)</f>
        <v>403.29</v>
      </c>
      <c r="Q2943" s="2" t="str">
        <f t="shared" si="45"/>
        <v>Aplica</v>
      </c>
      <c r="R2943" s="36">
        <v>34120</v>
      </c>
      <c r="S2943" s="2"/>
    </row>
    <row r="2944" spans="1:19" x14ac:dyDescent="0.25">
      <c r="A2944" s="3" t="s">
        <v>269</v>
      </c>
      <c r="B2944" s="6" t="s">
        <v>1938</v>
      </c>
      <c r="C2944" s="2">
        <v>220133</v>
      </c>
      <c r="D2944" s="4">
        <v>45902</v>
      </c>
      <c r="E2944" s="4">
        <v>45905</v>
      </c>
      <c r="F2944" s="2" t="s">
        <v>1244</v>
      </c>
      <c r="G2944" s="3" t="s">
        <v>1245</v>
      </c>
      <c r="H2944" s="2" t="s">
        <v>5685</v>
      </c>
      <c r="I2944" s="3" t="s">
        <v>3170</v>
      </c>
      <c r="J2944" s="6">
        <v>270378</v>
      </c>
      <c r="K2944" s="3" t="s">
        <v>4671</v>
      </c>
      <c r="L2944" s="3" t="s">
        <v>4659</v>
      </c>
      <c r="M2944" s="3" t="s">
        <v>270</v>
      </c>
      <c r="N2944" s="3" t="s">
        <v>103</v>
      </c>
      <c r="O2944" s="5" t="s">
        <v>5389</v>
      </c>
      <c r="P2944" s="2">
        <f>VLOOKUP(M2944&amp;N2944,Distancia!$C$2:$D$3438,2,0)</f>
        <v>403.29</v>
      </c>
      <c r="Q2944" s="2" t="str">
        <f t="shared" si="45"/>
        <v>Aplica</v>
      </c>
      <c r="R2944" s="36">
        <v>34120</v>
      </c>
      <c r="S2944" s="2"/>
    </row>
    <row r="2945" spans="1:19" x14ac:dyDescent="0.25">
      <c r="A2945" s="3" t="s">
        <v>269</v>
      </c>
      <c r="B2945" s="6" t="s">
        <v>1938</v>
      </c>
      <c r="C2945" s="2">
        <v>220151</v>
      </c>
      <c r="D2945" s="4">
        <v>45903</v>
      </c>
      <c r="E2945" s="4">
        <v>45905</v>
      </c>
      <c r="F2945" s="2" t="s">
        <v>3450</v>
      </c>
      <c r="G2945" s="3" t="s">
        <v>3451</v>
      </c>
      <c r="H2945" s="2" t="s">
        <v>5660</v>
      </c>
      <c r="I2945" s="3" t="s">
        <v>3170</v>
      </c>
      <c r="J2945" s="6">
        <v>190855</v>
      </c>
      <c r="K2945" s="3" t="s">
        <v>4678</v>
      </c>
      <c r="L2945" s="3" t="s">
        <v>4659</v>
      </c>
      <c r="M2945" s="3" t="s">
        <v>270</v>
      </c>
      <c r="N2945" s="3" t="s">
        <v>103</v>
      </c>
      <c r="O2945" s="5" t="s">
        <v>5389</v>
      </c>
      <c r="P2945" s="2">
        <f>VLOOKUP(M2945&amp;N2945,Distancia!$C$2:$D$3438,2,0)</f>
        <v>403.29</v>
      </c>
      <c r="Q2945" s="2" t="str">
        <f t="shared" si="45"/>
        <v>Aplica</v>
      </c>
      <c r="R2945" s="36">
        <v>27300</v>
      </c>
      <c r="S2945" s="2"/>
    </row>
    <row r="2946" spans="1:19" x14ac:dyDescent="0.25">
      <c r="A2946" s="3" t="s">
        <v>269</v>
      </c>
      <c r="B2946" s="6" t="s">
        <v>1938</v>
      </c>
      <c r="C2946" s="2">
        <v>220157</v>
      </c>
      <c r="D2946" s="4">
        <v>45903</v>
      </c>
      <c r="E2946" s="4">
        <v>45905</v>
      </c>
      <c r="F2946" s="2" t="s">
        <v>1242</v>
      </c>
      <c r="G2946" s="3" t="s">
        <v>1243</v>
      </c>
      <c r="H2946" s="2" t="s">
        <v>5663</v>
      </c>
      <c r="I2946" s="3" t="s">
        <v>3170</v>
      </c>
      <c r="J2946" s="6">
        <v>190855</v>
      </c>
      <c r="K2946" s="3" t="s">
        <v>4680</v>
      </c>
      <c r="L2946" s="3" t="s">
        <v>4659</v>
      </c>
      <c r="M2946" s="3" t="s">
        <v>270</v>
      </c>
      <c r="N2946" s="3" t="s">
        <v>103</v>
      </c>
      <c r="O2946" s="5" t="s">
        <v>5389</v>
      </c>
      <c r="P2946" s="2">
        <f>VLOOKUP(M2946&amp;N2946,Distancia!$C$2:$D$3438,2,0)</f>
        <v>403.29</v>
      </c>
      <c r="Q2946" s="2" t="str">
        <f t="shared" si="45"/>
        <v>Aplica</v>
      </c>
      <c r="R2946" s="36">
        <v>27300</v>
      </c>
      <c r="S2946" s="2"/>
    </row>
    <row r="2947" spans="1:19" x14ac:dyDescent="0.25">
      <c r="A2947" s="3" t="s">
        <v>269</v>
      </c>
      <c r="B2947" s="6" t="s">
        <v>1938</v>
      </c>
      <c r="C2947" s="2">
        <v>220162</v>
      </c>
      <c r="D2947" s="4">
        <v>45895</v>
      </c>
      <c r="E2947" s="4">
        <v>45897</v>
      </c>
      <c r="F2947" s="2" t="s">
        <v>14</v>
      </c>
      <c r="G2947" s="3" t="s">
        <v>872</v>
      </c>
      <c r="H2947" s="2" t="s">
        <v>6217</v>
      </c>
      <c r="I2947" s="3" t="s">
        <v>3170</v>
      </c>
      <c r="J2947" s="6">
        <v>293940</v>
      </c>
      <c r="K2947" s="3" t="s">
        <v>4683</v>
      </c>
      <c r="L2947" s="3" t="s">
        <v>3573</v>
      </c>
      <c r="M2947" s="3" t="s">
        <v>270</v>
      </c>
      <c r="N2947" s="3" t="s">
        <v>17</v>
      </c>
      <c r="O2947" s="5" t="s">
        <v>5392</v>
      </c>
      <c r="P2947" s="2">
        <f>VLOOKUP(M2947&amp;N2947,Distancia!$C$2:$D$3438,2,0)</f>
        <v>847.74</v>
      </c>
      <c r="Q2947" s="2" t="str">
        <f t="shared" si="45"/>
        <v>Aplica</v>
      </c>
      <c r="R2947" s="36">
        <v>239130</v>
      </c>
      <c r="S2947" s="2"/>
    </row>
    <row r="2948" spans="1:19" x14ac:dyDescent="0.25">
      <c r="A2948" s="3" t="s">
        <v>269</v>
      </c>
      <c r="B2948" s="6" t="s">
        <v>1938</v>
      </c>
      <c r="C2948" s="2">
        <v>220174</v>
      </c>
      <c r="D2948" s="4">
        <v>45895</v>
      </c>
      <c r="E2948" s="4">
        <v>45897</v>
      </c>
      <c r="F2948" s="2" t="s">
        <v>2844</v>
      </c>
      <c r="G2948" s="3" t="s">
        <v>2843</v>
      </c>
      <c r="H2948" s="2" t="s">
        <v>6221</v>
      </c>
      <c r="I2948" s="3" t="s">
        <v>3170</v>
      </c>
      <c r="J2948" s="6">
        <v>190855</v>
      </c>
      <c r="K2948" s="3" t="s">
        <v>4687</v>
      </c>
      <c r="L2948" s="3" t="s">
        <v>3573</v>
      </c>
      <c r="M2948" s="3" t="s">
        <v>270</v>
      </c>
      <c r="N2948" s="3" t="s">
        <v>17</v>
      </c>
      <c r="O2948" s="5" t="s">
        <v>5392</v>
      </c>
      <c r="P2948" s="2">
        <f>VLOOKUP(M2948&amp;N2948,Distancia!$C$2:$D$3438,2,0)</f>
        <v>847.74</v>
      </c>
      <c r="Q2948" s="2" t="str">
        <f t="shared" si="45"/>
        <v>Aplica</v>
      </c>
      <c r="R2948" s="36">
        <v>239130</v>
      </c>
      <c r="S2948" s="2"/>
    </row>
    <row r="2949" spans="1:19" x14ac:dyDescent="0.25">
      <c r="A2949" s="3" t="s">
        <v>269</v>
      </c>
      <c r="B2949" s="6" t="s">
        <v>1938</v>
      </c>
      <c r="C2949" s="2">
        <v>220175</v>
      </c>
      <c r="D2949" s="4">
        <v>45902</v>
      </c>
      <c r="E2949" s="4">
        <v>45905</v>
      </c>
      <c r="F2949" s="2" t="s">
        <v>1232</v>
      </c>
      <c r="G2949" s="3" t="s">
        <v>1233</v>
      </c>
      <c r="H2949" s="2" t="s">
        <v>5662</v>
      </c>
      <c r="I2949" s="3" t="s">
        <v>3170</v>
      </c>
      <c r="J2949" s="6">
        <v>270378</v>
      </c>
      <c r="K2949" s="3" t="s">
        <v>4688</v>
      </c>
      <c r="L2949" s="3" t="s">
        <v>3573</v>
      </c>
      <c r="M2949" s="3" t="s">
        <v>270</v>
      </c>
      <c r="N2949" s="3" t="s">
        <v>103</v>
      </c>
      <c r="O2949" s="5" t="s">
        <v>5389</v>
      </c>
      <c r="P2949" s="2">
        <f>VLOOKUP(M2949&amp;N2949,Distancia!$C$2:$D$3438,2,0)</f>
        <v>403.29</v>
      </c>
      <c r="Q2949" s="2" t="str">
        <f t="shared" ref="Q2949:Q3012" si="46">IF(P2949&gt;=80,"Aplica","No Aplica")</f>
        <v>Aplica</v>
      </c>
      <c r="R2949" s="36">
        <v>29400</v>
      </c>
      <c r="S2949" s="2"/>
    </row>
    <row r="2950" spans="1:19" x14ac:dyDescent="0.25">
      <c r="A2950" s="3" t="s">
        <v>269</v>
      </c>
      <c r="B2950" s="6" t="s">
        <v>1938</v>
      </c>
      <c r="C2950" s="2">
        <v>220197</v>
      </c>
      <c r="D2950" s="4">
        <v>45894</v>
      </c>
      <c r="E2950" s="4">
        <v>45894</v>
      </c>
      <c r="F2950" s="2" t="s">
        <v>1257</v>
      </c>
      <c r="G2950" s="3" t="s">
        <v>1258</v>
      </c>
      <c r="H2950" s="2" t="s">
        <v>5558</v>
      </c>
      <c r="I2950" s="3" t="s">
        <v>3170</v>
      </c>
      <c r="J2950" s="6">
        <v>25815</v>
      </c>
      <c r="K2950" s="3" t="s">
        <v>4701</v>
      </c>
      <c r="L2950" s="3" t="s">
        <v>3573</v>
      </c>
      <c r="M2950" s="3" t="s">
        <v>270</v>
      </c>
      <c r="N2950" s="3" t="s">
        <v>410</v>
      </c>
      <c r="O2950" s="5" t="s">
        <v>5382</v>
      </c>
      <c r="P2950" s="2">
        <f>VLOOKUP(M2950&amp;N2950,Distancia!$C$2:$D$3438,2,0)</f>
        <v>115.95</v>
      </c>
      <c r="Q2950" s="2" t="str">
        <f t="shared" si="46"/>
        <v>Aplica</v>
      </c>
      <c r="R2950" s="36"/>
      <c r="S2950" s="2"/>
    </row>
    <row r="2951" spans="1:19" x14ac:dyDescent="0.25">
      <c r="A2951" s="3" t="s">
        <v>269</v>
      </c>
      <c r="B2951" s="6" t="s">
        <v>1938</v>
      </c>
      <c r="C2951" s="2">
        <v>220211</v>
      </c>
      <c r="D2951" s="4">
        <v>45896</v>
      </c>
      <c r="E2951" s="4">
        <v>45897</v>
      </c>
      <c r="F2951" s="2" t="s">
        <v>1221</v>
      </c>
      <c r="G2951" s="3" t="s">
        <v>1222</v>
      </c>
      <c r="H2951" s="2" t="s">
        <v>5400</v>
      </c>
      <c r="I2951" s="3" t="s">
        <v>3170</v>
      </c>
      <c r="J2951" s="6">
        <v>122711</v>
      </c>
      <c r="K2951" s="3" t="s">
        <v>4707</v>
      </c>
      <c r="L2951" s="3" t="s">
        <v>3573</v>
      </c>
      <c r="M2951" s="3" t="s">
        <v>270</v>
      </c>
      <c r="N2951" s="3" t="s">
        <v>288</v>
      </c>
      <c r="O2951" s="5" t="s">
        <v>5392</v>
      </c>
      <c r="P2951" s="2">
        <f>VLOOKUP(M2951&amp;N2951,Distancia!$C$2:$D$3438,2,0)</f>
        <v>690.1</v>
      </c>
      <c r="Q2951" s="2" t="str">
        <f t="shared" si="46"/>
        <v>Aplica</v>
      </c>
      <c r="R2951" s="36">
        <v>558732</v>
      </c>
      <c r="S2951" s="2"/>
    </row>
    <row r="2952" spans="1:19" x14ac:dyDescent="0.25">
      <c r="A2952" s="3" t="s">
        <v>269</v>
      </c>
      <c r="B2952" s="6" t="s">
        <v>1938</v>
      </c>
      <c r="C2952" s="2">
        <v>220212</v>
      </c>
      <c r="D2952" s="4">
        <v>45896</v>
      </c>
      <c r="E2952" s="4">
        <v>45897</v>
      </c>
      <c r="F2952" s="2" t="s">
        <v>1227</v>
      </c>
      <c r="G2952" s="3" t="s">
        <v>1228</v>
      </c>
      <c r="H2952" s="2" t="s">
        <v>5781</v>
      </c>
      <c r="I2952" s="3" t="s">
        <v>3170</v>
      </c>
      <c r="J2952" s="6">
        <v>79523</v>
      </c>
      <c r="K2952" s="3" t="s">
        <v>4708</v>
      </c>
      <c r="L2952" s="3" t="s">
        <v>3573</v>
      </c>
      <c r="M2952" s="3" t="s">
        <v>270</v>
      </c>
      <c r="N2952" s="3" t="s">
        <v>288</v>
      </c>
      <c r="O2952" s="5" t="s">
        <v>5392</v>
      </c>
      <c r="P2952" s="2">
        <f>VLOOKUP(M2952&amp;N2952,Distancia!$C$2:$D$3438,2,0)</f>
        <v>690.1</v>
      </c>
      <c r="Q2952" s="2" t="str">
        <f t="shared" si="46"/>
        <v>Aplica</v>
      </c>
      <c r="R2952" s="36">
        <v>573012</v>
      </c>
      <c r="S2952" s="2"/>
    </row>
    <row r="2953" spans="1:19" x14ac:dyDescent="0.25">
      <c r="A2953" s="3" t="s">
        <v>269</v>
      </c>
      <c r="B2953" s="6" t="s">
        <v>1938</v>
      </c>
      <c r="C2953" s="2">
        <v>220224</v>
      </c>
      <c r="D2953" s="4">
        <v>45903</v>
      </c>
      <c r="E2953" s="4">
        <v>45905</v>
      </c>
      <c r="F2953" s="2" t="s">
        <v>2821</v>
      </c>
      <c r="G2953" s="3" t="s">
        <v>2845</v>
      </c>
      <c r="H2953" s="2" t="s">
        <v>6235</v>
      </c>
      <c r="I2953" s="3" t="s">
        <v>97</v>
      </c>
      <c r="J2953" s="6">
        <v>190855</v>
      </c>
      <c r="K2953" s="3" t="s">
        <v>4715</v>
      </c>
      <c r="L2953" s="3" t="s">
        <v>3573</v>
      </c>
      <c r="M2953" s="3" t="s">
        <v>270</v>
      </c>
      <c r="N2953" s="3" t="s">
        <v>835</v>
      </c>
      <c r="O2953" s="5" t="s">
        <v>5392</v>
      </c>
      <c r="P2953" s="2">
        <f>VLOOKUP(M2953&amp;N2953,Distancia!$C$2:$D$3438,2,0)</f>
        <v>3003.86</v>
      </c>
      <c r="Q2953" s="2" t="str">
        <f t="shared" si="46"/>
        <v>Aplica</v>
      </c>
      <c r="R2953" s="36">
        <v>466762</v>
      </c>
      <c r="S2953" s="2"/>
    </row>
    <row r="2954" spans="1:19" x14ac:dyDescent="0.25">
      <c r="A2954" s="3" t="s">
        <v>269</v>
      </c>
      <c r="B2954" s="6" t="s">
        <v>1938</v>
      </c>
      <c r="C2954" s="2">
        <v>220225</v>
      </c>
      <c r="D2954" s="4">
        <v>45895</v>
      </c>
      <c r="E2954" s="4">
        <v>45895</v>
      </c>
      <c r="F2954" s="2" t="s">
        <v>3033</v>
      </c>
      <c r="G2954" s="3" t="s">
        <v>3034</v>
      </c>
      <c r="H2954" s="2" t="s">
        <v>6186</v>
      </c>
      <c r="I2954" s="3" t="s">
        <v>351</v>
      </c>
      <c r="J2954" s="6">
        <v>31809</v>
      </c>
      <c r="K2954" s="3" t="s">
        <v>4716</v>
      </c>
      <c r="L2954" s="3" t="s">
        <v>3573</v>
      </c>
      <c r="M2954" s="3" t="s">
        <v>270</v>
      </c>
      <c r="N2954" s="3" t="s">
        <v>638</v>
      </c>
      <c r="O2954" s="5" t="s">
        <v>5382</v>
      </c>
      <c r="P2954" s="2">
        <f>VLOOKUP(M2954&amp;N2954,Distancia!$C$2:$D$3438,2,0)</f>
        <v>117.87</v>
      </c>
      <c r="Q2954" s="2" t="str">
        <f t="shared" si="46"/>
        <v>Aplica</v>
      </c>
      <c r="R2954" s="36"/>
      <c r="S2954" s="2"/>
    </row>
    <row r="2955" spans="1:19" x14ac:dyDescent="0.25">
      <c r="A2955" s="3" t="s">
        <v>269</v>
      </c>
      <c r="B2955" s="6" t="s">
        <v>1938</v>
      </c>
      <c r="C2955" s="2">
        <v>220227</v>
      </c>
      <c r="D2955" s="4">
        <v>45895</v>
      </c>
      <c r="E2955" s="4">
        <v>45895</v>
      </c>
      <c r="F2955" s="2" t="s">
        <v>2801</v>
      </c>
      <c r="G2955" s="3" t="s">
        <v>2800</v>
      </c>
      <c r="H2955" s="2" t="s">
        <v>5694</v>
      </c>
      <c r="I2955" s="3" t="s">
        <v>3170</v>
      </c>
      <c r="J2955" s="6">
        <v>25815</v>
      </c>
      <c r="K2955" s="3" t="s">
        <v>4717</v>
      </c>
      <c r="L2955" s="3" t="s">
        <v>3573</v>
      </c>
      <c r="M2955" s="3" t="s">
        <v>270</v>
      </c>
      <c r="N2955" s="3" t="s">
        <v>638</v>
      </c>
      <c r="O2955" s="5" t="s">
        <v>5382</v>
      </c>
      <c r="P2955" s="2">
        <f>VLOOKUP(M2955&amp;N2955,Distancia!$C$2:$D$3438,2,0)</f>
        <v>117.87</v>
      </c>
      <c r="Q2955" s="2" t="str">
        <f t="shared" si="46"/>
        <v>Aplica</v>
      </c>
      <c r="R2955" s="36"/>
      <c r="S2955" s="2"/>
    </row>
    <row r="2956" spans="1:19" x14ac:dyDescent="0.25">
      <c r="A2956" s="3" t="s">
        <v>269</v>
      </c>
      <c r="B2956" s="6" t="s">
        <v>1938</v>
      </c>
      <c r="C2956" s="2">
        <v>220239</v>
      </c>
      <c r="D2956" s="4">
        <v>45895</v>
      </c>
      <c r="E2956" s="4">
        <v>45895</v>
      </c>
      <c r="F2956" s="2" t="s">
        <v>1219</v>
      </c>
      <c r="G2956" s="3" t="s">
        <v>1220</v>
      </c>
      <c r="H2956" s="2" t="s">
        <v>5843</v>
      </c>
      <c r="I2956" s="3" t="s">
        <v>351</v>
      </c>
      <c r="J2956" s="6">
        <v>31809</v>
      </c>
      <c r="K2956" s="3" t="s">
        <v>4720</v>
      </c>
      <c r="L2956" s="3" t="s">
        <v>4721</v>
      </c>
      <c r="M2956" s="3" t="s">
        <v>270</v>
      </c>
      <c r="N2956" s="3" t="s">
        <v>410</v>
      </c>
      <c r="O2956" s="5" t="s">
        <v>5382</v>
      </c>
      <c r="P2956" s="2">
        <f>VLOOKUP(M2956&amp;N2956,Distancia!$C$2:$D$3438,2,0)</f>
        <v>115.95</v>
      </c>
      <c r="Q2956" s="2" t="str">
        <f t="shared" si="46"/>
        <v>Aplica</v>
      </c>
      <c r="R2956" s="36"/>
      <c r="S2956" s="2"/>
    </row>
    <row r="2957" spans="1:19" x14ac:dyDescent="0.25">
      <c r="A2957" s="3" t="s">
        <v>269</v>
      </c>
      <c r="B2957" s="6" t="s">
        <v>1938</v>
      </c>
      <c r="C2957" s="2">
        <v>220251</v>
      </c>
      <c r="D2957" s="4">
        <v>45896</v>
      </c>
      <c r="E2957" s="4">
        <v>45897</v>
      </c>
      <c r="F2957" s="2" t="s">
        <v>1229</v>
      </c>
      <c r="G2957" s="3" t="s">
        <v>1230</v>
      </c>
      <c r="H2957" s="2" t="s">
        <v>6239</v>
      </c>
      <c r="I2957" s="3" t="s">
        <v>3170</v>
      </c>
      <c r="J2957" s="6">
        <v>79523</v>
      </c>
      <c r="K2957" s="3" t="s">
        <v>4727</v>
      </c>
      <c r="L2957" s="3" t="s">
        <v>4728</v>
      </c>
      <c r="M2957" s="3" t="s">
        <v>270</v>
      </c>
      <c r="N2957" s="3" t="s">
        <v>288</v>
      </c>
      <c r="O2957" s="5" t="s">
        <v>5392</v>
      </c>
      <c r="P2957" s="2">
        <f>VLOOKUP(M2957&amp;N2957,Distancia!$C$2:$D$3438,2,0)</f>
        <v>690.1</v>
      </c>
      <c r="Q2957" s="2" t="str">
        <f t="shared" si="46"/>
        <v>Aplica</v>
      </c>
      <c r="R2957" s="36">
        <v>573012</v>
      </c>
      <c r="S2957" s="2"/>
    </row>
    <row r="2958" spans="1:19" x14ac:dyDescent="0.25">
      <c r="A2958" s="3" t="s">
        <v>269</v>
      </c>
      <c r="B2958" s="6" t="s">
        <v>1938</v>
      </c>
      <c r="C2958" s="2">
        <v>220261</v>
      </c>
      <c r="D2958" s="4">
        <v>45896</v>
      </c>
      <c r="E2958" s="4">
        <v>45897</v>
      </c>
      <c r="F2958" s="2" t="s">
        <v>31</v>
      </c>
      <c r="G2958" s="3" t="s">
        <v>1223</v>
      </c>
      <c r="H2958" s="2" t="s">
        <v>5420</v>
      </c>
      <c r="I2958" s="3" t="s">
        <v>97</v>
      </c>
      <c r="J2958" s="6">
        <v>79523</v>
      </c>
      <c r="K2958" s="3" t="s">
        <v>4730</v>
      </c>
      <c r="L2958" s="3" t="s">
        <v>4728</v>
      </c>
      <c r="M2958" s="3" t="s">
        <v>270</v>
      </c>
      <c r="N2958" s="3" t="s">
        <v>288</v>
      </c>
      <c r="O2958" s="5" t="s">
        <v>5392</v>
      </c>
      <c r="P2958" s="2">
        <f>VLOOKUP(M2958&amp;N2958,Distancia!$C$2:$D$3438,2,0)</f>
        <v>690.1</v>
      </c>
      <c r="Q2958" s="2" t="str">
        <f t="shared" si="46"/>
        <v>Aplica</v>
      </c>
      <c r="R2958" s="36">
        <v>573012</v>
      </c>
      <c r="S2958" s="2"/>
    </row>
    <row r="2959" spans="1:19" x14ac:dyDescent="0.25">
      <c r="A2959" s="3" t="s">
        <v>269</v>
      </c>
      <c r="B2959" s="6" t="s">
        <v>1938</v>
      </c>
      <c r="C2959" s="2">
        <v>220318</v>
      </c>
      <c r="D2959" s="4">
        <v>45903</v>
      </c>
      <c r="E2959" s="4">
        <v>45905</v>
      </c>
      <c r="F2959" s="2" t="s">
        <v>4763</v>
      </c>
      <c r="G2959" s="3" t="s">
        <v>4764</v>
      </c>
      <c r="H2959" s="2" t="s">
        <v>6257</v>
      </c>
      <c r="I2959" s="3" t="s">
        <v>97</v>
      </c>
      <c r="J2959" s="6">
        <v>154891</v>
      </c>
      <c r="K2959" s="3" t="s">
        <v>4765</v>
      </c>
      <c r="L2959" s="3" t="s">
        <v>4728</v>
      </c>
      <c r="M2959" s="3" t="s">
        <v>270</v>
      </c>
      <c r="N2959" s="3" t="s">
        <v>835</v>
      </c>
      <c r="O2959" s="5" t="s">
        <v>5392</v>
      </c>
      <c r="P2959" s="2">
        <f>VLOOKUP(M2959&amp;N2959,Distancia!$C$2:$D$3438,2,0)</f>
        <v>3003.86</v>
      </c>
      <c r="Q2959" s="2" t="str">
        <f t="shared" si="46"/>
        <v>Aplica</v>
      </c>
      <c r="R2959" s="36">
        <v>466762</v>
      </c>
      <c r="S2959" s="2"/>
    </row>
    <row r="2960" spans="1:19" x14ac:dyDescent="0.25">
      <c r="A2960" s="3" t="s">
        <v>269</v>
      </c>
      <c r="B2960" s="6" t="s">
        <v>1938</v>
      </c>
      <c r="C2960" s="2">
        <v>220331</v>
      </c>
      <c r="D2960" s="4">
        <v>45902</v>
      </c>
      <c r="E2960" s="4">
        <v>45905</v>
      </c>
      <c r="F2960" s="2" t="s">
        <v>1240</v>
      </c>
      <c r="G2960" s="3" t="s">
        <v>1241</v>
      </c>
      <c r="H2960" s="2" t="s">
        <v>5661</v>
      </c>
      <c r="I2960" s="3" t="s">
        <v>3170</v>
      </c>
      <c r="J2960" s="6">
        <v>270378</v>
      </c>
      <c r="K2960" s="3" t="s">
        <v>4769</v>
      </c>
      <c r="L2960" s="3" t="s">
        <v>4728</v>
      </c>
      <c r="M2960" s="3" t="s">
        <v>270</v>
      </c>
      <c r="N2960" s="3" t="s">
        <v>103</v>
      </c>
      <c r="O2960" s="5" t="s">
        <v>5389</v>
      </c>
      <c r="P2960" s="2">
        <f>VLOOKUP(M2960&amp;N2960,Distancia!$C$2:$D$3438,2,0)</f>
        <v>403.29</v>
      </c>
      <c r="Q2960" s="2" t="str">
        <f t="shared" si="46"/>
        <v>Aplica</v>
      </c>
      <c r="R2960" s="36">
        <v>29400</v>
      </c>
      <c r="S2960" s="2"/>
    </row>
    <row r="2961" spans="1:19" x14ac:dyDescent="0.25">
      <c r="A2961" s="3" t="s">
        <v>269</v>
      </c>
      <c r="B2961" s="6" t="s">
        <v>1938</v>
      </c>
      <c r="C2961" s="2">
        <v>220348</v>
      </c>
      <c r="D2961" s="4">
        <v>45901</v>
      </c>
      <c r="E2961" s="4">
        <v>45901</v>
      </c>
      <c r="F2961" s="2" t="s">
        <v>1219</v>
      </c>
      <c r="G2961" s="3" t="s">
        <v>1220</v>
      </c>
      <c r="H2961" s="2" t="s">
        <v>5843</v>
      </c>
      <c r="I2961" s="3" t="s">
        <v>3170</v>
      </c>
      <c r="J2961" s="6">
        <v>31809</v>
      </c>
      <c r="K2961" s="3" t="s">
        <v>4775</v>
      </c>
      <c r="L2961" s="3" t="s">
        <v>4721</v>
      </c>
      <c r="M2961" s="3" t="s">
        <v>270</v>
      </c>
      <c r="N2961" s="3" t="s">
        <v>410</v>
      </c>
      <c r="O2961" s="5" t="s">
        <v>5382</v>
      </c>
      <c r="P2961" s="2">
        <f>VLOOKUP(M2961&amp;N2961,Distancia!$C$2:$D$3438,2,0)</f>
        <v>115.95</v>
      </c>
      <c r="Q2961" s="2" t="str">
        <f t="shared" si="46"/>
        <v>Aplica</v>
      </c>
      <c r="R2961" s="36"/>
      <c r="S2961" s="2"/>
    </row>
    <row r="2962" spans="1:19" x14ac:dyDescent="0.25">
      <c r="A2962" s="3" t="s">
        <v>269</v>
      </c>
      <c r="B2962" s="6" t="s">
        <v>1938</v>
      </c>
      <c r="C2962" s="2">
        <v>220372</v>
      </c>
      <c r="D2962" s="4">
        <v>45904</v>
      </c>
      <c r="E2962" s="4">
        <v>45905</v>
      </c>
      <c r="F2962" s="2" t="s">
        <v>4787</v>
      </c>
      <c r="G2962" s="3" t="s">
        <v>4788</v>
      </c>
      <c r="H2962" s="2" t="s">
        <v>6271</v>
      </c>
      <c r="I2962" s="3" t="s">
        <v>97</v>
      </c>
      <c r="J2962" s="6">
        <v>111332</v>
      </c>
      <c r="K2962" s="3" t="s">
        <v>4789</v>
      </c>
      <c r="L2962" s="3" t="s">
        <v>4790</v>
      </c>
      <c r="M2962" s="3" t="s">
        <v>270</v>
      </c>
      <c r="N2962" s="3" t="s">
        <v>286</v>
      </c>
      <c r="O2962" s="5" t="s">
        <v>5392</v>
      </c>
      <c r="P2962" s="2">
        <f>VLOOKUP(M2962&amp;N2962,Distancia!$C$2:$D$3438,2,0)</f>
        <v>786.13</v>
      </c>
      <c r="Q2962" s="2" t="str">
        <f t="shared" si="46"/>
        <v>Aplica</v>
      </c>
      <c r="R2962" s="36">
        <v>357988</v>
      </c>
      <c r="S2962" s="2"/>
    </row>
    <row r="2963" spans="1:19" x14ac:dyDescent="0.25">
      <c r="A2963" s="3" t="s">
        <v>269</v>
      </c>
      <c r="B2963" s="6" t="s">
        <v>1938</v>
      </c>
      <c r="C2963" s="2">
        <v>220420</v>
      </c>
      <c r="D2963" s="4">
        <v>45924</v>
      </c>
      <c r="E2963" s="4">
        <v>45925</v>
      </c>
      <c r="F2963" s="2" t="s">
        <v>4812</v>
      </c>
      <c r="G2963" s="3" t="s">
        <v>4813</v>
      </c>
      <c r="H2963" s="2" t="s">
        <v>6280</v>
      </c>
      <c r="I2963" s="3" t="s">
        <v>97</v>
      </c>
      <c r="J2963" s="6">
        <v>90353</v>
      </c>
      <c r="K2963" s="3" t="s">
        <v>4814</v>
      </c>
      <c r="L2963" s="3" t="s">
        <v>4815</v>
      </c>
      <c r="M2963" s="3" t="s">
        <v>270</v>
      </c>
      <c r="N2963" s="3" t="s">
        <v>940</v>
      </c>
      <c r="O2963" s="5" t="s">
        <v>5392</v>
      </c>
      <c r="P2963" s="2">
        <f>VLOOKUP(M2963&amp;N2963,Distancia!$C$2:$D$3438,2,0)</f>
        <v>1574</v>
      </c>
      <c r="Q2963" s="2" t="str">
        <f t="shared" si="46"/>
        <v>Aplica</v>
      </c>
      <c r="R2963" s="36">
        <v>283018</v>
      </c>
      <c r="S2963" s="2"/>
    </row>
    <row r="2964" spans="1:19" x14ac:dyDescent="0.25">
      <c r="A2964" s="3" t="s">
        <v>269</v>
      </c>
      <c r="B2964" s="6" t="s">
        <v>1938</v>
      </c>
      <c r="C2964" s="2">
        <v>220429</v>
      </c>
      <c r="D2964" s="4">
        <v>45904</v>
      </c>
      <c r="E2964" s="4">
        <v>45904</v>
      </c>
      <c r="F2964" s="2" t="s">
        <v>2828</v>
      </c>
      <c r="G2964" s="3" t="s">
        <v>2827</v>
      </c>
      <c r="H2964" s="2" t="s">
        <v>5571</v>
      </c>
      <c r="I2964" s="3" t="s">
        <v>97</v>
      </c>
      <c r="J2964" s="6">
        <v>31809</v>
      </c>
      <c r="K2964" s="3" t="s">
        <v>4818</v>
      </c>
      <c r="L2964" s="3" t="s">
        <v>4815</v>
      </c>
      <c r="M2964" s="3" t="s">
        <v>270</v>
      </c>
      <c r="N2964" s="3" t="s">
        <v>410</v>
      </c>
      <c r="O2964" s="5" t="s">
        <v>5450</v>
      </c>
      <c r="P2964" s="2">
        <f>VLOOKUP(M2964&amp;N2964,Distancia!$C$2:$D$3438,2,0)</f>
        <v>115.95</v>
      </c>
      <c r="Q2964" s="2" t="str">
        <f t="shared" si="46"/>
        <v>Aplica</v>
      </c>
      <c r="R2964" s="36"/>
      <c r="S2964" s="2"/>
    </row>
    <row r="2965" spans="1:19" x14ac:dyDescent="0.25">
      <c r="A2965" s="3" t="s">
        <v>269</v>
      </c>
      <c r="B2965" s="6" t="s">
        <v>1938</v>
      </c>
      <c r="C2965" s="2">
        <v>220433</v>
      </c>
      <c r="D2965" s="4">
        <v>45904</v>
      </c>
      <c r="E2965" s="4">
        <v>45904</v>
      </c>
      <c r="F2965" s="2" t="s">
        <v>4822</v>
      </c>
      <c r="G2965" s="3" t="s">
        <v>4823</v>
      </c>
      <c r="H2965" s="2" t="s">
        <v>6282</v>
      </c>
      <c r="I2965" s="3" t="s">
        <v>97</v>
      </c>
      <c r="J2965" s="6">
        <v>31809</v>
      </c>
      <c r="K2965" s="3" t="s">
        <v>4824</v>
      </c>
      <c r="L2965" s="3" t="s">
        <v>4815</v>
      </c>
      <c r="M2965" s="3" t="s">
        <v>270</v>
      </c>
      <c r="N2965" s="3" t="s">
        <v>410</v>
      </c>
      <c r="O2965" s="5" t="s">
        <v>5450</v>
      </c>
      <c r="P2965" s="2">
        <f>VLOOKUP(M2965&amp;N2965,Distancia!$C$2:$D$3438,2,0)</f>
        <v>115.95</v>
      </c>
      <c r="Q2965" s="2" t="str">
        <f t="shared" si="46"/>
        <v>Aplica</v>
      </c>
      <c r="R2965" s="36"/>
      <c r="S2965" s="2"/>
    </row>
    <row r="2966" spans="1:19" x14ac:dyDescent="0.25">
      <c r="A2966" s="3" t="s">
        <v>269</v>
      </c>
      <c r="B2966" s="6" t="s">
        <v>1938</v>
      </c>
      <c r="C2966" s="2">
        <v>220434</v>
      </c>
      <c r="D2966" s="4">
        <v>45904</v>
      </c>
      <c r="E2966" s="4">
        <v>45904</v>
      </c>
      <c r="F2966" s="2" t="s">
        <v>4825</v>
      </c>
      <c r="G2966" s="3" t="s">
        <v>4826</v>
      </c>
      <c r="H2966" s="2" t="s">
        <v>6283</v>
      </c>
      <c r="I2966" s="3" t="s">
        <v>97</v>
      </c>
      <c r="J2966" s="6">
        <v>31809</v>
      </c>
      <c r="K2966" s="3" t="s">
        <v>4827</v>
      </c>
      <c r="L2966" s="3" t="s">
        <v>4815</v>
      </c>
      <c r="M2966" s="3" t="s">
        <v>270</v>
      </c>
      <c r="N2966" s="3" t="s">
        <v>410</v>
      </c>
      <c r="O2966" s="5" t="s">
        <v>5450</v>
      </c>
      <c r="P2966" s="2">
        <f>VLOOKUP(M2966&amp;N2966,Distancia!$C$2:$D$3438,2,0)</f>
        <v>115.95</v>
      </c>
      <c r="Q2966" s="2" t="str">
        <f t="shared" si="46"/>
        <v>Aplica</v>
      </c>
      <c r="R2966" s="36"/>
      <c r="S2966" s="2"/>
    </row>
    <row r="2967" spans="1:19" x14ac:dyDescent="0.25">
      <c r="A2967" s="3" t="s">
        <v>269</v>
      </c>
      <c r="B2967" s="6" t="s">
        <v>1938</v>
      </c>
      <c r="C2967" s="2">
        <v>220436</v>
      </c>
      <c r="D2967" s="4">
        <v>45903</v>
      </c>
      <c r="E2967" s="4">
        <v>45905</v>
      </c>
      <c r="F2967" s="2" t="s">
        <v>2838</v>
      </c>
      <c r="G2967" s="3" t="s">
        <v>2837</v>
      </c>
      <c r="H2967" s="2" t="s">
        <v>6284</v>
      </c>
      <c r="I2967" s="3" t="s">
        <v>97</v>
      </c>
      <c r="J2967" s="6">
        <v>190855</v>
      </c>
      <c r="K2967" s="3" t="s">
        <v>4828</v>
      </c>
      <c r="L2967" s="3" t="s">
        <v>4829</v>
      </c>
      <c r="M2967" s="3" t="s">
        <v>270</v>
      </c>
      <c r="N2967" s="3" t="s">
        <v>835</v>
      </c>
      <c r="O2967" s="5" t="s">
        <v>5392</v>
      </c>
      <c r="P2967" s="2">
        <f>VLOOKUP(M2967&amp;N2967,Distancia!$C$2:$D$3438,2,0)</f>
        <v>3003.86</v>
      </c>
      <c r="Q2967" s="2" t="str">
        <f t="shared" si="46"/>
        <v>Aplica</v>
      </c>
      <c r="R2967" s="36">
        <v>545790</v>
      </c>
      <c r="S2967" s="2"/>
    </row>
    <row r="2968" spans="1:19" x14ac:dyDescent="0.25">
      <c r="A2968" s="3" t="s">
        <v>269</v>
      </c>
      <c r="B2968" s="6" t="s">
        <v>1938</v>
      </c>
      <c r="C2968" s="2">
        <v>220442</v>
      </c>
      <c r="D2968" s="4">
        <v>45902</v>
      </c>
      <c r="E2968" s="4">
        <v>45902</v>
      </c>
      <c r="F2968" s="2" t="s">
        <v>258</v>
      </c>
      <c r="G2968" s="3" t="s">
        <v>1248</v>
      </c>
      <c r="H2968" s="2" t="s">
        <v>5560</v>
      </c>
      <c r="I2968" s="3" t="s">
        <v>3170</v>
      </c>
      <c r="J2968" s="6">
        <v>34581</v>
      </c>
      <c r="K2968" s="3" t="s">
        <v>4832</v>
      </c>
      <c r="L2968" s="3" t="s">
        <v>4815</v>
      </c>
      <c r="M2968" s="3" t="s">
        <v>270</v>
      </c>
      <c r="N2968" s="3" t="s">
        <v>410</v>
      </c>
      <c r="O2968" s="5" t="s">
        <v>5382</v>
      </c>
      <c r="P2968" s="2">
        <f>VLOOKUP(M2968&amp;N2968,Distancia!$C$2:$D$3438,2,0)</f>
        <v>115.95</v>
      </c>
      <c r="Q2968" s="2" t="str">
        <f t="shared" si="46"/>
        <v>Aplica</v>
      </c>
      <c r="R2968" s="36"/>
      <c r="S2968" s="2"/>
    </row>
    <row r="2969" spans="1:19" x14ac:dyDescent="0.25">
      <c r="A2969" s="3" t="s">
        <v>269</v>
      </c>
      <c r="B2969" s="6" t="s">
        <v>1938</v>
      </c>
      <c r="C2969" s="2">
        <v>220444</v>
      </c>
      <c r="D2969" s="4">
        <v>45904</v>
      </c>
      <c r="E2969" s="4">
        <v>45905</v>
      </c>
      <c r="F2969" s="2" t="s">
        <v>258</v>
      </c>
      <c r="G2969" s="3" t="s">
        <v>1248</v>
      </c>
      <c r="H2969" s="2" t="s">
        <v>5560</v>
      </c>
      <c r="I2969" s="3" t="s">
        <v>3170</v>
      </c>
      <c r="J2969" s="6">
        <v>121034</v>
      </c>
      <c r="K2969" s="3" t="s">
        <v>4834</v>
      </c>
      <c r="L2969" s="3" t="s">
        <v>4815</v>
      </c>
      <c r="M2969" s="3" t="s">
        <v>270</v>
      </c>
      <c r="N2969" s="3" t="s">
        <v>17</v>
      </c>
      <c r="O2969" s="5" t="s">
        <v>5392</v>
      </c>
      <c r="P2969" s="2">
        <f>VLOOKUP(M2969&amp;N2969,Distancia!$C$2:$D$3438,2,0)</f>
        <v>847.74</v>
      </c>
      <c r="Q2969" s="2" t="str">
        <f t="shared" si="46"/>
        <v>Aplica</v>
      </c>
      <c r="R2969" s="36">
        <v>331922</v>
      </c>
      <c r="S2969" s="2"/>
    </row>
    <row r="2970" spans="1:19" x14ac:dyDescent="0.25">
      <c r="A2970" s="3" t="s">
        <v>269</v>
      </c>
      <c r="B2970" s="6" t="s">
        <v>1938</v>
      </c>
      <c r="C2970" s="2">
        <v>220472</v>
      </c>
      <c r="D2970" s="4">
        <v>45901</v>
      </c>
      <c r="E2970" s="4">
        <v>45901</v>
      </c>
      <c r="F2970" s="2" t="s">
        <v>2811</v>
      </c>
      <c r="G2970" s="3" t="s">
        <v>2810</v>
      </c>
      <c r="H2970" s="2" t="s">
        <v>5626</v>
      </c>
      <c r="I2970" s="3" t="s">
        <v>3170</v>
      </c>
      <c r="J2970" s="6">
        <v>25815</v>
      </c>
      <c r="K2970" s="3" t="s">
        <v>4850</v>
      </c>
      <c r="L2970" s="3" t="s">
        <v>4815</v>
      </c>
      <c r="M2970" s="3" t="s">
        <v>270</v>
      </c>
      <c r="N2970" s="3" t="s">
        <v>410</v>
      </c>
      <c r="O2970" s="5" t="s">
        <v>5382</v>
      </c>
      <c r="P2970" s="2">
        <f>VLOOKUP(M2970&amp;N2970,Distancia!$C$2:$D$3438,2,0)</f>
        <v>115.95</v>
      </c>
      <c r="Q2970" s="2" t="str">
        <f t="shared" si="46"/>
        <v>Aplica</v>
      </c>
      <c r="R2970" s="36"/>
      <c r="S2970" s="2"/>
    </row>
    <row r="2971" spans="1:19" x14ac:dyDescent="0.25">
      <c r="A2971" s="3" t="s">
        <v>269</v>
      </c>
      <c r="B2971" s="6" t="s">
        <v>1938</v>
      </c>
      <c r="C2971" s="2">
        <v>220493</v>
      </c>
      <c r="D2971" s="4">
        <v>45902</v>
      </c>
      <c r="E2971" s="4">
        <v>45902</v>
      </c>
      <c r="F2971" s="2" t="s">
        <v>1221</v>
      </c>
      <c r="G2971" s="3" t="s">
        <v>1222</v>
      </c>
      <c r="H2971" s="2" t="s">
        <v>5400</v>
      </c>
      <c r="I2971" s="3" t="s">
        <v>3170</v>
      </c>
      <c r="J2971" s="6">
        <v>49084</v>
      </c>
      <c r="K2971" s="3" t="s">
        <v>4861</v>
      </c>
      <c r="L2971" s="3" t="s">
        <v>4815</v>
      </c>
      <c r="M2971" s="3" t="s">
        <v>270</v>
      </c>
      <c r="N2971" s="3" t="s">
        <v>410</v>
      </c>
      <c r="O2971" s="5" t="s">
        <v>5382</v>
      </c>
      <c r="P2971" s="2">
        <f>VLOOKUP(M2971&amp;N2971,Distancia!$C$2:$D$3438,2,0)</f>
        <v>115.95</v>
      </c>
      <c r="Q2971" s="2" t="str">
        <f t="shared" si="46"/>
        <v>Aplica</v>
      </c>
      <c r="R2971" s="36"/>
      <c r="S2971" s="2"/>
    </row>
    <row r="2972" spans="1:19" x14ac:dyDescent="0.25">
      <c r="A2972" s="3" t="s">
        <v>269</v>
      </c>
      <c r="B2972" s="6" t="s">
        <v>1938</v>
      </c>
      <c r="C2972" s="2">
        <v>220503</v>
      </c>
      <c r="D2972" s="4">
        <v>45902</v>
      </c>
      <c r="E2972" s="4">
        <v>45902</v>
      </c>
      <c r="F2972" s="2" t="s">
        <v>2820</v>
      </c>
      <c r="G2972" s="3" t="s">
        <v>2819</v>
      </c>
      <c r="H2972" s="2" t="s">
        <v>5749</v>
      </c>
      <c r="I2972" s="3" t="s">
        <v>3170</v>
      </c>
      <c r="J2972" s="6">
        <v>31809</v>
      </c>
      <c r="K2972" s="3" t="s">
        <v>4863</v>
      </c>
      <c r="L2972" s="3" t="s">
        <v>4815</v>
      </c>
      <c r="M2972" s="3" t="s">
        <v>270</v>
      </c>
      <c r="N2972" s="3" t="s">
        <v>410</v>
      </c>
      <c r="O2972" s="5" t="s">
        <v>5382</v>
      </c>
      <c r="P2972" s="2">
        <f>VLOOKUP(M2972&amp;N2972,Distancia!$C$2:$D$3438,2,0)</f>
        <v>115.95</v>
      </c>
      <c r="Q2972" s="2" t="str">
        <f t="shared" si="46"/>
        <v>Aplica</v>
      </c>
      <c r="R2972" s="36"/>
      <c r="S2972" s="2"/>
    </row>
    <row r="2973" spans="1:19" x14ac:dyDescent="0.25">
      <c r="A2973" s="3" t="s">
        <v>269</v>
      </c>
      <c r="B2973" s="6" t="s">
        <v>1938</v>
      </c>
      <c r="C2973" s="2">
        <v>220510</v>
      </c>
      <c r="D2973" s="4">
        <v>45903</v>
      </c>
      <c r="E2973" s="4">
        <v>45905</v>
      </c>
      <c r="F2973" s="2" t="s">
        <v>23</v>
      </c>
      <c r="G2973" s="3" t="s">
        <v>1231</v>
      </c>
      <c r="H2973" s="2" t="s">
        <v>5665</v>
      </c>
      <c r="I2973" s="3" t="s">
        <v>3170</v>
      </c>
      <c r="J2973" s="6">
        <v>207487</v>
      </c>
      <c r="K2973" s="3" t="s">
        <v>4866</v>
      </c>
      <c r="L2973" s="3" t="s">
        <v>4815</v>
      </c>
      <c r="M2973" s="3" t="s">
        <v>270</v>
      </c>
      <c r="N2973" s="3" t="s">
        <v>103</v>
      </c>
      <c r="O2973" s="5" t="s">
        <v>5389</v>
      </c>
      <c r="P2973" s="2">
        <f>VLOOKUP(M2973&amp;N2973,Distancia!$C$2:$D$3438,2,0)</f>
        <v>403.29</v>
      </c>
      <c r="Q2973" s="2" t="str">
        <f t="shared" si="46"/>
        <v>Aplica</v>
      </c>
      <c r="R2973" s="36">
        <v>29400</v>
      </c>
      <c r="S2973" s="2"/>
    </row>
    <row r="2974" spans="1:19" x14ac:dyDescent="0.25">
      <c r="A2974" s="3" t="s">
        <v>269</v>
      </c>
      <c r="B2974" s="6" t="s">
        <v>1938</v>
      </c>
      <c r="C2974" s="2">
        <v>220518</v>
      </c>
      <c r="D2974" s="4">
        <v>45901</v>
      </c>
      <c r="E2974" s="4">
        <v>45901</v>
      </c>
      <c r="F2974" s="2" t="s">
        <v>1217</v>
      </c>
      <c r="G2974" s="3" t="s">
        <v>1218</v>
      </c>
      <c r="H2974" s="2" t="s">
        <v>5641</v>
      </c>
      <c r="I2974" s="3" t="s">
        <v>97</v>
      </c>
      <c r="J2974" s="6">
        <v>34581</v>
      </c>
      <c r="K2974" s="3" t="s">
        <v>4873</v>
      </c>
      <c r="L2974" s="3" t="s">
        <v>4815</v>
      </c>
      <c r="M2974" s="3" t="s">
        <v>270</v>
      </c>
      <c r="N2974" s="3" t="s">
        <v>410</v>
      </c>
      <c r="O2974" s="5" t="s">
        <v>5382</v>
      </c>
      <c r="P2974" s="2">
        <f>VLOOKUP(M2974&amp;N2974,Distancia!$C$2:$D$3438,2,0)</f>
        <v>115.95</v>
      </c>
      <c r="Q2974" s="2" t="str">
        <f t="shared" si="46"/>
        <v>Aplica</v>
      </c>
      <c r="R2974" s="36"/>
      <c r="S2974" s="2"/>
    </row>
    <row r="2975" spans="1:19" x14ac:dyDescent="0.25">
      <c r="A2975" s="3" t="s">
        <v>269</v>
      </c>
      <c r="B2975" s="6" t="s">
        <v>1938</v>
      </c>
      <c r="C2975" s="2">
        <v>220527</v>
      </c>
      <c r="D2975" s="4">
        <v>45903</v>
      </c>
      <c r="E2975" s="4">
        <v>45904</v>
      </c>
      <c r="F2975" s="2" t="s">
        <v>32</v>
      </c>
      <c r="G2975" s="3" t="s">
        <v>1226</v>
      </c>
      <c r="H2975" s="2" t="s">
        <v>5640</v>
      </c>
      <c r="I2975" s="3" t="s">
        <v>3170</v>
      </c>
      <c r="J2975" s="6">
        <v>79523</v>
      </c>
      <c r="K2975" s="3" t="s">
        <v>4882</v>
      </c>
      <c r="L2975" s="3" t="s">
        <v>4883</v>
      </c>
      <c r="M2975" s="3" t="s">
        <v>270</v>
      </c>
      <c r="N2975" s="3" t="s">
        <v>288</v>
      </c>
      <c r="O2975" s="5" t="s">
        <v>5392</v>
      </c>
      <c r="P2975" s="2">
        <f>VLOOKUP(M2975&amp;N2975,Distancia!$C$2:$D$3438,2,0)</f>
        <v>690.1</v>
      </c>
      <c r="Q2975" s="2" t="str">
        <f t="shared" si="46"/>
        <v>Aplica</v>
      </c>
      <c r="R2975" s="48"/>
      <c r="S2975" s="2"/>
    </row>
    <row r="2976" spans="1:19" x14ac:dyDescent="0.25">
      <c r="A2976" s="3" t="s">
        <v>269</v>
      </c>
      <c r="B2976" s="6" t="s">
        <v>1938</v>
      </c>
      <c r="C2976" s="2">
        <v>220537</v>
      </c>
      <c r="D2976" s="4">
        <v>45902</v>
      </c>
      <c r="E2976" s="4">
        <v>45902</v>
      </c>
      <c r="F2976" s="2" t="s">
        <v>2826</v>
      </c>
      <c r="G2976" s="3" t="s">
        <v>2825</v>
      </c>
      <c r="H2976" s="2" t="s">
        <v>5422</v>
      </c>
      <c r="I2976" s="3" t="s">
        <v>3170</v>
      </c>
      <c r="J2976" s="6">
        <v>25815</v>
      </c>
      <c r="K2976" s="3" t="s">
        <v>4886</v>
      </c>
      <c r="L2976" s="3" t="s">
        <v>4829</v>
      </c>
      <c r="M2976" s="3" t="s">
        <v>270</v>
      </c>
      <c r="N2976" s="3" t="s">
        <v>410</v>
      </c>
      <c r="O2976" s="5" t="s">
        <v>5382</v>
      </c>
      <c r="P2976" s="2">
        <f>VLOOKUP(M2976&amp;N2976,Distancia!$C$2:$D$3438,2,0)</f>
        <v>115.95</v>
      </c>
      <c r="Q2976" s="2" t="str">
        <f t="shared" si="46"/>
        <v>Aplica</v>
      </c>
      <c r="R2976" s="36"/>
      <c r="S2976" s="2"/>
    </row>
    <row r="2977" spans="1:19" x14ac:dyDescent="0.25">
      <c r="A2977" s="3" t="s">
        <v>269</v>
      </c>
      <c r="B2977" s="6" t="s">
        <v>1938</v>
      </c>
      <c r="C2977" s="2">
        <v>220585</v>
      </c>
      <c r="D2977" s="4">
        <v>45904</v>
      </c>
      <c r="E2977" s="4">
        <v>45904</v>
      </c>
      <c r="F2977" s="2" t="s">
        <v>1253</v>
      </c>
      <c r="G2977" s="3" t="s">
        <v>2806</v>
      </c>
      <c r="H2977" s="2" t="s">
        <v>6298</v>
      </c>
      <c r="I2977" s="3" t="s">
        <v>3170</v>
      </c>
      <c r="J2977" s="6">
        <v>31809</v>
      </c>
      <c r="K2977" s="3" t="s">
        <v>4903</v>
      </c>
      <c r="L2977" s="3" t="s">
        <v>4721</v>
      </c>
      <c r="M2977" s="3" t="s">
        <v>270</v>
      </c>
      <c r="N2977" s="3" t="s">
        <v>435</v>
      </c>
      <c r="O2977" s="5" t="s">
        <v>5450</v>
      </c>
      <c r="P2977" s="2">
        <f>VLOOKUP(M2977&amp;N2977,Distancia!$C$2:$D$3438,2,0)</f>
        <v>124.79</v>
      </c>
      <c r="Q2977" s="2" t="str">
        <f t="shared" si="46"/>
        <v>Aplica</v>
      </c>
      <c r="R2977" s="36"/>
      <c r="S2977" s="2"/>
    </row>
    <row r="2978" spans="1:19" x14ac:dyDescent="0.25">
      <c r="A2978" s="3" t="s">
        <v>269</v>
      </c>
      <c r="B2978" s="6" t="s">
        <v>1938</v>
      </c>
      <c r="C2978" s="2">
        <v>220587</v>
      </c>
      <c r="D2978" s="4">
        <v>45904</v>
      </c>
      <c r="E2978" s="4">
        <v>45904</v>
      </c>
      <c r="F2978" s="2" t="s">
        <v>2803</v>
      </c>
      <c r="G2978" s="3" t="s">
        <v>2802</v>
      </c>
      <c r="H2978" s="2" t="s">
        <v>6299</v>
      </c>
      <c r="I2978" s="3" t="s">
        <v>97</v>
      </c>
      <c r="J2978" s="6">
        <v>31809</v>
      </c>
      <c r="K2978" s="3" t="s">
        <v>4906</v>
      </c>
      <c r="L2978" s="3" t="s">
        <v>4721</v>
      </c>
      <c r="M2978" s="3" t="s">
        <v>270</v>
      </c>
      <c r="N2978" s="3" t="s">
        <v>435</v>
      </c>
      <c r="O2978" s="5" t="s">
        <v>5394</v>
      </c>
      <c r="P2978" s="2">
        <f>VLOOKUP(M2978&amp;N2978,Distancia!$C$2:$D$3438,2,0)</f>
        <v>124.79</v>
      </c>
      <c r="Q2978" s="2" t="str">
        <f t="shared" si="46"/>
        <v>Aplica</v>
      </c>
      <c r="R2978" s="36">
        <v>33360</v>
      </c>
      <c r="S2978" s="2"/>
    </row>
    <row r="2979" spans="1:19" x14ac:dyDescent="0.25">
      <c r="A2979" s="3" t="s">
        <v>269</v>
      </c>
      <c r="B2979" s="6" t="s">
        <v>1938</v>
      </c>
      <c r="C2979" s="2">
        <v>220593</v>
      </c>
      <c r="D2979" s="4">
        <v>45904</v>
      </c>
      <c r="E2979" s="4">
        <v>45905</v>
      </c>
      <c r="F2979" s="2" t="s">
        <v>4014</v>
      </c>
      <c r="G2979" s="3" t="s">
        <v>4015</v>
      </c>
      <c r="H2979" s="2" t="s">
        <v>5842</v>
      </c>
      <c r="I2979" s="3" t="s">
        <v>97</v>
      </c>
      <c r="J2979" s="6">
        <v>111332</v>
      </c>
      <c r="K2979" s="3" t="s">
        <v>4911</v>
      </c>
      <c r="L2979" s="3" t="s">
        <v>4912</v>
      </c>
      <c r="M2979" s="3" t="s">
        <v>270</v>
      </c>
      <c r="N2979" s="3" t="s">
        <v>17</v>
      </c>
      <c r="O2979" s="5" t="s">
        <v>5392</v>
      </c>
      <c r="P2979" s="2">
        <f>VLOOKUP(M2979&amp;N2979,Distancia!$C$2:$D$3438,2,0)</f>
        <v>847.74</v>
      </c>
      <c r="Q2979" s="2" t="str">
        <f t="shared" si="46"/>
        <v>Aplica</v>
      </c>
      <c r="R2979" s="36">
        <v>331922</v>
      </c>
      <c r="S2979" s="2"/>
    </row>
    <row r="2980" spans="1:19" x14ac:dyDescent="0.25">
      <c r="A2980" s="3" t="s">
        <v>269</v>
      </c>
      <c r="B2980" s="6" t="s">
        <v>1938</v>
      </c>
      <c r="C2980" s="2">
        <v>220770</v>
      </c>
      <c r="D2980" s="4">
        <v>45904</v>
      </c>
      <c r="E2980" s="4">
        <v>45904</v>
      </c>
      <c r="F2980" s="2" t="s">
        <v>1225</v>
      </c>
      <c r="G2980" s="3" t="s">
        <v>1254</v>
      </c>
      <c r="H2980" s="2" t="s">
        <v>5567</v>
      </c>
      <c r="I2980" s="3" t="s">
        <v>97</v>
      </c>
      <c r="J2980" s="6">
        <v>34581</v>
      </c>
      <c r="K2980" s="3" t="s">
        <v>5011</v>
      </c>
      <c r="L2980" s="3" t="s">
        <v>4883</v>
      </c>
      <c r="M2980" s="3" t="s">
        <v>270</v>
      </c>
      <c r="N2980" s="3" t="s">
        <v>410</v>
      </c>
      <c r="O2980" s="5" t="s">
        <v>5394</v>
      </c>
      <c r="P2980" s="2">
        <f>VLOOKUP(M2980&amp;N2980,Distancia!$C$2:$D$3438,2,0)</f>
        <v>115.95</v>
      </c>
      <c r="Q2980" s="2" t="str">
        <f t="shared" si="46"/>
        <v>Aplica</v>
      </c>
      <c r="R2980" s="36">
        <v>27422</v>
      </c>
      <c r="S2980" s="2"/>
    </row>
    <row r="2981" spans="1:19" x14ac:dyDescent="0.25">
      <c r="A2981" s="3" t="s">
        <v>269</v>
      </c>
      <c r="B2981" s="6" t="s">
        <v>1938</v>
      </c>
      <c r="C2981" s="2">
        <v>220805</v>
      </c>
      <c r="D2981" s="4">
        <v>45910</v>
      </c>
      <c r="E2981" s="4">
        <v>45910</v>
      </c>
      <c r="F2981" s="2" t="s">
        <v>1221</v>
      </c>
      <c r="G2981" s="3" t="s">
        <v>1222</v>
      </c>
      <c r="H2981" s="2" t="s">
        <v>5400</v>
      </c>
      <c r="I2981" s="3" t="s">
        <v>3170</v>
      </c>
      <c r="J2981" s="6">
        <v>49084</v>
      </c>
      <c r="K2981" s="3" t="s">
        <v>5029</v>
      </c>
      <c r="L2981" s="3" t="s">
        <v>5030</v>
      </c>
      <c r="M2981" s="3" t="s">
        <v>270</v>
      </c>
      <c r="N2981" s="3" t="s">
        <v>410</v>
      </c>
      <c r="O2981" s="5" t="s">
        <v>5382</v>
      </c>
      <c r="P2981" s="2">
        <f>VLOOKUP(M2981&amp;N2981,Distancia!$C$2:$D$3438,2,0)</f>
        <v>115.95</v>
      </c>
      <c r="Q2981" s="2" t="str">
        <f t="shared" si="46"/>
        <v>Aplica</v>
      </c>
      <c r="R2981" s="36"/>
      <c r="S2981" s="2"/>
    </row>
    <row r="2982" spans="1:19" x14ac:dyDescent="0.25">
      <c r="A2982" s="3" t="s">
        <v>269</v>
      </c>
      <c r="B2982" s="6" t="s">
        <v>1938</v>
      </c>
      <c r="C2982" s="2">
        <v>220815</v>
      </c>
      <c r="D2982" s="4">
        <v>45910</v>
      </c>
      <c r="E2982" s="4">
        <v>45910</v>
      </c>
      <c r="F2982" s="2" t="s">
        <v>3908</v>
      </c>
      <c r="G2982" s="3" t="s">
        <v>3909</v>
      </c>
      <c r="H2982" s="2" t="s">
        <v>5763</v>
      </c>
      <c r="I2982" s="3" t="s">
        <v>3170</v>
      </c>
      <c r="J2982" s="6">
        <v>31809</v>
      </c>
      <c r="K2982" s="3" t="s">
        <v>5034</v>
      </c>
      <c r="L2982" s="3" t="s">
        <v>5035</v>
      </c>
      <c r="M2982" s="3" t="s">
        <v>270</v>
      </c>
      <c r="N2982" s="3" t="s">
        <v>410</v>
      </c>
      <c r="O2982" s="5" t="s">
        <v>5382</v>
      </c>
      <c r="P2982" s="2">
        <f>VLOOKUP(M2982&amp;N2982,Distancia!$C$2:$D$3438,2,0)</f>
        <v>115.95</v>
      </c>
      <c r="Q2982" s="2" t="str">
        <f t="shared" si="46"/>
        <v>Aplica</v>
      </c>
      <c r="R2982" s="36"/>
      <c r="S2982" s="2"/>
    </row>
    <row r="2983" spans="1:19" x14ac:dyDescent="0.25">
      <c r="A2983" s="3" t="s">
        <v>269</v>
      </c>
      <c r="B2983" s="6" t="s">
        <v>1938</v>
      </c>
      <c r="C2983" s="2">
        <v>220819</v>
      </c>
      <c r="D2983" s="4">
        <v>45910</v>
      </c>
      <c r="E2983" s="4">
        <v>45910</v>
      </c>
      <c r="F2983" s="2" t="s">
        <v>2813</v>
      </c>
      <c r="G2983" s="3" t="s">
        <v>2812</v>
      </c>
      <c r="H2983" s="2" t="s">
        <v>5784</v>
      </c>
      <c r="I2983" s="3" t="s">
        <v>3170</v>
      </c>
      <c r="J2983" s="6">
        <v>31809</v>
      </c>
      <c r="K2983" s="3" t="s">
        <v>5036</v>
      </c>
      <c r="L2983" s="3" t="s">
        <v>5035</v>
      </c>
      <c r="M2983" s="3" t="s">
        <v>270</v>
      </c>
      <c r="N2983" s="3" t="s">
        <v>410</v>
      </c>
      <c r="O2983" s="5" t="s">
        <v>5382</v>
      </c>
      <c r="P2983" s="2">
        <f>VLOOKUP(M2983&amp;N2983,Distancia!$C$2:$D$3438,2,0)</f>
        <v>115.95</v>
      </c>
      <c r="Q2983" s="2" t="str">
        <f t="shared" si="46"/>
        <v>Aplica</v>
      </c>
      <c r="R2983" s="36"/>
      <c r="S2983" s="2"/>
    </row>
    <row r="2984" spans="1:19" x14ac:dyDescent="0.25">
      <c r="A2984" s="3" t="s">
        <v>269</v>
      </c>
      <c r="B2984" s="6" t="s">
        <v>1938</v>
      </c>
      <c r="C2984" s="2">
        <v>220849</v>
      </c>
      <c r="D2984" s="4">
        <v>45923</v>
      </c>
      <c r="E2984" s="4">
        <v>45926</v>
      </c>
      <c r="F2984" s="2" t="s">
        <v>1232</v>
      </c>
      <c r="G2984" s="3" t="s">
        <v>1233</v>
      </c>
      <c r="H2984" s="2" t="s">
        <v>5662</v>
      </c>
      <c r="I2984" s="3" t="s">
        <v>3170</v>
      </c>
      <c r="J2984" s="6">
        <v>270378</v>
      </c>
      <c r="K2984" s="3" t="s">
        <v>5049</v>
      </c>
      <c r="L2984" s="3" t="s">
        <v>4912</v>
      </c>
      <c r="M2984" s="3" t="s">
        <v>270</v>
      </c>
      <c r="N2984" s="3" t="s">
        <v>324</v>
      </c>
      <c r="O2984" s="5" t="s">
        <v>5392</v>
      </c>
      <c r="P2984" s="2">
        <f>VLOOKUP(M2984&amp;N2984,Distancia!$C$2:$D$3438,2,0)</f>
        <v>803.72</v>
      </c>
      <c r="Q2984" s="2" t="str">
        <f t="shared" si="46"/>
        <v>Aplica</v>
      </c>
      <c r="R2984" s="36">
        <v>223876</v>
      </c>
      <c r="S2984" s="2"/>
    </row>
    <row r="2985" spans="1:19" x14ac:dyDescent="0.25">
      <c r="A2985" s="3" t="s">
        <v>269</v>
      </c>
      <c r="B2985" s="6" t="s">
        <v>1938</v>
      </c>
      <c r="C2985" s="2">
        <v>220850</v>
      </c>
      <c r="D2985" s="4">
        <v>45923</v>
      </c>
      <c r="E2985" s="4">
        <v>45926</v>
      </c>
      <c r="F2985" s="2" t="s">
        <v>1234</v>
      </c>
      <c r="G2985" s="3" t="s">
        <v>1235</v>
      </c>
      <c r="H2985" s="2" t="s">
        <v>5664</v>
      </c>
      <c r="I2985" s="3" t="s">
        <v>3170</v>
      </c>
      <c r="J2985" s="6">
        <v>219429</v>
      </c>
      <c r="K2985" s="3" t="s">
        <v>5050</v>
      </c>
      <c r="L2985" s="3" t="s">
        <v>4912</v>
      </c>
      <c r="M2985" s="3" t="s">
        <v>270</v>
      </c>
      <c r="N2985" s="3" t="s">
        <v>324</v>
      </c>
      <c r="O2985" s="5" t="s">
        <v>5392</v>
      </c>
      <c r="P2985" s="2">
        <f>VLOOKUP(M2985&amp;N2985,Distancia!$C$2:$D$3438,2,0)</f>
        <v>803.72</v>
      </c>
      <c r="Q2985" s="2" t="str">
        <f t="shared" si="46"/>
        <v>Aplica</v>
      </c>
      <c r="R2985" s="36">
        <v>223876</v>
      </c>
      <c r="S2985" s="2"/>
    </row>
    <row r="2986" spans="1:19" x14ac:dyDescent="0.25">
      <c r="A2986" s="3" t="s">
        <v>269</v>
      </c>
      <c r="B2986" s="6" t="s">
        <v>1938</v>
      </c>
      <c r="C2986" s="2">
        <v>220873</v>
      </c>
      <c r="D2986" s="4">
        <v>45910</v>
      </c>
      <c r="E2986" s="4">
        <v>45910</v>
      </c>
      <c r="F2986" s="2" t="s">
        <v>1250</v>
      </c>
      <c r="G2986" s="3" t="s">
        <v>1251</v>
      </c>
      <c r="H2986" s="2" t="s">
        <v>6037</v>
      </c>
      <c r="I2986" s="3" t="s">
        <v>3170</v>
      </c>
      <c r="J2986" s="6">
        <v>25815</v>
      </c>
      <c r="K2986" s="3" t="s">
        <v>5067</v>
      </c>
      <c r="L2986" s="3" t="s">
        <v>4912</v>
      </c>
      <c r="M2986" s="3" t="s">
        <v>270</v>
      </c>
      <c r="N2986" s="3" t="s">
        <v>410</v>
      </c>
      <c r="O2986" s="5" t="s">
        <v>5382</v>
      </c>
      <c r="P2986" s="2">
        <f>VLOOKUP(M2986&amp;N2986,Distancia!$C$2:$D$3438,2,0)</f>
        <v>115.95</v>
      </c>
      <c r="Q2986" s="2" t="str">
        <f t="shared" si="46"/>
        <v>Aplica</v>
      </c>
      <c r="R2986" s="36"/>
      <c r="S2986" s="2"/>
    </row>
    <row r="2987" spans="1:19" x14ac:dyDescent="0.25">
      <c r="A2987" s="3" t="s">
        <v>269</v>
      </c>
      <c r="B2987" s="6" t="s">
        <v>1938</v>
      </c>
      <c r="C2987" s="2">
        <v>220891</v>
      </c>
      <c r="D2987" s="4">
        <v>45923</v>
      </c>
      <c r="E2987" s="4">
        <v>45926</v>
      </c>
      <c r="F2987" s="2" t="s">
        <v>1240</v>
      </c>
      <c r="G2987" s="3" t="s">
        <v>1241</v>
      </c>
      <c r="H2987" s="2" t="s">
        <v>5661</v>
      </c>
      <c r="I2987" s="3" t="s">
        <v>3170</v>
      </c>
      <c r="J2987" s="6">
        <v>270378</v>
      </c>
      <c r="K2987" s="3" t="s">
        <v>5076</v>
      </c>
      <c r="L2987" s="3" t="s">
        <v>4912</v>
      </c>
      <c r="M2987" s="3" t="s">
        <v>270</v>
      </c>
      <c r="N2987" s="3" t="s">
        <v>324</v>
      </c>
      <c r="O2987" s="5" t="s">
        <v>5392</v>
      </c>
      <c r="P2987" s="2">
        <f>VLOOKUP(M2987&amp;N2987,Distancia!$C$2:$D$3438,2,0)</f>
        <v>803.72</v>
      </c>
      <c r="Q2987" s="2" t="str">
        <f t="shared" si="46"/>
        <v>Aplica</v>
      </c>
      <c r="R2987" s="36">
        <v>223876</v>
      </c>
      <c r="S2987" s="2"/>
    </row>
    <row r="2988" spans="1:19" x14ac:dyDescent="0.25">
      <c r="A2988" s="3" t="s">
        <v>269</v>
      </c>
      <c r="B2988" s="6" t="s">
        <v>1938</v>
      </c>
      <c r="C2988" s="2">
        <v>220897</v>
      </c>
      <c r="D2988" s="4">
        <v>45916</v>
      </c>
      <c r="E2988" s="4">
        <v>45916</v>
      </c>
      <c r="F2988" s="2" t="s">
        <v>1224</v>
      </c>
      <c r="G2988" s="3" t="s">
        <v>2818</v>
      </c>
      <c r="H2988" s="2" t="s">
        <v>5526</v>
      </c>
      <c r="I2988" s="3" t="s">
        <v>3170</v>
      </c>
      <c r="J2988" s="6">
        <v>46016</v>
      </c>
      <c r="K2988" s="3" t="s">
        <v>5083</v>
      </c>
      <c r="L2988" s="3" t="s">
        <v>4912</v>
      </c>
      <c r="M2988" s="3" t="s">
        <v>270</v>
      </c>
      <c r="N2988" s="3" t="s">
        <v>410</v>
      </c>
      <c r="O2988" s="5" t="s">
        <v>5382</v>
      </c>
      <c r="P2988" s="2">
        <f>VLOOKUP(M2988&amp;N2988,Distancia!$C$2:$D$3438,2,0)</f>
        <v>115.95</v>
      </c>
      <c r="Q2988" s="2" t="str">
        <f t="shared" si="46"/>
        <v>Aplica</v>
      </c>
      <c r="R2988" s="36"/>
      <c r="S2988" s="2"/>
    </row>
    <row r="2989" spans="1:19" x14ac:dyDescent="0.25">
      <c r="A2989" s="3" t="s">
        <v>269</v>
      </c>
      <c r="B2989" s="6" t="s">
        <v>1938</v>
      </c>
      <c r="C2989" s="2">
        <v>220904</v>
      </c>
      <c r="D2989" s="4">
        <v>45910</v>
      </c>
      <c r="E2989" s="4">
        <v>45910</v>
      </c>
      <c r="F2989" s="2" t="s">
        <v>258</v>
      </c>
      <c r="G2989" s="3" t="s">
        <v>1248</v>
      </c>
      <c r="H2989" s="2" t="s">
        <v>5560</v>
      </c>
      <c r="I2989" s="3" t="s">
        <v>3170</v>
      </c>
      <c r="J2989" s="6">
        <v>34581</v>
      </c>
      <c r="K2989" s="3" t="s">
        <v>5091</v>
      </c>
      <c r="L2989" s="3" t="s">
        <v>4912</v>
      </c>
      <c r="M2989" s="3" t="s">
        <v>270</v>
      </c>
      <c r="N2989" s="3" t="s">
        <v>410</v>
      </c>
      <c r="O2989" s="5" t="s">
        <v>5382</v>
      </c>
      <c r="P2989" s="2">
        <f>VLOOKUP(M2989&amp;N2989,Distancia!$C$2:$D$3438,2,0)</f>
        <v>115.95</v>
      </c>
      <c r="Q2989" s="2" t="str">
        <f t="shared" si="46"/>
        <v>Aplica</v>
      </c>
      <c r="R2989" s="36"/>
      <c r="S2989" s="2"/>
    </row>
    <row r="2990" spans="1:19" x14ac:dyDescent="0.25">
      <c r="A2990" s="3" t="s">
        <v>269</v>
      </c>
      <c r="B2990" s="6" t="s">
        <v>1938</v>
      </c>
      <c r="C2990" s="2">
        <v>220905</v>
      </c>
      <c r="D2990" s="4">
        <v>45916</v>
      </c>
      <c r="E2990" s="4">
        <v>45916</v>
      </c>
      <c r="F2990" s="2" t="s">
        <v>258</v>
      </c>
      <c r="G2990" s="3" t="s">
        <v>1248</v>
      </c>
      <c r="H2990" s="2" t="s">
        <v>5560</v>
      </c>
      <c r="I2990" s="3" t="s">
        <v>3170</v>
      </c>
      <c r="J2990" s="6">
        <v>34581</v>
      </c>
      <c r="K2990" s="3" t="s">
        <v>5092</v>
      </c>
      <c r="L2990" s="3" t="s">
        <v>4912</v>
      </c>
      <c r="M2990" s="3" t="s">
        <v>270</v>
      </c>
      <c r="N2990" s="3" t="s">
        <v>410</v>
      </c>
      <c r="O2990" s="5" t="s">
        <v>5382</v>
      </c>
      <c r="P2990" s="2">
        <f>VLOOKUP(M2990&amp;N2990,Distancia!$C$2:$D$3438,2,0)</f>
        <v>115.95</v>
      </c>
      <c r="Q2990" s="2" t="str">
        <f t="shared" si="46"/>
        <v>Aplica</v>
      </c>
      <c r="R2990" s="36"/>
      <c r="S2990" s="2"/>
    </row>
    <row r="2991" spans="1:19" x14ac:dyDescent="0.25">
      <c r="A2991" s="3" t="s">
        <v>269</v>
      </c>
      <c r="B2991" s="6" t="s">
        <v>1938</v>
      </c>
      <c r="C2991" s="2">
        <v>220925</v>
      </c>
      <c r="D2991" s="4">
        <v>45902</v>
      </c>
      <c r="E2991" s="4">
        <v>45902</v>
      </c>
      <c r="F2991" s="2" t="s">
        <v>2817</v>
      </c>
      <c r="G2991" s="3" t="s">
        <v>2816</v>
      </c>
      <c r="H2991" s="2" t="s">
        <v>5596</v>
      </c>
      <c r="I2991" s="3" t="s">
        <v>3170</v>
      </c>
      <c r="J2991" s="6">
        <v>31809</v>
      </c>
      <c r="K2991" s="3" t="s">
        <v>5098</v>
      </c>
      <c r="L2991" s="3" t="s">
        <v>5099</v>
      </c>
      <c r="M2991" s="3" t="s">
        <v>270</v>
      </c>
      <c r="N2991" s="3" t="s">
        <v>410</v>
      </c>
      <c r="O2991" s="5" t="s">
        <v>5382</v>
      </c>
      <c r="P2991" s="2">
        <f>VLOOKUP(M2991&amp;N2991,Distancia!$C$2:$D$3438,2,0)</f>
        <v>115.95</v>
      </c>
      <c r="Q2991" s="2" t="str">
        <f t="shared" si="46"/>
        <v>Aplica</v>
      </c>
      <c r="R2991" s="36"/>
      <c r="S2991" s="2"/>
    </row>
    <row r="2992" spans="1:19" x14ac:dyDescent="0.25">
      <c r="A2992" s="3" t="s">
        <v>269</v>
      </c>
      <c r="B2992" s="6" t="s">
        <v>1938</v>
      </c>
      <c r="C2992" s="2">
        <v>220926</v>
      </c>
      <c r="D2992" s="4">
        <v>45910</v>
      </c>
      <c r="E2992" s="4">
        <v>45910</v>
      </c>
      <c r="F2992" s="2" t="s">
        <v>2817</v>
      </c>
      <c r="G2992" s="3" t="s">
        <v>2816</v>
      </c>
      <c r="H2992" s="2" t="s">
        <v>5596</v>
      </c>
      <c r="I2992" s="3" t="s">
        <v>3170</v>
      </c>
      <c r="J2992" s="6">
        <v>31809</v>
      </c>
      <c r="K2992" s="3" t="s">
        <v>5100</v>
      </c>
      <c r="L2992" s="3" t="s">
        <v>5099</v>
      </c>
      <c r="M2992" s="3" t="s">
        <v>270</v>
      </c>
      <c r="N2992" s="3" t="s">
        <v>410</v>
      </c>
      <c r="O2992" s="5" t="s">
        <v>5382</v>
      </c>
      <c r="P2992" s="2">
        <f>VLOOKUP(M2992&amp;N2992,Distancia!$C$2:$D$3438,2,0)</f>
        <v>115.95</v>
      </c>
      <c r="Q2992" s="2" t="str">
        <f t="shared" si="46"/>
        <v>Aplica</v>
      </c>
      <c r="R2992" s="36"/>
      <c r="S2992" s="2"/>
    </row>
    <row r="2993" spans="1:19" x14ac:dyDescent="0.25">
      <c r="A2993" s="3" t="s">
        <v>269</v>
      </c>
      <c r="B2993" s="6" t="s">
        <v>1938</v>
      </c>
      <c r="C2993" s="2">
        <v>220927</v>
      </c>
      <c r="D2993" s="4">
        <v>45916</v>
      </c>
      <c r="E2993" s="4">
        <v>45916</v>
      </c>
      <c r="F2993" s="2" t="s">
        <v>2817</v>
      </c>
      <c r="G2993" s="3" t="s">
        <v>2816</v>
      </c>
      <c r="H2993" s="2" t="s">
        <v>5596</v>
      </c>
      <c r="I2993" s="3" t="s">
        <v>3170</v>
      </c>
      <c r="J2993" s="6">
        <v>31809</v>
      </c>
      <c r="K2993" s="3" t="s">
        <v>5101</v>
      </c>
      <c r="L2993" s="3" t="s">
        <v>5099</v>
      </c>
      <c r="M2993" s="3" t="s">
        <v>270</v>
      </c>
      <c r="N2993" s="3" t="s">
        <v>410</v>
      </c>
      <c r="O2993" s="5" t="s">
        <v>5382</v>
      </c>
      <c r="P2993" s="2">
        <f>VLOOKUP(M2993&amp;N2993,Distancia!$C$2:$D$3438,2,0)</f>
        <v>115.95</v>
      </c>
      <c r="Q2993" s="2" t="str">
        <f t="shared" si="46"/>
        <v>Aplica</v>
      </c>
      <c r="R2993" s="36"/>
      <c r="S2993" s="2"/>
    </row>
    <row r="2994" spans="1:19" x14ac:dyDescent="0.25">
      <c r="A2994" s="3" t="s">
        <v>269</v>
      </c>
      <c r="B2994" s="6" t="s">
        <v>1938</v>
      </c>
      <c r="C2994" s="2">
        <v>220930</v>
      </c>
      <c r="D2994" s="4">
        <v>45923</v>
      </c>
      <c r="E2994" s="4">
        <v>45925</v>
      </c>
      <c r="F2994" s="2" t="s">
        <v>3450</v>
      </c>
      <c r="G2994" s="3" t="s">
        <v>3451</v>
      </c>
      <c r="H2994" s="2" t="s">
        <v>5660</v>
      </c>
      <c r="I2994" s="3" t="s">
        <v>3170</v>
      </c>
      <c r="J2994" s="6">
        <v>190855</v>
      </c>
      <c r="K2994" s="3" t="s">
        <v>5102</v>
      </c>
      <c r="L2994" s="3" t="s">
        <v>4912</v>
      </c>
      <c r="M2994" s="3" t="s">
        <v>270</v>
      </c>
      <c r="N2994" s="3" t="s">
        <v>324</v>
      </c>
      <c r="O2994" s="5" t="s">
        <v>5392</v>
      </c>
      <c r="P2994" s="2">
        <f>VLOOKUP(M2994&amp;N2994,Distancia!$C$2:$D$3438,2,0)</f>
        <v>803.72</v>
      </c>
      <c r="Q2994" s="2" t="str">
        <f t="shared" si="46"/>
        <v>Aplica</v>
      </c>
      <c r="R2994" s="36">
        <v>389876</v>
      </c>
      <c r="S2994" s="2"/>
    </row>
    <row r="2995" spans="1:19" x14ac:dyDescent="0.25">
      <c r="A2995" s="3" t="s">
        <v>269</v>
      </c>
      <c r="B2995" s="6" t="s">
        <v>1938</v>
      </c>
      <c r="C2995" s="2">
        <v>220979</v>
      </c>
      <c r="D2995" s="4">
        <v>45923</v>
      </c>
      <c r="E2995" s="4">
        <v>45926</v>
      </c>
      <c r="F2995" s="2" t="s">
        <v>1244</v>
      </c>
      <c r="G2995" s="3" t="s">
        <v>1245</v>
      </c>
      <c r="H2995" s="2" t="s">
        <v>5685</v>
      </c>
      <c r="I2995" s="3" t="s">
        <v>3170</v>
      </c>
      <c r="J2995" s="6">
        <v>270378</v>
      </c>
      <c r="K2995" s="3" t="s">
        <v>5137</v>
      </c>
      <c r="L2995" s="3" t="s">
        <v>5138</v>
      </c>
      <c r="M2995" s="3" t="s">
        <v>270</v>
      </c>
      <c r="N2995" s="3" t="s">
        <v>324</v>
      </c>
      <c r="O2995" s="5" t="s">
        <v>5392</v>
      </c>
      <c r="P2995" s="2">
        <f>VLOOKUP(M2995&amp;N2995,Distancia!$C$2:$D$3438,2,0)</f>
        <v>803.72</v>
      </c>
      <c r="Q2995" s="2" t="str">
        <f t="shared" si="46"/>
        <v>Aplica</v>
      </c>
      <c r="R2995" s="36">
        <v>223876</v>
      </c>
      <c r="S2995" s="2"/>
    </row>
    <row r="2996" spans="1:19" x14ac:dyDescent="0.25">
      <c r="A2996" s="3" t="s">
        <v>269</v>
      </c>
      <c r="B2996" s="6" t="s">
        <v>1938</v>
      </c>
      <c r="C2996" s="2">
        <v>220989</v>
      </c>
      <c r="D2996" s="4">
        <v>45916</v>
      </c>
      <c r="E2996" s="4">
        <v>45916</v>
      </c>
      <c r="F2996" s="2" t="s">
        <v>1257</v>
      </c>
      <c r="G2996" s="3" t="s">
        <v>1258</v>
      </c>
      <c r="H2996" s="2" t="s">
        <v>5558</v>
      </c>
      <c r="I2996" s="3" t="s">
        <v>3170</v>
      </c>
      <c r="J2996" s="6">
        <v>25815</v>
      </c>
      <c r="K2996" s="3" t="s">
        <v>5143</v>
      </c>
      <c r="L2996" s="3" t="s">
        <v>5138</v>
      </c>
      <c r="M2996" s="3" t="s">
        <v>270</v>
      </c>
      <c r="N2996" s="3" t="s">
        <v>410</v>
      </c>
      <c r="O2996" s="5" t="s">
        <v>5382</v>
      </c>
      <c r="P2996" s="2">
        <f>VLOOKUP(M2996&amp;N2996,Distancia!$C$2:$D$3438,2,0)</f>
        <v>115.95</v>
      </c>
      <c r="Q2996" s="2" t="str">
        <f t="shared" si="46"/>
        <v>Aplica</v>
      </c>
      <c r="R2996" s="36"/>
      <c r="S2996" s="2"/>
    </row>
    <row r="2997" spans="1:19" x14ac:dyDescent="0.25">
      <c r="A2997" s="3" t="s">
        <v>269</v>
      </c>
      <c r="B2997" s="6" t="s">
        <v>1938</v>
      </c>
      <c r="C2997" s="2">
        <v>220998</v>
      </c>
      <c r="D2997" s="4">
        <v>45923</v>
      </c>
      <c r="E2997" s="4">
        <v>45925</v>
      </c>
      <c r="F2997" s="2" t="s">
        <v>1242</v>
      </c>
      <c r="G2997" s="3" t="s">
        <v>1243</v>
      </c>
      <c r="H2997" s="2" t="s">
        <v>5663</v>
      </c>
      <c r="I2997" s="3" t="s">
        <v>3170</v>
      </c>
      <c r="J2997" s="6">
        <v>190855</v>
      </c>
      <c r="K2997" s="3" t="s">
        <v>5147</v>
      </c>
      <c r="L2997" s="3" t="s">
        <v>5138</v>
      </c>
      <c r="M2997" s="3" t="s">
        <v>270</v>
      </c>
      <c r="N2997" s="3" t="s">
        <v>324</v>
      </c>
      <c r="O2997" s="5" t="s">
        <v>5392</v>
      </c>
      <c r="P2997" s="2">
        <f>VLOOKUP(M2997&amp;N2997,Distancia!$C$2:$D$3438,2,0)</f>
        <v>803.72</v>
      </c>
      <c r="Q2997" s="2" t="str">
        <f t="shared" si="46"/>
        <v>Aplica</v>
      </c>
      <c r="R2997" s="36">
        <v>389876</v>
      </c>
      <c r="S2997" s="2"/>
    </row>
    <row r="2998" spans="1:19" x14ac:dyDescent="0.25">
      <c r="A2998" s="3" t="s">
        <v>269</v>
      </c>
      <c r="B2998" s="6" t="s">
        <v>1938</v>
      </c>
      <c r="C2998" s="2">
        <v>221038</v>
      </c>
      <c r="D2998" s="4">
        <v>45923</v>
      </c>
      <c r="E2998" s="4">
        <v>45923</v>
      </c>
      <c r="F2998" s="2" t="s">
        <v>1219</v>
      </c>
      <c r="G2998" s="3" t="s">
        <v>1220</v>
      </c>
      <c r="H2998" s="2" t="s">
        <v>5843</v>
      </c>
      <c r="I2998" s="3" t="s">
        <v>97</v>
      </c>
      <c r="J2998" s="6">
        <v>31809</v>
      </c>
      <c r="K2998" s="3" t="s">
        <v>5164</v>
      </c>
      <c r="L2998" s="3" t="s">
        <v>5165</v>
      </c>
      <c r="M2998" s="3" t="s">
        <v>270</v>
      </c>
      <c r="N2998" s="3" t="s">
        <v>410</v>
      </c>
      <c r="O2998" s="5" t="s">
        <v>5382</v>
      </c>
      <c r="P2998" s="2">
        <f>VLOOKUP(M2998&amp;N2998,Distancia!$C$2:$D$3438,2,0)</f>
        <v>115.95</v>
      </c>
      <c r="Q2998" s="2" t="str">
        <f t="shared" si="46"/>
        <v>Aplica</v>
      </c>
      <c r="R2998" s="36"/>
      <c r="S2998" s="2"/>
    </row>
    <row r="2999" spans="1:19" x14ac:dyDescent="0.25">
      <c r="A2999" s="3" t="s">
        <v>269</v>
      </c>
      <c r="B2999" s="6" t="s">
        <v>1938</v>
      </c>
      <c r="C2999" s="2">
        <v>221142</v>
      </c>
      <c r="D2999" s="4">
        <v>45923</v>
      </c>
      <c r="E2999" s="4">
        <v>45923</v>
      </c>
      <c r="F2999" s="2" t="s">
        <v>2811</v>
      </c>
      <c r="G2999" s="3" t="s">
        <v>2810</v>
      </c>
      <c r="H2999" s="2" t="s">
        <v>5626</v>
      </c>
      <c r="I2999" s="3" t="s">
        <v>3170</v>
      </c>
      <c r="J2999" s="6">
        <v>25815</v>
      </c>
      <c r="K2999" s="3" t="s">
        <v>5244</v>
      </c>
      <c r="L2999" s="3" t="s">
        <v>5245</v>
      </c>
      <c r="M2999" s="3" t="s">
        <v>270</v>
      </c>
      <c r="N2999" s="3" t="s">
        <v>410</v>
      </c>
      <c r="O2999" s="5" t="s">
        <v>5382</v>
      </c>
      <c r="P2999" s="2">
        <f>VLOOKUP(M2999&amp;N2999,Distancia!$C$2:$D$3438,2,0)</f>
        <v>115.95</v>
      </c>
      <c r="Q2999" s="2" t="str">
        <f t="shared" si="46"/>
        <v>Aplica</v>
      </c>
      <c r="R2999" s="36"/>
      <c r="S2999" s="2"/>
    </row>
    <row r="3000" spans="1:19" x14ac:dyDescent="0.25">
      <c r="A3000" s="3" t="s">
        <v>269</v>
      </c>
      <c r="B3000" s="6" t="s">
        <v>1938</v>
      </c>
      <c r="C3000" s="2">
        <v>221238</v>
      </c>
      <c r="D3000" s="4">
        <v>45923</v>
      </c>
      <c r="E3000" s="4">
        <v>45924</v>
      </c>
      <c r="F3000" s="2" t="s">
        <v>2834</v>
      </c>
      <c r="G3000" s="3" t="s">
        <v>2833</v>
      </c>
      <c r="H3000" s="2" t="s">
        <v>5751</v>
      </c>
      <c r="I3000" s="3" t="s">
        <v>351</v>
      </c>
      <c r="J3000" s="6">
        <v>121034</v>
      </c>
      <c r="K3000" s="3" t="s">
        <v>5298</v>
      </c>
      <c r="L3000" s="3" t="s">
        <v>5299</v>
      </c>
      <c r="M3000" s="3" t="s">
        <v>270</v>
      </c>
      <c r="N3000" s="3" t="s">
        <v>334</v>
      </c>
      <c r="O3000" s="5" t="s">
        <v>5392</v>
      </c>
      <c r="P3000" s="2">
        <f>VLOOKUP(M3000&amp;N3000,Distancia!$C$2:$D$3438,2,0)</f>
        <v>1032.5999999999999</v>
      </c>
      <c r="Q3000" s="2" t="str">
        <f t="shared" si="46"/>
        <v>Aplica</v>
      </c>
      <c r="R3000" s="36">
        <v>186194</v>
      </c>
      <c r="S3000" s="2"/>
    </row>
    <row r="3001" spans="1:19" x14ac:dyDescent="0.25">
      <c r="A3001" s="3" t="s">
        <v>269</v>
      </c>
      <c r="B3001" s="6" t="s">
        <v>1938</v>
      </c>
      <c r="C3001" s="2">
        <v>221333</v>
      </c>
      <c r="D3001" s="4">
        <v>45929</v>
      </c>
      <c r="E3001" s="4">
        <v>45930</v>
      </c>
      <c r="F3001" s="2" t="s">
        <v>2844</v>
      </c>
      <c r="G3001" s="3" t="s">
        <v>2843</v>
      </c>
      <c r="H3001" s="2" t="s">
        <v>6221</v>
      </c>
      <c r="I3001" s="3" t="s">
        <v>3170</v>
      </c>
      <c r="J3001" s="6">
        <v>111332</v>
      </c>
      <c r="K3001" s="3" t="s">
        <v>5330</v>
      </c>
      <c r="L3001" s="3" t="s">
        <v>5331</v>
      </c>
      <c r="M3001" s="3" t="s">
        <v>270</v>
      </c>
      <c r="N3001" s="3" t="s">
        <v>100</v>
      </c>
      <c r="O3001" s="5" t="s">
        <v>5392</v>
      </c>
      <c r="P3001" s="2">
        <f>VLOOKUP(M3001&amp;N3001,Distancia!$C$2:$D$3438,2,0)</f>
        <v>499.9</v>
      </c>
      <c r="Q3001" s="2" t="str">
        <f t="shared" si="46"/>
        <v>Aplica</v>
      </c>
      <c r="R3001" s="48"/>
      <c r="S3001" s="2"/>
    </row>
    <row r="3002" spans="1:19" x14ac:dyDescent="0.25">
      <c r="A3002" s="3" t="s">
        <v>269</v>
      </c>
      <c r="B3002" s="6" t="s">
        <v>1938</v>
      </c>
      <c r="C3002" s="2">
        <v>221336</v>
      </c>
      <c r="D3002" s="4">
        <v>45930</v>
      </c>
      <c r="E3002" s="4">
        <v>45932</v>
      </c>
      <c r="F3002" s="2" t="s">
        <v>2835</v>
      </c>
      <c r="G3002" s="3" t="s">
        <v>5333</v>
      </c>
      <c r="H3002" s="2" t="s">
        <v>6430</v>
      </c>
      <c r="I3002" s="3" t="s">
        <v>3170</v>
      </c>
      <c r="J3002" s="6">
        <v>159046</v>
      </c>
      <c r="K3002" s="3" t="s">
        <v>5334</v>
      </c>
      <c r="L3002" s="3" t="s">
        <v>5165</v>
      </c>
      <c r="M3002" s="3" t="s">
        <v>270</v>
      </c>
      <c r="N3002" s="3" t="s">
        <v>326</v>
      </c>
      <c r="O3002" s="5" t="s">
        <v>5392</v>
      </c>
      <c r="P3002" s="2">
        <f>VLOOKUP(M3002&amp;N3002,Distancia!$C$2:$D$3438,2,0)</f>
        <v>1780.99</v>
      </c>
      <c r="Q3002" s="2" t="str">
        <f t="shared" si="46"/>
        <v>Aplica</v>
      </c>
      <c r="R3002" s="36">
        <v>311648</v>
      </c>
      <c r="S3002" s="2"/>
    </row>
    <row r="3003" spans="1:19" x14ac:dyDescent="0.25">
      <c r="A3003" s="3" t="s">
        <v>269</v>
      </c>
      <c r="B3003" s="6" t="s">
        <v>1938</v>
      </c>
      <c r="C3003" s="2">
        <v>221367</v>
      </c>
      <c r="D3003" s="4">
        <v>45929</v>
      </c>
      <c r="E3003" s="4">
        <v>45931</v>
      </c>
      <c r="F3003" s="2" t="s">
        <v>14</v>
      </c>
      <c r="G3003" s="3" t="s">
        <v>872</v>
      </c>
      <c r="H3003" s="2" t="s">
        <v>6217</v>
      </c>
      <c r="I3003" s="3" t="s">
        <v>3170</v>
      </c>
      <c r="J3003" s="6">
        <v>172906</v>
      </c>
      <c r="K3003" s="3" t="s">
        <v>5344</v>
      </c>
      <c r="L3003" s="3" t="s">
        <v>5165</v>
      </c>
      <c r="M3003" s="3" t="s">
        <v>270</v>
      </c>
      <c r="N3003" s="3" t="s">
        <v>100</v>
      </c>
      <c r="O3003" s="5" t="s">
        <v>5392</v>
      </c>
      <c r="P3003" s="2">
        <f>VLOOKUP(M3003&amp;N3003,Distancia!$C$2:$D$3438,2,0)</f>
        <v>499.9</v>
      </c>
      <c r="Q3003" s="2" t="str">
        <f t="shared" si="46"/>
        <v>Aplica</v>
      </c>
      <c r="R3003" s="36">
        <v>25000</v>
      </c>
      <c r="S3003" s="2"/>
    </row>
    <row r="3004" spans="1:19" x14ac:dyDescent="0.25">
      <c r="A3004" s="3" t="s">
        <v>269</v>
      </c>
      <c r="B3004" s="6" t="s">
        <v>1938</v>
      </c>
      <c r="C3004" s="2">
        <v>221377</v>
      </c>
      <c r="D3004" s="4">
        <v>45930</v>
      </c>
      <c r="E3004" s="4">
        <v>45932</v>
      </c>
      <c r="F3004" s="2" t="s">
        <v>1253</v>
      </c>
      <c r="G3004" s="3" t="s">
        <v>2806</v>
      </c>
      <c r="H3004" s="2" t="s">
        <v>6298</v>
      </c>
      <c r="I3004" s="3" t="s">
        <v>3170</v>
      </c>
      <c r="J3004" s="6">
        <v>190855</v>
      </c>
      <c r="K3004" s="3" t="s">
        <v>5346</v>
      </c>
      <c r="L3004" s="3" t="s">
        <v>5165</v>
      </c>
      <c r="M3004" s="3" t="s">
        <v>270</v>
      </c>
      <c r="N3004" s="3" t="s">
        <v>901</v>
      </c>
      <c r="O3004" s="5" t="s">
        <v>5392</v>
      </c>
      <c r="P3004" s="2">
        <f>VLOOKUP(M3004&amp;N3004,Distancia!$C$2:$D$3438,2,0)</f>
        <v>1368.17</v>
      </c>
      <c r="Q3004" s="2" t="str">
        <f t="shared" si="46"/>
        <v>Aplica</v>
      </c>
      <c r="R3004" s="36">
        <v>318734</v>
      </c>
      <c r="S3004" s="2"/>
    </row>
    <row r="3005" spans="1:19" x14ac:dyDescent="0.25">
      <c r="A3005" s="3" t="s">
        <v>269</v>
      </c>
      <c r="B3005" s="6" t="s">
        <v>1938</v>
      </c>
      <c r="C3005" s="2">
        <v>221473</v>
      </c>
      <c r="D3005" s="4">
        <v>45929</v>
      </c>
      <c r="E3005" s="4">
        <v>45929</v>
      </c>
      <c r="F3005" s="2" t="s">
        <v>4247</v>
      </c>
      <c r="G3005" s="3" t="s">
        <v>4248</v>
      </c>
      <c r="H3005" s="2" t="s">
        <v>5997</v>
      </c>
      <c r="I3005" s="3" t="s">
        <v>97</v>
      </c>
      <c r="J3005" s="6">
        <v>31809</v>
      </c>
      <c r="K3005" s="3" t="s">
        <v>5366</v>
      </c>
      <c r="L3005" s="3" t="s">
        <v>5165</v>
      </c>
      <c r="M3005" s="3" t="s">
        <v>270</v>
      </c>
      <c r="N3005" s="3" t="s">
        <v>828</v>
      </c>
      <c r="O3005" s="5" t="s">
        <v>5392</v>
      </c>
      <c r="P3005" s="2">
        <f>VLOOKUP(M3005&amp;N3005,Distancia!$C$2:$D$3438,2,0)</f>
        <v>1015.96</v>
      </c>
      <c r="Q3005" s="2" t="str">
        <f t="shared" si="46"/>
        <v>Aplica</v>
      </c>
      <c r="R3005" s="48">
        <v>175648</v>
      </c>
      <c r="S3005" s="2"/>
    </row>
    <row r="3006" spans="1:19" x14ac:dyDescent="0.25">
      <c r="A3006" s="3" t="s">
        <v>329</v>
      </c>
      <c r="B3006" s="6" t="s">
        <v>2291</v>
      </c>
      <c r="C3006" s="2">
        <v>217998</v>
      </c>
      <c r="D3006" s="4">
        <v>45839</v>
      </c>
      <c r="E3006" s="4">
        <v>45839</v>
      </c>
      <c r="F3006" s="2" t="s">
        <v>1876</v>
      </c>
      <c r="G3006" s="3" t="s">
        <v>1877</v>
      </c>
      <c r="H3006" s="2" t="s">
        <v>5415</v>
      </c>
      <c r="I3006" s="3" t="s">
        <v>3170</v>
      </c>
      <c r="J3006" s="6">
        <v>0</v>
      </c>
      <c r="K3006" s="3" t="s">
        <v>346</v>
      </c>
      <c r="L3006" s="3" t="s">
        <v>3434</v>
      </c>
      <c r="M3006" s="3" t="s">
        <v>1336</v>
      </c>
      <c r="N3006" s="3" t="s">
        <v>17</v>
      </c>
      <c r="O3006" s="5" t="s">
        <v>5382</v>
      </c>
      <c r="P3006" s="2">
        <f>VLOOKUP(M3006&amp;N3006,Distancia!$C$2:$D$3438,2,0)</f>
        <v>80.3</v>
      </c>
      <c r="Q3006" s="2" t="str">
        <f t="shared" si="46"/>
        <v>Aplica</v>
      </c>
      <c r="R3006" s="36"/>
      <c r="S3006" s="2"/>
    </row>
    <row r="3007" spans="1:19" x14ac:dyDescent="0.25">
      <c r="A3007" s="3" t="s">
        <v>329</v>
      </c>
      <c r="B3007" s="6" t="s">
        <v>2291</v>
      </c>
      <c r="C3007" s="2">
        <v>218021</v>
      </c>
      <c r="D3007" s="4">
        <v>45840</v>
      </c>
      <c r="E3007" s="4">
        <v>45840</v>
      </c>
      <c r="F3007" s="2" t="s">
        <v>383</v>
      </c>
      <c r="G3007" s="3" t="s">
        <v>384</v>
      </c>
      <c r="H3007" s="2" t="s">
        <v>5423</v>
      </c>
      <c r="I3007" s="3" t="s">
        <v>97</v>
      </c>
      <c r="J3007" s="6">
        <v>0</v>
      </c>
      <c r="K3007" s="3" t="s">
        <v>930</v>
      </c>
      <c r="L3007" s="3" t="s">
        <v>3506</v>
      </c>
      <c r="M3007" s="3" t="s">
        <v>373</v>
      </c>
      <c r="N3007" s="3" t="s">
        <v>17</v>
      </c>
      <c r="O3007" s="5" t="s">
        <v>5382</v>
      </c>
      <c r="P3007" s="2">
        <f>VLOOKUP(M3007&amp;N3007,Distancia!$C$2:$D$3438,2,0)</f>
        <v>49.13</v>
      </c>
      <c r="Q3007" s="2" t="str">
        <f t="shared" si="46"/>
        <v>No Aplica</v>
      </c>
      <c r="R3007" s="36"/>
      <c r="S3007" s="2"/>
    </row>
    <row r="3008" spans="1:19" x14ac:dyDescent="0.25">
      <c r="A3008" s="3" t="s">
        <v>329</v>
      </c>
      <c r="B3008" s="6" t="s">
        <v>2291</v>
      </c>
      <c r="C3008" s="2">
        <v>218045</v>
      </c>
      <c r="D3008" s="4">
        <v>45861</v>
      </c>
      <c r="E3008" s="4">
        <v>45863</v>
      </c>
      <c r="F3008" s="2" t="s">
        <v>1318</v>
      </c>
      <c r="G3008" s="3" t="s">
        <v>2336</v>
      </c>
      <c r="H3008" s="2" t="s">
        <v>5440</v>
      </c>
      <c r="I3008" s="3" t="s">
        <v>97</v>
      </c>
      <c r="J3008" s="6">
        <v>207487</v>
      </c>
      <c r="K3008" s="3" t="s">
        <v>254</v>
      </c>
      <c r="L3008" s="3" t="s">
        <v>3521</v>
      </c>
      <c r="M3008" s="3" t="s">
        <v>17</v>
      </c>
      <c r="N3008" s="3" t="s">
        <v>270</v>
      </c>
      <c r="O3008" s="5" t="s">
        <v>5392</v>
      </c>
      <c r="P3008" s="2">
        <f>VLOOKUP(M3008&amp;N3008,Distancia!$C$2:$D$3438,2,0)</f>
        <v>847.74</v>
      </c>
      <c r="Q3008" s="2" t="str">
        <f t="shared" si="46"/>
        <v>Aplica</v>
      </c>
      <c r="R3008" s="54">
        <v>272448</v>
      </c>
      <c r="S3008" s="2"/>
    </row>
    <row r="3009" spans="1:19" x14ac:dyDescent="0.25">
      <c r="A3009" s="3" t="s">
        <v>329</v>
      </c>
      <c r="B3009" s="6" t="s">
        <v>2291</v>
      </c>
      <c r="C3009" s="2">
        <v>218087</v>
      </c>
      <c r="D3009" s="4">
        <v>45842</v>
      </c>
      <c r="E3009" s="4">
        <v>45842</v>
      </c>
      <c r="F3009" s="2" t="s">
        <v>1331</v>
      </c>
      <c r="G3009" s="3" t="s">
        <v>1332</v>
      </c>
      <c r="H3009" s="2" t="s">
        <v>5475</v>
      </c>
      <c r="I3009" s="3" t="s">
        <v>97</v>
      </c>
      <c r="J3009" s="6">
        <v>0</v>
      </c>
      <c r="K3009" s="3" t="s">
        <v>276</v>
      </c>
      <c r="L3009" s="3" t="s">
        <v>3434</v>
      </c>
      <c r="M3009" s="3" t="s">
        <v>17</v>
      </c>
      <c r="N3009" s="3" t="s">
        <v>379</v>
      </c>
      <c r="O3009" s="5" t="s">
        <v>5382</v>
      </c>
      <c r="P3009" s="2">
        <f>VLOOKUP(M3009&amp;N3009,Distancia!$C$2:$D$3438,2,0)</f>
        <v>69.11</v>
      </c>
      <c r="Q3009" s="2" t="str">
        <f t="shared" si="46"/>
        <v>No Aplica</v>
      </c>
      <c r="R3009" s="36"/>
      <c r="S3009" s="2"/>
    </row>
    <row r="3010" spans="1:19" x14ac:dyDescent="0.25">
      <c r="A3010" s="3" t="s">
        <v>329</v>
      </c>
      <c r="B3010" s="6" t="s">
        <v>2291</v>
      </c>
      <c r="C3010" s="2">
        <v>218088</v>
      </c>
      <c r="D3010" s="4">
        <v>45845</v>
      </c>
      <c r="E3010" s="4">
        <v>45845</v>
      </c>
      <c r="F3010" s="2" t="s">
        <v>1323</v>
      </c>
      <c r="G3010" s="3" t="s">
        <v>1324</v>
      </c>
      <c r="H3010" s="2" t="s">
        <v>5476</v>
      </c>
      <c r="I3010" s="3" t="s">
        <v>3170</v>
      </c>
      <c r="J3010" s="6">
        <v>0</v>
      </c>
      <c r="K3010" s="3" t="s">
        <v>257</v>
      </c>
      <c r="L3010" s="3" t="s">
        <v>3457</v>
      </c>
      <c r="M3010" s="3" t="s">
        <v>17</v>
      </c>
      <c r="N3010" s="3" t="s">
        <v>1340</v>
      </c>
      <c r="O3010" s="5" t="s">
        <v>5382</v>
      </c>
      <c r="P3010" s="2">
        <f>VLOOKUP(M3010&amp;N3010,Distancia!$C$2:$D$3438,2,0)</f>
        <v>84.9</v>
      </c>
      <c r="Q3010" s="2" t="str">
        <f t="shared" si="46"/>
        <v>Aplica</v>
      </c>
      <c r="R3010" s="36"/>
      <c r="S3010" s="2"/>
    </row>
    <row r="3011" spans="1:19" x14ac:dyDescent="0.25">
      <c r="A3011" s="3" t="s">
        <v>329</v>
      </c>
      <c r="B3011" s="6" t="s">
        <v>2291</v>
      </c>
      <c r="C3011" s="2">
        <v>218137</v>
      </c>
      <c r="D3011" s="4">
        <v>45842</v>
      </c>
      <c r="E3011" s="4">
        <v>45842</v>
      </c>
      <c r="F3011" s="2" t="s">
        <v>1878</v>
      </c>
      <c r="G3011" s="3" t="s">
        <v>1881</v>
      </c>
      <c r="H3011" s="2" t="s">
        <v>5504</v>
      </c>
      <c r="I3011" s="3" t="s">
        <v>3170</v>
      </c>
      <c r="J3011" s="6">
        <v>0</v>
      </c>
      <c r="K3011" s="3" t="s">
        <v>344</v>
      </c>
      <c r="L3011" s="3" t="s">
        <v>3434</v>
      </c>
      <c r="M3011" s="3" t="s">
        <v>1336</v>
      </c>
      <c r="N3011" s="3" t="s">
        <v>17</v>
      </c>
      <c r="O3011" s="5" t="s">
        <v>5382</v>
      </c>
      <c r="P3011" s="2">
        <f>VLOOKUP(M3011&amp;N3011,Distancia!$C$2:$D$3438,2,0)</f>
        <v>80.3</v>
      </c>
      <c r="Q3011" s="2" t="str">
        <f t="shared" si="46"/>
        <v>Aplica</v>
      </c>
      <c r="R3011" s="36"/>
      <c r="S3011" s="2"/>
    </row>
    <row r="3012" spans="1:19" x14ac:dyDescent="0.25">
      <c r="A3012" s="3" t="s">
        <v>329</v>
      </c>
      <c r="B3012" s="6" t="s">
        <v>2291</v>
      </c>
      <c r="C3012" s="2">
        <v>218178</v>
      </c>
      <c r="D3012" s="4">
        <v>45846</v>
      </c>
      <c r="E3012" s="4">
        <v>45846</v>
      </c>
      <c r="F3012" s="2" t="s">
        <v>1314</v>
      </c>
      <c r="G3012" s="3" t="s">
        <v>1315</v>
      </c>
      <c r="H3012" s="2" t="s">
        <v>5537</v>
      </c>
      <c r="I3012" s="3" t="s">
        <v>97</v>
      </c>
      <c r="J3012" s="6">
        <v>0</v>
      </c>
      <c r="K3012" s="3" t="s">
        <v>253</v>
      </c>
      <c r="L3012" s="3" t="s">
        <v>3457</v>
      </c>
      <c r="M3012" s="3" t="s">
        <v>17</v>
      </c>
      <c r="N3012" s="3" t="s">
        <v>1325</v>
      </c>
      <c r="O3012" s="5" t="s">
        <v>5382</v>
      </c>
      <c r="P3012" s="2">
        <f>VLOOKUP(M3012&amp;N3012,Distancia!$C$2:$D$3438,2,0)</f>
        <v>116.51</v>
      </c>
      <c r="Q3012" s="2" t="str">
        <f t="shared" si="46"/>
        <v>Aplica</v>
      </c>
      <c r="R3012" s="36"/>
      <c r="S3012" s="2"/>
    </row>
    <row r="3013" spans="1:19" x14ac:dyDescent="0.25">
      <c r="A3013" s="3" t="s">
        <v>329</v>
      </c>
      <c r="B3013" s="6" t="s">
        <v>2291</v>
      </c>
      <c r="C3013" s="2">
        <v>218227</v>
      </c>
      <c r="D3013" s="4">
        <v>45846</v>
      </c>
      <c r="E3013" s="4">
        <v>45846</v>
      </c>
      <c r="F3013" s="2" t="s">
        <v>1341</v>
      </c>
      <c r="G3013" s="3" t="s">
        <v>1342</v>
      </c>
      <c r="H3013" s="2" t="s">
        <v>5568</v>
      </c>
      <c r="I3013" s="3" t="s">
        <v>3170</v>
      </c>
      <c r="J3013" s="6">
        <v>0</v>
      </c>
      <c r="K3013" s="3" t="s">
        <v>3132</v>
      </c>
      <c r="L3013" s="3" t="s">
        <v>3506</v>
      </c>
      <c r="M3013" s="3" t="s">
        <v>17</v>
      </c>
      <c r="N3013" s="3" t="s">
        <v>1325</v>
      </c>
      <c r="O3013" s="5" t="s">
        <v>5382</v>
      </c>
      <c r="P3013" s="2">
        <f>VLOOKUP(M3013&amp;N3013,Distancia!$C$2:$D$3438,2,0)</f>
        <v>116.51</v>
      </c>
      <c r="Q3013" s="2" t="str">
        <f t="shared" ref="Q3013:Q3076" si="47">IF(P3013&gt;=80,"Aplica","No Aplica")</f>
        <v>Aplica</v>
      </c>
      <c r="R3013" s="36"/>
      <c r="S3013" s="2"/>
    </row>
    <row r="3014" spans="1:19" x14ac:dyDescent="0.25">
      <c r="A3014" s="3" t="s">
        <v>329</v>
      </c>
      <c r="B3014" s="6" t="s">
        <v>2291</v>
      </c>
      <c r="C3014" s="2">
        <v>218231</v>
      </c>
      <c r="D3014" s="4">
        <v>45847</v>
      </c>
      <c r="E3014" s="4">
        <v>45847</v>
      </c>
      <c r="F3014" s="2" t="s">
        <v>1341</v>
      </c>
      <c r="G3014" s="3" t="s">
        <v>1342</v>
      </c>
      <c r="H3014" s="2" t="s">
        <v>5568</v>
      </c>
      <c r="I3014" s="3" t="s">
        <v>3170</v>
      </c>
      <c r="J3014" s="6">
        <v>0</v>
      </c>
      <c r="K3014" s="3" t="s">
        <v>456</v>
      </c>
      <c r="L3014" s="3" t="s">
        <v>3506</v>
      </c>
      <c r="M3014" s="3" t="s">
        <v>17</v>
      </c>
      <c r="N3014" s="3" t="s">
        <v>288</v>
      </c>
      <c r="O3014" s="5" t="s">
        <v>5382</v>
      </c>
      <c r="P3014" s="2">
        <f>VLOOKUP(M3014&amp;N3014,Distancia!$C$2:$D$3438,2,0)</f>
        <v>170.95</v>
      </c>
      <c r="Q3014" s="2" t="str">
        <f t="shared" si="47"/>
        <v>Aplica</v>
      </c>
      <c r="R3014" s="36"/>
      <c r="S3014" s="2"/>
    </row>
    <row r="3015" spans="1:19" x14ac:dyDescent="0.25">
      <c r="A3015" s="3" t="s">
        <v>329</v>
      </c>
      <c r="B3015" s="6" t="s">
        <v>2291</v>
      </c>
      <c r="C3015" s="2">
        <v>218245</v>
      </c>
      <c r="D3015" s="4">
        <v>45841</v>
      </c>
      <c r="E3015" s="4">
        <v>45841</v>
      </c>
      <c r="F3015" s="2" t="s">
        <v>1894</v>
      </c>
      <c r="G3015" s="3" t="s">
        <v>1895</v>
      </c>
      <c r="H3015" s="2" t="s">
        <v>5579</v>
      </c>
      <c r="I3015" s="3" t="s">
        <v>3170</v>
      </c>
      <c r="J3015" s="6">
        <v>0</v>
      </c>
      <c r="K3015" s="3" t="s">
        <v>2302</v>
      </c>
      <c r="L3015" s="3" t="s">
        <v>3506</v>
      </c>
      <c r="M3015" s="3" t="s">
        <v>1325</v>
      </c>
      <c r="N3015" s="3" t="s">
        <v>17</v>
      </c>
      <c r="O3015" s="5" t="s">
        <v>5382</v>
      </c>
      <c r="P3015" s="2">
        <f>VLOOKUP(M3015&amp;N3015,Distancia!$C$2:$D$3438,2,0)</f>
        <v>116.51</v>
      </c>
      <c r="Q3015" s="2" t="str">
        <f t="shared" si="47"/>
        <v>Aplica</v>
      </c>
      <c r="R3015" s="36"/>
      <c r="S3015" s="2"/>
    </row>
    <row r="3016" spans="1:19" x14ac:dyDescent="0.25">
      <c r="A3016" s="3" t="s">
        <v>329</v>
      </c>
      <c r="B3016" s="6" t="s">
        <v>2291</v>
      </c>
      <c r="C3016" s="2">
        <v>218246</v>
      </c>
      <c r="D3016" s="4">
        <v>45847</v>
      </c>
      <c r="E3016" s="4">
        <v>45847</v>
      </c>
      <c r="F3016" s="2" t="s">
        <v>1894</v>
      </c>
      <c r="G3016" s="3" t="s">
        <v>1895</v>
      </c>
      <c r="H3016" s="2" t="s">
        <v>5579</v>
      </c>
      <c r="I3016" s="3" t="s">
        <v>3170</v>
      </c>
      <c r="J3016" s="6">
        <v>0</v>
      </c>
      <c r="K3016" s="3" t="s">
        <v>2322</v>
      </c>
      <c r="L3016" s="3" t="s">
        <v>3506</v>
      </c>
      <c r="M3016" s="3" t="s">
        <v>1325</v>
      </c>
      <c r="N3016" s="3" t="s">
        <v>17</v>
      </c>
      <c r="O3016" s="5" t="s">
        <v>5382</v>
      </c>
      <c r="P3016" s="2">
        <f>VLOOKUP(M3016&amp;N3016,Distancia!$C$2:$D$3438,2,0)</f>
        <v>116.51</v>
      </c>
      <c r="Q3016" s="2" t="str">
        <f t="shared" si="47"/>
        <v>Aplica</v>
      </c>
      <c r="R3016" s="36"/>
      <c r="S3016" s="2"/>
    </row>
    <row r="3017" spans="1:19" x14ac:dyDescent="0.25">
      <c r="A3017" s="3" t="s">
        <v>329</v>
      </c>
      <c r="B3017" s="6" t="s">
        <v>2291</v>
      </c>
      <c r="C3017" s="2">
        <v>218330</v>
      </c>
      <c r="D3017" s="4">
        <v>45848</v>
      </c>
      <c r="E3017" s="4">
        <v>45848</v>
      </c>
      <c r="F3017" s="2" t="s">
        <v>1894</v>
      </c>
      <c r="G3017" s="3" t="s">
        <v>1895</v>
      </c>
      <c r="H3017" s="2" t="s">
        <v>5579</v>
      </c>
      <c r="I3017" s="3" t="s">
        <v>3170</v>
      </c>
      <c r="J3017" s="6">
        <v>0</v>
      </c>
      <c r="K3017" s="3" t="s">
        <v>2324</v>
      </c>
      <c r="L3017" s="3" t="s">
        <v>3506</v>
      </c>
      <c r="M3017" s="3" t="s">
        <v>1325</v>
      </c>
      <c r="N3017" s="3" t="s">
        <v>17</v>
      </c>
      <c r="O3017" s="5" t="s">
        <v>5382</v>
      </c>
      <c r="P3017" s="2">
        <f>VLOOKUP(M3017&amp;N3017,Distancia!$C$2:$D$3438,2,0)</f>
        <v>116.51</v>
      </c>
      <c r="Q3017" s="2" t="str">
        <f t="shared" si="47"/>
        <v>Aplica</v>
      </c>
      <c r="R3017" s="36"/>
      <c r="S3017" s="2"/>
    </row>
    <row r="3018" spans="1:19" x14ac:dyDescent="0.25">
      <c r="A3018" s="3" t="s">
        <v>329</v>
      </c>
      <c r="B3018" s="6" t="s">
        <v>2291</v>
      </c>
      <c r="C3018" s="2">
        <v>218345</v>
      </c>
      <c r="D3018" s="4">
        <v>45848</v>
      </c>
      <c r="E3018" s="4">
        <v>45848</v>
      </c>
      <c r="F3018" s="2" t="s">
        <v>1341</v>
      </c>
      <c r="G3018" s="3" t="s">
        <v>1342</v>
      </c>
      <c r="H3018" s="2" t="s">
        <v>5568</v>
      </c>
      <c r="I3018" s="3" t="s">
        <v>3170</v>
      </c>
      <c r="J3018" s="6">
        <v>0</v>
      </c>
      <c r="K3018" s="3" t="s">
        <v>856</v>
      </c>
      <c r="L3018" s="3" t="s">
        <v>3506</v>
      </c>
      <c r="M3018" s="3" t="s">
        <v>17</v>
      </c>
      <c r="N3018" s="3" t="s">
        <v>288</v>
      </c>
      <c r="O3018" s="5" t="s">
        <v>5382</v>
      </c>
      <c r="P3018" s="2">
        <f>VLOOKUP(M3018&amp;N3018,Distancia!$C$2:$D$3438,2,0)</f>
        <v>170.95</v>
      </c>
      <c r="Q3018" s="2" t="str">
        <f t="shared" si="47"/>
        <v>Aplica</v>
      </c>
      <c r="R3018" s="36"/>
      <c r="S3018" s="2"/>
    </row>
    <row r="3019" spans="1:19" x14ac:dyDescent="0.25">
      <c r="A3019" s="3" t="s">
        <v>329</v>
      </c>
      <c r="B3019" s="6" t="s">
        <v>2291</v>
      </c>
      <c r="C3019" s="2">
        <v>218346</v>
      </c>
      <c r="D3019" s="4">
        <v>45849</v>
      </c>
      <c r="E3019" s="4">
        <v>45849</v>
      </c>
      <c r="F3019" s="2" t="s">
        <v>1341</v>
      </c>
      <c r="G3019" s="3" t="s">
        <v>1342</v>
      </c>
      <c r="H3019" s="2" t="s">
        <v>5568</v>
      </c>
      <c r="I3019" s="3" t="s">
        <v>3170</v>
      </c>
      <c r="J3019" s="6">
        <v>0</v>
      </c>
      <c r="K3019" s="3" t="s">
        <v>567</v>
      </c>
      <c r="L3019" s="3" t="s">
        <v>3506</v>
      </c>
      <c r="M3019" s="3" t="s">
        <v>17</v>
      </c>
      <c r="N3019" s="3" t="s">
        <v>378</v>
      </c>
      <c r="O3019" s="5" t="s">
        <v>5389</v>
      </c>
      <c r="P3019" s="2">
        <f>VLOOKUP(M3019&amp;N3019,Distancia!$C$2:$D$3438,2,0)</f>
        <v>112.79</v>
      </c>
      <c r="Q3019" s="2" t="str">
        <f t="shared" si="47"/>
        <v>Aplica</v>
      </c>
      <c r="R3019" s="54">
        <v>7000</v>
      </c>
      <c r="S3019" s="2"/>
    </row>
    <row r="3020" spans="1:19" x14ac:dyDescent="0.25">
      <c r="A3020" s="3" t="s">
        <v>329</v>
      </c>
      <c r="B3020" s="6" t="s">
        <v>2291</v>
      </c>
      <c r="C3020" s="2">
        <v>218352</v>
      </c>
      <c r="D3020" s="4">
        <v>45849</v>
      </c>
      <c r="E3020" s="4">
        <v>45849</v>
      </c>
      <c r="F3020" s="2" t="s">
        <v>1331</v>
      </c>
      <c r="G3020" s="3" t="s">
        <v>1332</v>
      </c>
      <c r="H3020" s="2" t="s">
        <v>5475</v>
      </c>
      <c r="I3020" s="3" t="s">
        <v>97</v>
      </c>
      <c r="J3020" s="6">
        <v>0</v>
      </c>
      <c r="K3020" s="3" t="s">
        <v>685</v>
      </c>
      <c r="L3020" s="3" t="s">
        <v>3506</v>
      </c>
      <c r="M3020" s="3" t="s">
        <v>17</v>
      </c>
      <c r="N3020" s="3" t="s">
        <v>379</v>
      </c>
      <c r="O3020" s="5" t="s">
        <v>5382</v>
      </c>
      <c r="P3020" s="2">
        <f>VLOOKUP(M3020&amp;N3020,Distancia!$C$2:$D$3438,2,0)</f>
        <v>69.11</v>
      </c>
      <c r="Q3020" s="2" t="str">
        <f t="shared" si="47"/>
        <v>No Aplica</v>
      </c>
      <c r="R3020" s="36"/>
      <c r="S3020" s="2"/>
    </row>
    <row r="3021" spans="1:19" x14ac:dyDescent="0.25">
      <c r="A3021" s="3" t="s">
        <v>329</v>
      </c>
      <c r="B3021" s="6" t="s">
        <v>2291</v>
      </c>
      <c r="C3021" s="2">
        <v>218359</v>
      </c>
      <c r="D3021" s="4">
        <v>45846</v>
      </c>
      <c r="E3021" s="4">
        <v>45846</v>
      </c>
      <c r="F3021" s="2" t="s">
        <v>1329</v>
      </c>
      <c r="G3021" s="3" t="s">
        <v>1330</v>
      </c>
      <c r="H3021" s="2" t="s">
        <v>5632</v>
      </c>
      <c r="I3021" s="3" t="s">
        <v>3170</v>
      </c>
      <c r="J3021" s="6">
        <v>0</v>
      </c>
      <c r="K3021" s="3" t="s">
        <v>255</v>
      </c>
      <c r="L3021" s="3" t="s">
        <v>3506</v>
      </c>
      <c r="M3021" s="3" t="s">
        <v>17</v>
      </c>
      <c r="N3021" s="3" t="s">
        <v>1325</v>
      </c>
      <c r="O3021" s="5" t="s">
        <v>5382</v>
      </c>
      <c r="P3021" s="2">
        <f>VLOOKUP(M3021&amp;N3021,Distancia!$C$2:$D$3438,2,0)</f>
        <v>116.51</v>
      </c>
      <c r="Q3021" s="2" t="str">
        <f t="shared" si="47"/>
        <v>Aplica</v>
      </c>
      <c r="R3021" s="36"/>
      <c r="S3021" s="2"/>
    </row>
    <row r="3022" spans="1:19" x14ac:dyDescent="0.25">
      <c r="A3022" s="3" t="s">
        <v>329</v>
      </c>
      <c r="B3022" s="6" t="s">
        <v>2291</v>
      </c>
      <c r="C3022" s="2">
        <v>218384</v>
      </c>
      <c r="D3022" s="4">
        <v>45852</v>
      </c>
      <c r="E3022" s="4">
        <v>45852</v>
      </c>
      <c r="F3022" s="2" t="s">
        <v>1897</v>
      </c>
      <c r="G3022" s="3" t="s">
        <v>1899</v>
      </c>
      <c r="H3022" s="2" t="s">
        <v>5639</v>
      </c>
      <c r="I3022" s="3" t="s">
        <v>3170</v>
      </c>
      <c r="J3022" s="6">
        <v>0</v>
      </c>
      <c r="K3022" s="3" t="s">
        <v>2300</v>
      </c>
      <c r="L3022" s="3" t="s">
        <v>3719</v>
      </c>
      <c r="M3022" s="3" t="s">
        <v>1325</v>
      </c>
      <c r="N3022" s="3" t="s">
        <v>17</v>
      </c>
      <c r="O3022" s="5" t="s">
        <v>5382</v>
      </c>
      <c r="P3022" s="2">
        <f>VLOOKUP(M3022&amp;N3022,Distancia!$C$2:$D$3438,2,0)</f>
        <v>116.51</v>
      </c>
      <c r="Q3022" s="2" t="str">
        <f t="shared" si="47"/>
        <v>Aplica</v>
      </c>
      <c r="R3022" s="36"/>
      <c r="S3022" s="2"/>
    </row>
    <row r="3023" spans="1:19" x14ac:dyDescent="0.25">
      <c r="A3023" s="3" t="s">
        <v>329</v>
      </c>
      <c r="B3023" s="6" t="s">
        <v>2291</v>
      </c>
      <c r="C3023" s="2">
        <v>218418</v>
      </c>
      <c r="D3023" s="4">
        <v>45852</v>
      </c>
      <c r="E3023" s="4">
        <v>45852</v>
      </c>
      <c r="F3023" s="2" t="s">
        <v>2339</v>
      </c>
      <c r="G3023" s="3" t="s">
        <v>2338</v>
      </c>
      <c r="H3023" s="2" t="s">
        <v>5650</v>
      </c>
      <c r="I3023" s="3" t="s">
        <v>97</v>
      </c>
      <c r="J3023" s="6">
        <v>0</v>
      </c>
      <c r="K3023" s="3" t="s">
        <v>554</v>
      </c>
      <c r="L3023" s="3" t="s">
        <v>3506</v>
      </c>
      <c r="M3023" s="3" t="s">
        <v>17</v>
      </c>
      <c r="N3023" s="3" t="s">
        <v>373</v>
      </c>
      <c r="O3023" s="5" t="s">
        <v>5382</v>
      </c>
      <c r="P3023" s="2">
        <f>VLOOKUP(M3023&amp;N3023,Distancia!$C$2:$D$3438,2,0)</f>
        <v>49.13</v>
      </c>
      <c r="Q3023" s="2" t="str">
        <f t="shared" si="47"/>
        <v>No Aplica</v>
      </c>
      <c r="R3023" s="36"/>
      <c r="S3023" s="2"/>
    </row>
    <row r="3024" spans="1:19" x14ac:dyDescent="0.25">
      <c r="A3024" s="3" t="s">
        <v>329</v>
      </c>
      <c r="B3024" s="6" t="s">
        <v>2291</v>
      </c>
      <c r="C3024" s="2">
        <v>218429</v>
      </c>
      <c r="D3024" s="4">
        <v>45853</v>
      </c>
      <c r="E3024" s="4">
        <v>45853</v>
      </c>
      <c r="F3024" s="2" t="s">
        <v>1331</v>
      </c>
      <c r="G3024" s="3" t="s">
        <v>1332</v>
      </c>
      <c r="H3024" s="2" t="s">
        <v>5475</v>
      </c>
      <c r="I3024" s="3" t="s">
        <v>97</v>
      </c>
      <c r="J3024" s="6">
        <v>0</v>
      </c>
      <c r="K3024" s="3" t="s">
        <v>238</v>
      </c>
      <c r="L3024" s="3" t="s">
        <v>3750</v>
      </c>
      <c r="M3024" s="3" t="s">
        <v>17</v>
      </c>
      <c r="N3024" s="3" t="s">
        <v>1325</v>
      </c>
      <c r="O3024" s="5" t="s">
        <v>5382</v>
      </c>
      <c r="P3024" s="2">
        <f>VLOOKUP(M3024&amp;N3024,Distancia!$C$2:$D$3438,2,0)</f>
        <v>116.51</v>
      </c>
      <c r="Q3024" s="2" t="str">
        <f t="shared" si="47"/>
        <v>Aplica</v>
      </c>
      <c r="R3024" s="36"/>
      <c r="S3024" s="2"/>
    </row>
    <row r="3025" spans="1:19" x14ac:dyDescent="0.25">
      <c r="A3025" s="3" t="s">
        <v>329</v>
      </c>
      <c r="B3025" s="6" t="s">
        <v>2291</v>
      </c>
      <c r="C3025" s="2">
        <v>218454</v>
      </c>
      <c r="D3025" s="4">
        <v>45852</v>
      </c>
      <c r="E3025" s="4">
        <v>45854</v>
      </c>
      <c r="F3025" s="2" t="s">
        <v>1872</v>
      </c>
      <c r="G3025" s="3" t="s">
        <v>1873</v>
      </c>
      <c r="H3025" s="2" t="s">
        <v>5666</v>
      </c>
      <c r="I3025" s="3" t="s">
        <v>97</v>
      </c>
      <c r="J3025" s="6">
        <v>190855</v>
      </c>
      <c r="K3025" s="3" t="s">
        <v>346</v>
      </c>
      <c r="L3025" s="3" t="s">
        <v>3750</v>
      </c>
      <c r="M3025" s="3" t="s">
        <v>17</v>
      </c>
      <c r="N3025" s="3" t="s">
        <v>270</v>
      </c>
      <c r="O3025" s="5" t="s">
        <v>5392</v>
      </c>
      <c r="P3025" s="2">
        <f>VLOOKUP(M3025&amp;N3025,Distancia!$C$2:$D$3438,2,0)</f>
        <v>847.74</v>
      </c>
      <c r="Q3025" s="2" t="str">
        <f t="shared" si="47"/>
        <v>Aplica</v>
      </c>
      <c r="R3025" s="54">
        <v>80167</v>
      </c>
      <c r="S3025" s="2"/>
    </row>
    <row r="3026" spans="1:19" x14ac:dyDescent="0.25">
      <c r="A3026" s="3" t="s">
        <v>329</v>
      </c>
      <c r="B3026" s="6" t="s">
        <v>2291</v>
      </c>
      <c r="C3026" s="2">
        <v>218458</v>
      </c>
      <c r="D3026" s="4">
        <v>45853</v>
      </c>
      <c r="E3026" s="4">
        <v>45853</v>
      </c>
      <c r="F3026" s="2" t="s">
        <v>2339</v>
      </c>
      <c r="G3026" s="3" t="s">
        <v>2338</v>
      </c>
      <c r="H3026" s="2" t="s">
        <v>5650</v>
      </c>
      <c r="I3026" s="3" t="s">
        <v>97</v>
      </c>
      <c r="J3026" s="6">
        <v>0</v>
      </c>
      <c r="K3026" s="3" t="s">
        <v>102</v>
      </c>
      <c r="L3026" s="3" t="s">
        <v>3456</v>
      </c>
      <c r="M3026" s="3" t="s">
        <v>17</v>
      </c>
      <c r="N3026" s="3" t="s">
        <v>1325</v>
      </c>
      <c r="O3026" s="5" t="s">
        <v>5382</v>
      </c>
      <c r="P3026" s="2">
        <f>VLOOKUP(M3026&amp;N3026,Distancia!$C$2:$D$3438,2,0)</f>
        <v>116.51</v>
      </c>
      <c r="Q3026" s="2" t="str">
        <f t="shared" si="47"/>
        <v>Aplica</v>
      </c>
      <c r="R3026" s="36"/>
      <c r="S3026" s="2"/>
    </row>
    <row r="3027" spans="1:19" x14ac:dyDescent="0.25">
      <c r="A3027" s="3" t="s">
        <v>329</v>
      </c>
      <c r="B3027" s="6" t="s">
        <v>2291</v>
      </c>
      <c r="C3027" s="2">
        <v>218465</v>
      </c>
      <c r="D3027" s="4">
        <v>45855</v>
      </c>
      <c r="E3027" s="4">
        <v>45855</v>
      </c>
      <c r="F3027" s="2" t="s">
        <v>1879</v>
      </c>
      <c r="G3027" s="3" t="s">
        <v>1880</v>
      </c>
      <c r="H3027" s="2" t="s">
        <v>5673</v>
      </c>
      <c r="I3027" s="3" t="s">
        <v>97</v>
      </c>
      <c r="J3027" s="6">
        <v>31809</v>
      </c>
      <c r="K3027" s="3" t="s">
        <v>269</v>
      </c>
      <c r="L3027" s="3" t="s">
        <v>3750</v>
      </c>
      <c r="M3027" s="3" t="s">
        <v>1336</v>
      </c>
      <c r="N3027" s="3" t="s">
        <v>288</v>
      </c>
      <c r="O3027" s="5" t="s">
        <v>5382</v>
      </c>
      <c r="P3027" s="2">
        <f>VLOOKUP(M3027&amp;N3027,Distancia!$C$2:$D$3438,2,0)</f>
        <v>222.73</v>
      </c>
      <c r="Q3027" s="2" t="str">
        <f t="shared" si="47"/>
        <v>Aplica</v>
      </c>
      <c r="R3027" s="36"/>
      <c r="S3027" s="2"/>
    </row>
    <row r="3028" spans="1:19" x14ac:dyDescent="0.25">
      <c r="A3028" s="3" t="s">
        <v>329</v>
      </c>
      <c r="B3028" s="6" t="s">
        <v>2291</v>
      </c>
      <c r="C3028" s="2">
        <v>218482</v>
      </c>
      <c r="D3028" s="4">
        <v>45855</v>
      </c>
      <c r="E3028" s="4">
        <v>45855</v>
      </c>
      <c r="F3028" s="2" t="s">
        <v>3790</v>
      </c>
      <c r="G3028" s="3" t="s">
        <v>3791</v>
      </c>
      <c r="H3028" s="2" t="s">
        <v>5682</v>
      </c>
      <c r="I3028" s="3" t="s">
        <v>97</v>
      </c>
      <c r="J3028" s="6">
        <v>31809</v>
      </c>
      <c r="K3028" s="3" t="s">
        <v>768</v>
      </c>
      <c r="L3028" s="3" t="s">
        <v>3750</v>
      </c>
      <c r="M3028" s="3" t="s">
        <v>17</v>
      </c>
      <c r="N3028" s="3" t="s">
        <v>288</v>
      </c>
      <c r="O3028" s="5" t="s">
        <v>5382</v>
      </c>
      <c r="P3028" s="2">
        <f>VLOOKUP(M3028&amp;N3028,Distancia!$C$2:$D$3438,2,0)</f>
        <v>170.95</v>
      </c>
      <c r="Q3028" s="2" t="str">
        <f t="shared" si="47"/>
        <v>Aplica</v>
      </c>
      <c r="R3028" s="36"/>
      <c r="S3028" s="2"/>
    </row>
    <row r="3029" spans="1:19" x14ac:dyDescent="0.25">
      <c r="A3029" s="3" t="s">
        <v>329</v>
      </c>
      <c r="B3029" s="6" t="s">
        <v>2291</v>
      </c>
      <c r="C3029" s="2">
        <v>218494</v>
      </c>
      <c r="D3029" s="4">
        <v>45854</v>
      </c>
      <c r="E3029" s="4">
        <v>45854</v>
      </c>
      <c r="F3029" s="2" t="s">
        <v>1341</v>
      </c>
      <c r="G3029" s="3" t="s">
        <v>1342</v>
      </c>
      <c r="H3029" s="2" t="s">
        <v>5568</v>
      </c>
      <c r="I3029" s="3" t="s">
        <v>3170</v>
      </c>
      <c r="J3029" s="6">
        <v>0</v>
      </c>
      <c r="K3029" s="3" t="s">
        <v>405</v>
      </c>
      <c r="L3029" s="3" t="s">
        <v>3750</v>
      </c>
      <c r="M3029" s="3" t="s">
        <v>17</v>
      </c>
      <c r="N3029" s="3" t="s">
        <v>288</v>
      </c>
      <c r="O3029" s="5" t="s">
        <v>5382</v>
      </c>
      <c r="P3029" s="2">
        <f>VLOOKUP(M3029&amp;N3029,Distancia!$C$2:$D$3438,2,0)</f>
        <v>170.95</v>
      </c>
      <c r="Q3029" s="2" t="str">
        <f t="shared" si="47"/>
        <v>Aplica</v>
      </c>
      <c r="R3029" s="36"/>
      <c r="S3029" s="2"/>
    </row>
    <row r="3030" spans="1:19" x14ac:dyDescent="0.25">
      <c r="A3030" s="3" t="s">
        <v>329</v>
      </c>
      <c r="B3030" s="6" t="s">
        <v>2291</v>
      </c>
      <c r="C3030" s="2">
        <v>218517</v>
      </c>
      <c r="D3030" s="4">
        <v>45855</v>
      </c>
      <c r="E3030" s="4">
        <v>45855</v>
      </c>
      <c r="F3030" s="2" t="s">
        <v>376</v>
      </c>
      <c r="G3030" s="3" t="s">
        <v>377</v>
      </c>
      <c r="H3030" s="2" t="s">
        <v>5695</v>
      </c>
      <c r="I3030" s="3" t="s">
        <v>3170</v>
      </c>
      <c r="J3030" s="6">
        <v>34581</v>
      </c>
      <c r="K3030" s="3" t="s">
        <v>912</v>
      </c>
      <c r="L3030" s="3" t="s">
        <v>3490</v>
      </c>
      <c r="M3030" s="3" t="s">
        <v>373</v>
      </c>
      <c r="N3030" s="3" t="s">
        <v>288</v>
      </c>
      <c r="O3030" s="5" t="s">
        <v>5382</v>
      </c>
      <c r="P3030" s="2">
        <f>VLOOKUP(M3030&amp;N3030,Distancia!$C$2:$D$3438,2,0)</f>
        <v>124.97</v>
      </c>
      <c r="Q3030" s="2" t="str">
        <f t="shared" si="47"/>
        <v>Aplica</v>
      </c>
      <c r="R3030" s="36"/>
      <c r="S3030" s="2"/>
    </row>
    <row r="3031" spans="1:19" x14ac:dyDescent="0.25">
      <c r="A3031" s="3" t="s">
        <v>329</v>
      </c>
      <c r="B3031" s="6" t="s">
        <v>2291</v>
      </c>
      <c r="C3031" s="2">
        <v>218525</v>
      </c>
      <c r="D3031" s="4">
        <v>45874</v>
      </c>
      <c r="E3031" s="4">
        <v>45877</v>
      </c>
      <c r="F3031" s="2" t="s">
        <v>2342</v>
      </c>
      <c r="G3031" s="3" t="s">
        <v>2341</v>
      </c>
      <c r="H3031" s="2" t="s">
        <v>5700</v>
      </c>
      <c r="I3031" s="3" t="s">
        <v>351</v>
      </c>
      <c r="J3031" s="6">
        <v>238569</v>
      </c>
      <c r="K3031" s="3" t="s">
        <v>336</v>
      </c>
      <c r="L3031" s="3" t="s">
        <v>3816</v>
      </c>
      <c r="M3031" s="3" t="s">
        <v>17</v>
      </c>
      <c r="N3031" s="3" t="s">
        <v>270</v>
      </c>
      <c r="O3031" s="5" t="s">
        <v>5494</v>
      </c>
      <c r="P3031" s="2">
        <f>VLOOKUP(M3031&amp;N3031,Distancia!$C$2:$D$3438,2,0)</f>
        <v>847.74</v>
      </c>
      <c r="Q3031" s="2" t="str">
        <f t="shared" si="47"/>
        <v>Aplica</v>
      </c>
      <c r="R3031" s="54">
        <v>309846</v>
      </c>
      <c r="S3031" s="2"/>
    </row>
    <row r="3032" spans="1:19" x14ac:dyDescent="0.25">
      <c r="A3032" s="3" t="s">
        <v>329</v>
      </c>
      <c r="B3032" s="6" t="s">
        <v>2291</v>
      </c>
      <c r="C3032" s="2">
        <v>218585</v>
      </c>
      <c r="D3032" s="4">
        <v>45856</v>
      </c>
      <c r="E3032" s="4">
        <v>45856</v>
      </c>
      <c r="F3032" s="2" t="s">
        <v>2326</v>
      </c>
      <c r="G3032" s="3" t="s">
        <v>2325</v>
      </c>
      <c r="H3032" s="2" t="s">
        <v>5724</v>
      </c>
      <c r="I3032" s="3" t="s">
        <v>3170</v>
      </c>
      <c r="J3032" s="6">
        <v>0</v>
      </c>
      <c r="K3032" s="3" t="s">
        <v>344</v>
      </c>
      <c r="L3032" s="3" t="s">
        <v>3843</v>
      </c>
      <c r="M3032" s="3" t="s">
        <v>379</v>
      </c>
      <c r="N3032" s="3" t="s">
        <v>1325</v>
      </c>
      <c r="O3032" s="5" t="s">
        <v>5382</v>
      </c>
      <c r="P3032" s="2">
        <f>VLOOKUP(M3032&amp;N3032,Distancia!$C$2:$D$3438,2,0)</f>
        <v>56.97</v>
      </c>
      <c r="Q3032" s="2" t="str">
        <f t="shared" si="47"/>
        <v>No Aplica</v>
      </c>
      <c r="R3032" s="36"/>
      <c r="S3032" s="2"/>
    </row>
    <row r="3033" spans="1:19" x14ac:dyDescent="0.25">
      <c r="A3033" s="3" t="s">
        <v>329</v>
      </c>
      <c r="B3033" s="6" t="s">
        <v>2291</v>
      </c>
      <c r="C3033" s="2">
        <v>218601</v>
      </c>
      <c r="D3033" s="4">
        <v>45859</v>
      </c>
      <c r="E3033" s="4">
        <v>45861</v>
      </c>
      <c r="F3033" s="2" t="s">
        <v>48</v>
      </c>
      <c r="G3033" s="3" t="s">
        <v>371</v>
      </c>
      <c r="H3033" s="2" t="s">
        <v>5731</v>
      </c>
      <c r="I3033" s="3" t="s">
        <v>3170</v>
      </c>
      <c r="J3033" s="6">
        <v>154891</v>
      </c>
      <c r="K3033" s="3" t="s">
        <v>109</v>
      </c>
      <c r="L3033" s="3" t="s">
        <v>3754</v>
      </c>
      <c r="M3033" s="3" t="s">
        <v>17</v>
      </c>
      <c r="N3033" s="3" t="s">
        <v>100</v>
      </c>
      <c r="O3033" s="5" t="s">
        <v>5382</v>
      </c>
      <c r="P3033" s="2">
        <f>VLOOKUP(M3033&amp;N3033,Distancia!$C$2:$D$3438,2,0)</f>
        <v>462.78</v>
      </c>
      <c r="Q3033" s="2" t="str">
        <f t="shared" si="47"/>
        <v>Aplica</v>
      </c>
      <c r="R3033" s="36"/>
      <c r="S3033" s="2"/>
    </row>
    <row r="3034" spans="1:19" x14ac:dyDescent="0.25">
      <c r="A3034" s="3" t="s">
        <v>329</v>
      </c>
      <c r="B3034" s="6" t="s">
        <v>2291</v>
      </c>
      <c r="C3034" s="2">
        <v>218609</v>
      </c>
      <c r="D3034" s="4">
        <v>45859</v>
      </c>
      <c r="E3034" s="4">
        <v>45861</v>
      </c>
      <c r="F3034" s="2" t="s">
        <v>1872</v>
      </c>
      <c r="G3034" s="3" t="s">
        <v>1873</v>
      </c>
      <c r="H3034" s="2" t="s">
        <v>5666</v>
      </c>
      <c r="I3034" s="3" t="s">
        <v>97</v>
      </c>
      <c r="J3034" s="6">
        <v>190855</v>
      </c>
      <c r="K3034" s="3" t="s">
        <v>269</v>
      </c>
      <c r="L3034" s="3" t="s">
        <v>3490</v>
      </c>
      <c r="M3034" s="3" t="s">
        <v>17</v>
      </c>
      <c r="N3034" s="3" t="s">
        <v>100</v>
      </c>
      <c r="O3034" s="5" t="s">
        <v>5382</v>
      </c>
      <c r="P3034" s="2">
        <f>VLOOKUP(M3034&amp;N3034,Distancia!$C$2:$D$3438,2,0)</f>
        <v>462.78</v>
      </c>
      <c r="Q3034" s="2" t="str">
        <f t="shared" si="47"/>
        <v>Aplica</v>
      </c>
      <c r="R3034" s="36"/>
      <c r="S3034" s="2"/>
    </row>
    <row r="3035" spans="1:19" x14ac:dyDescent="0.25">
      <c r="A3035" s="3" t="s">
        <v>329</v>
      </c>
      <c r="B3035" s="6" t="s">
        <v>2291</v>
      </c>
      <c r="C3035" s="2">
        <v>218638</v>
      </c>
      <c r="D3035" s="4">
        <v>45894</v>
      </c>
      <c r="E3035" s="4">
        <v>45898</v>
      </c>
      <c r="F3035" s="2" t="s">
        <v>1321</v>
      </c>
      <c r="G3035" s="3" t="s">
        <v>3189</v>
      </c>
      <c r="H3035" s="2" t="s">
        <v>5743</v>
      </c>
      <c r="I3035" s="3" t="s">
        <v>351</v>
      </c>
      <c r="J3035" s="6">
        <v>345812</v>
      </c>
      <c r="K3035" s="3" t="s">
        <v>382</v>
      </c>
      <c r="L3035" s="3" t="s">
        <v>3490</v>
      </c>
      <c r="M3035" s="3" t="s">
        <v>17</v>
      </c>
      <c r="N3035" s="3" t="s">
        <v>270</v>
      </c>
      <c r="O3035" s="5" t="s">
        <v>5494</v>
      </c>
      <c r="P3035" s="2">
        <f>VLOOKUP(M3035&amp;N3035,Distancia!$C$2:$D$3438,2,0)</f>
        <v>847.74</v>
      </c>
      <c r="Q3035" s="2" t="str">
        <f t="shared" si="47"/>
        <v>Aplica</v>
      </c>
      <c r="R3035" s="54">
        <v>437102</v>
      </c>
      <c r="S3035" s="2"/>
    </row>
    <row r="3036" spans="1:19" x14ac:dyDescent="0.25">
      <c r="A3036" s="3" t="s">
        <v>329</v>
      </c>
      <c r="B3036" s="6" t="s">
        <v>2291</v>
      </c>
      <c r="C3036" s="2">
        <v>218660</v>
      </c>
      <c r="D3036" s="4">
        <v>45859</v>
      </c>
      <c r="E3036" s="4">
        <v>45859</v>
      </c>
      <c r="F3036" s="2" t="s">
        <v>1897</v>
      </c>
      <c r="G3036" s="3" t="s">
        <v>1899</v>
      </c>
      <c r="H3036" s="2" t="s">
        <v>5639</v>
      </c>
      <c r="I3036" s="3" t="s">
        <v>3170</v>
      </c>
      <c r="J3036" s="6">
        <v>0</v>
      </c>
      <c r="K3036" s="3" t="s">
        <v>2321</v>
      </c>
      <c r="L3036" s="3" t="s">
        <v>3816</v>
      </c>
      <c r="M3036" s="3" t="s">
        <v>1325</v>
      </c>
      <c r="N3036" s="3" t="s">
        <v>17</v>
      </c>
      <c r="O3036" s="5" t="s">
        <v>5394</v>
      </c>
      <c r="P3036" s="2">
        <f>VLOOKUP(M3036&amp;N3036,Distancia!$C$2:$D$3438,2,0)</f>
        <v>116.51</v>
      </c>
      <c r="Q3036" s="2" t="str">
        <f t="shared" si="47"/>
        <v>Aplica</v>
      </c>
      <c r="R3036" s="36"/>
      <c r="S3036" s="2"/>
    </row>
    <row r="3037" spans="1:19" x14ac:dyDescent="0.25">
      <c r="A3037" s="3" t="s">
        <v>329</v>
      </c>
      <c r="B3037" s="6" t="s">
        <v>2291</v>
      </c>
      <c r="C3037" s="2">
        <v>218675</v>
      </c>
      <c r="D3037" s="4">
        <v>45859</v>
      </c>
      <c r="E3037" s="4">
        <v>45861</v>
      </c>
      <c r="F3037" s="2" t="s">
        <v>376</v>
      </c>
      <c r="G3037" s="3" t="s">
        <v>377</v>
      </c>
      <c r="H3037" s="2" t="s">
        <v>5695</v>
      </c>
      <c r="I3037" s="3" t="s">
        <v>3170</v>
      </c>
      <c r="J3037" s="6">
        <v>207487</v>
      </c>
      <c r="K3037" s="3" t="s">
        <v>908</v>
      </c>
      <c r="L3037" s="3" t="s">
        <v>3490</v>
      </c>
      <c r="M3037" s="3" t="s">
        <v>373</v>
      </c>
      <c r="N3037" s="3" t="s">
        <v>100</v>
      </c>
      <c r="O3037" s="5" t="s">
        <v>5382</v>
      </c>
      <c r="P3037" s="2">
        <f>VLOOKUP(M3037&amp;N3037,Distancia!$C$2:$D$3438,2,0)</f>
        <v>416.81</v>
      </c>
      <c r="Q3037" s="2" t="str">
        <f t="shared" si="47"/>
        <v>Aplica</v>
      </c>
      <c r="R3037" s="36"/>
      <c r="S3037" s="2"/>
    </row>
    <row r="3038" spans="1:19" x14ac:dyDescent="0.25">
      <c r="A3038" s="3" t="s">
        <v>329</v>
      </c>
      <c r="B3038" s="6" t="s">
        <v>2291</v>
      </c>
      <c r="C3038" s="2">
        <v>218698</v>
      </c>
      <c r="D3038" s="4">
        <v>45855</v>
      </c>
      <c r="E3038" s="4">
        <v>45855</v>
      </c>
      <c r="F3038" s="2" t="s">
        <v>1876</v>
      </c>
      <c r="G3038" s="3" t="s">
        <v>1877</v>
      </c>
      <c r="H3038" s="2" t="s">
        <v>5415</v>
      </c>
      <c r="I3038" s="3" t="s">
        <v>3170</v>
      </c>
      <c r="J3038" s="6">
        <v>25815</v>
      </c>
      <c r="K3038" s="3" t="s">
        <v>260</v>
      </c>
      <c r="L3038" s="3" t="s">
        <v>3281</v>
      </c>
      <c r="M3038" s="3" t="s">
        <v>1336</v>
      </c>
      <c r="N3038" s="3" t="s">
        <v>288</v>
      </c>
      <c r="O3038" s="5" t="s">
        <v>5382</v>
      </c>
      <c r="P3038" s="2">
        <f>VLOOKUP(M3038&amp;N3038,Distancia!$C$2:$D$3438,2,0)</f>
        <v>222.73</v>
      </c>
      <c r="Q3038" s="2" t="str">
        <f t="shared" si="47"/>
        <v>Aplica</v>
      </c>
      <c r="R3038" s="36"/>
      <c r="S3038" s="2"/>
    </row>
    <row r="3039" spans="1:19" x14ac:dyDescent="0.25">
      <c r="A3039" s="3" t="s">
        <v>329</v>
      </c>
      <c r="B3039" s="6" t="s">
        <v>2291</v>
      </c>
      <c r="C3039" s="2">
        <v>218724</v>
      </c>
      <c r="D3039" s="4">
        <v>45861</v>
      </c>
      <c r="E3039" s="4">
        <v>45861</v>
      </c>
      <c r="F3039" s="2" t="s">
        <v>1333</v>
      </c>
      <c r="G3039" s="3" t="s">
        <v>1334</v>
      </c>
      <c r="H3039" s="2" t="s">
        <v>5773</v>
      </c>
      <c r="I3039" s="3" t="s">
        <v>3170</v>
      </c>
      <c r="J3039" s="6">
        <v>0</v>
      </c>
      <c r="K3039" s="3" t="s">
        <v>538</v>
      </c>
      <c r="L3039" s="3" t="s">
        <v>3919</v>
      </c>
      <c r="M3039" s="3" t="s">
        <v>17</v>
      </c>
      <c r="N3039" s="3" t="s">
        <v>288</v>
      </c>
      <c r="O3039" s="5" t="s">
        <v>5382</v>
      </c>
      <c r="P3039" s="2">
        <f>VLOOKUP(M3039&amp;N3039,Distancia!$C$2:$D$3438,2,0)</f>
        <v>170.95</v>
      </c>
      <c r="Q3039" s="2" t="str">
        <f t="shared" si="47"/>
        <v>Aplica</v>
      </c>
      <c r="R3039" s="36"/>
      <c r="S3039" s="2"/>
    </row>
    <row r="3040" spans="1:19" x14ac:dyDescent="0.25">
      <c r="A3040" s="3" t="s">
        <v>329</v>
      </c>
      <c r="B3040" s="6" t="s">
        <v>2291</v>
      </c>
      <c r="C3040" s="2">
        <v>218734</v>
      </c>
      <c r="D3040" s="4">
        <v>45861</v>
      </c>
      <c r="E3040" s="4">
        <v>45861</v>
      </c>
      <c r="F3040" s="2" t="s">
        <v>1323</v>
      </c>
      <c r="G3040" s="3" t="s">
        <v>1324</v>
      </c>
      <c r="H3040" s="2" t="s">
        <v>5476</v>
      </c>
      <c r="I3040" s="3" t="s">
        <v>3170</v>
      </c>
      <c r="J3040" s="6">
        <v>25815</v>
      </c>
      <c r="K3040" s="3" t="s">
        <v>473</v>
      </c>
      <c r="L3040" s="3" t="s">
        <v>3816</v>
      </c>
      <c r="M3040" s="3" t="s">
        <v>17</v>
      </c>
      <c r="N3040" s="3" t="s">
        <v>1325</v>
      </c>
      <c r="O3040" s="5" t="s">
        <v>5382</v>
      </c>
      <c r="P3040" s="2">
        <f>VLOOKUP(M3040&amp;N3040,Distancia!$C$2:$D$3438,2,0)</f>
        <v>116.51</v>
      </c>
      <c r="Q3040" s="2" t="str">
        <f t="shared" si="47"/>
        <v>Aplica</v>
      </c>
      <c r="R3040" s="36"/>
      <c r="S3040" s="2"/>
    </row>
    <row r="3041" spans="1:19" x14ac:dyDescent="0.25">
      <c r="A3041" s="3" t="s">
        <v>329</v>
      </c>
      <c r="B3041" s="6" t="s">
        <v>2291</v>
      </c>
      <c r="C3041" s="2">
        <v>218804</v>
      </c>
      <c r="D3041" s="4">
        <v>45901</v>
      </c>
      <c r="E3041" s="4">
        <v>45905</v>
      </c>
      <c r="F3041" s="2" t="s">
        <v>1879</v>
      </c>
      <c r="G3041" s="3" t="s">
        <v>1880</v>
      </c>
      <c r="H3041" s="2" t="s">
        <v>5673</v>
      </c>
      <c r="I3041" s="3" t="s">
        <v>351</v>
      </c>
      <c r="J3041" s="6">
        <v>318092</v>
      </c>
      <c r="K3041" s="3" t="s">
        <v>329</v>
      </c>
      <c r="L3041" s="3" t="s">
        <v>3816</v>
      </c>
      <c r="M3041" s="3" t="s">
        <v>1336</v>
      </c>
      <c r="N3041" s="3" t="s">
        <v>270</v>
      </c>
      <c r="O3041" s="5" t="s">
        <v>5392</v>
      </c>
      <c r="P3041" s="2">
        <f>VLOOKUP(M3041&amp;N3041,Distancia!$C$2:$D$3438,2,0)</f>
        <v>899.53</v>
      </c>
      <c r="Q3041" s="2" t="str">
        <f t="shared" si="47"/>
        <v>Aplica</v>
      </c>
      <c r="R3041" s="54">
        <v>134186</v>
      </c>
      <c r="S3041" s="2"/>
    </row>
    <row r="3042" spans="1:19" x14ac:dyDescent="0.25">
      <c r="A3042" s="3" t="s">
        <v>329</v>
      </c>
      <c r="B3042" s="6" t="s">
        <v>2291</v>
      </c>
      <c r="C3042" s="2">
        <v>218806</v>
      </c>
      <c r="D3042" s="4">
        <v>45872</v>
      </c>
      <c r="E3042" s="4">
        <v>45877</v>
      </c>
      <c r="F3042" s="2" t="s">
        <v>1872</v>
      </c>
      <c r="G3042" s="3" t="s">
        <v>1873</v>
      </c>
      <c r="H3042" s="2" t="s">
        <v>5666</v>
      </c>
      <c r="I3042" s="3" t="s">
        <v>97</v>
      </c>
      <c r="J3042" s="6">
        <v>397615</v>
      </c>
      <c r="K3042" s="3" t="s">
        <v>329</v>
      </c>
      <c r="L3042" s="3" t="s">
        <v>3816</v>
      </c>
      <c r="M3042" s="3" t="s">
        <v>17</v>
      </c>
      <c r="N3042" s="3" t="s">
        <v>270</v>
      </c>
      <c r="O3042" s="5" t="s">
        <v>5392</v>
      </c>
      <c r="P3042" s="2">
        <f>VLOOKUP(M3042&amp;N3042,Distancia!$C$2:$D$3438,2,0)</f>
        <v>847.74</v>
      </c>
      <c r="Q3042" s="2" t="str">
        <f t="shared" si="47"/>
        <v>Aplica</v>
      </c>
      <c r="R3042" s="54">
        <v>332534</v>
      </c>
      <c r="S3042" s="2"/>
    </row>
    <row r="3043" spans="1:19" x14ac:dyDescent="0.25">
      <c r="A3043" s="3" t="s">
        <v>329</v>
      </c>
      <c r="B3043" s="6" t="s">
        <v>2291</v>
      </c>
      <c r="C3043" s="2">
        <v>218807</v>
      </c>
      <c r="D3043" s="4">
        <v>45922</v>
      </c>
      <c r="E3043" s="4">
        <v>45926</v>
      </c>
      <c r="F3043" s="2" t="s">
        <v>1872</v>
      </c>
      <c r="G3043" s="3" t="s">
        <v>1873</v>
      </c>
      <c r="H3043" s="2" t="s">
        <v>5666</v>
      </c>
      <c r="I3043" s="3" t="s">
        <v>97</v>
      </c>
      <c r="J3043" s="6">
        <v>318092</v>
      </c>
      <c r="K3043" s="3" t="s">
        <v>260</v>
      </c>
      <c r="L3043" s="3" t="s">
        <v>3816</v>
      </c>
      <c r="M3043" s="3" t="s">
        <v>17</v>
      </c>
      <c r="N3043" s="3" t="s">
        <v>270</v>
      </c>
      <c r="O3043" s="5" t="s">
        <v>5392</v>
      </c>
      <c r="P3043" s="2">
        <f>VLOOKUP(M3043&amp;N3043,Distancia!$C$2:$D$3438,2,0)</f>
        <v>847.74</v>
      </c>
      <c r="Q3043" s="2" t="str">
        <f t="shared" si="47"/>
        <v>Aplica</v>
      </c>
      <c r="R3043" s="54">
        <v>383572</v>
      </c>
      <c r="S3043" s="2"/>
    </row>
    <row r="3044" spans="1:19" x14ac:dyDescent="0.25">
      <c r="A3044" s="3" t="s">
        <v>329</v>
      </c>
      <c r="B3044" s="6" t="s">
        <v>2291</v>
      </c>
      <c r="C3044" s="2">
        <v>218812</v>
      </c>
      <c r="D3044" s="4">
        <v>45862</v>
      </c>
      <c r="E3044" s="4">
        <v>45862</v>
      </c>
      <c r="F3044" s="2" t="s">
        <v>1323</v>
      </c>
      <c r="G3044" s="3" t="s">
        <v>1324</v>
      </c>
      <c r="H3044" s="2" t="s">
        <v>5476</v>
      </c>
      <c r="I3044" s="3" t="s">
        <v>3170</v>
      </c>
      <c r="J3044" s="6">
        <v>0</v>
      </c>
      <c r="K3044" s="3" t="s">
        <v>285</v>
      </c>
      <c r="L3044" s="3" t="s">
        <v>3816</v>
      </c>
      <c r="M3044" s="3" t="s">
        <v>17</v>
      </c>
      <c r="N3044" s="3" t="s">
        <v>1340</v>
      </c>
      <c r="O3044" s="5" t="s">
        <v>5382</v>
      </c>
      <c r="P3044" s="2">
        <f>VLOOKUP(M3044&amp;N3044,Distancia!$C$2:$D$3438,2,0)</f>
        <v>84.9</v>
      </c>
      <c r="Q3044" s="2" t="str">
        <f t="shared" si="47"/>
        <v>Aplica</v>
      </c>
      <c r="R3044" s="36"/>
      <c r="S3044" s="2"/>
    </row>
    <row r="3045" spans="1:19" x14ac:dyDescent="0.25">
      <c r="A3045" s="3" t="s">
        <v>329</v>
      </c>
      <c r="B3045" s="6" t="s">
        <v>2291</v>
      </c>
      <c r="C3045" s="2">
        <v>218844</v>
      </c>
      <c r="D3045" s="4">
        <v>45862</v>
      </c>
      <c r="E3045" s="4">
        <v>45862</v>
      </c>
      <c r="F3045" s="2" t="s">
        <v>1894</v>
      </c>
      <c r="G3045" s="3" t="s">
        <v>1895</v>
      </c>
      <c r="H3045" s="2" t="s">
        <v>5579</v>
      </c>
      <c r="I3045" s="3" t="s">
        <v>3170</v>
      </c>
      <c r="J3045" s="6">
        <v>0</v>
      </c>
      <c r="K3045" s="3" t="s">
        <v>2323</v>
      </c>
      <c r="L3045" s="3" t="s">
        <v>3816</v>
      </c>
      <c r="M3045" s="3" t="s">
        <v>1325</v>
      </c>
      <c r="N3045" s="3" t="s">
        <v>17</v>
      </c>
      <c r="O3045" s="5" t="s">
        <v>5382</v>
      </c>
      <c r="P3045" s="2">
        <f>VLOOKUP(M3045&amp;N3045,Distancia!$C$2:$D$3438,2,0)</f>
        <v>116.51</v>
      </c>
      <c r="Q3045" s="2" t="str">
        <f t="shared" si="47"/>
        <v>Aplica</v>
      </c>
      <c r="R3045" s="36"/>
      <c r="S3045" s="2"/>
    </row>
    <row r="3046" spans="1:19" x14ac:dyDescent="0.25">
      <c r="A3046" s="3" t="s">
        <v>329</v>
      </c>
      <c r="B3046" s="6" t="s">
        <v>2291</v>
      </c>
      <c r="C3046" s="2">
        <v>218857</v>
      </c>
      <c r="D3046" s="4">
        <v>45887</v>
      </c>
      <c r="E3046" s="4">
        <v>45891</v>
      </c>
      <c r="F3046" s="2" t="s">
        <v>1882</v>
      </c>
      <c r="G3046" s="3" t="s">
        <v>1883</v>
      </c>
      <c r="H3046" s="2" t="s">
        <v>5825</v>
      </c>
      <c r="I3046" s="3" t="s">
        <v>351</v>
      </c>
      <c r="J3046" s="6">
        <v>345812</v>
      </c>
      <c r="K3046" s="3" t="s">
        <v>1345</v>
      </c>
      <c r="L3046" s="3" t="s">
        <v>3816</v>
      </c>
      <c r="M3046" s="3" t="s">
        <v>1340</v>
      </c>
      <c r="N3046" s="3" t="s">
        <v>270</v>
      </c>
      <c r="O3046" s="5" t="s">
        <v>5392</v>
      </c>
      <c r="P3046" s="2">
        <f>VLOOKUP(M3046&amp;N3046,Distancia!$C$2:$D$3438,2,0)</f>
        <v>904.15</v>
      </c>
      <c r="Q3046" s="2" t="str">
        <f t="shared" si="47"/>
        <v>Aplica</v>
      </c>
      <c r="R3046" s="55">
        <v>373996</v>
      </c>
      <c r="S3046" s="2"/>
    </row>
    <row r="3047" spans="1:19" x14ac:dyDescent="0.25">
      <c r="A3047" s="3" t="s">
        <v>329</v>
      </c>
      <c r="B3047" s="6" t="s">
        <v>2291</v>
      </c>
      <c r="C3047" s="2">
        <v>218859</v>
      </c>
      <c r="D3047" s="4">
        <v>45863</v>
      </c>
      <c r="E3047" s="4">
        <v>45863</v>
      </c>
      <c r="F3047" s="2" t="s">
        <v>1331</v>
      </c>
      <c r="G3047" s="3" t="s">
        <v>1332</v>
      </c>
      <c r="H3047" s="2" t="s">
        <v>5475</v>
      </c>
      <c r="I3047" s="3" t="s">
        <v>97</v>
      </c>
      <c r="J3047" s="6">
        <v>31809</v>
      </c>
      <c r="K3047" s="3" t="s">
        <v>178</v>
      </c>
      <c r="L3047" s="3" t="s">
        <v>3281</v>
      </c>
      <c r="M3047" s="3" t="s">
        <v>17</v>
      </c>
      <c r="N3047" s="3" t="s">
        <v>1874</v>
      </c>
      <c r="O3047" s="5" t="s">
        <v>5382</v>
      </c>
      <c r="P3047" s="2">
        <f>VLOOKUP(M3047&amp;N3047,Distancia!$C$2:$D$3438,2,0)</f>
        <v>100.27</v>
      </c>
      <c r="Q3047" s="2" t="str">
        <f t="shared" si="47"/>
        <v>Aplica</v>
      </c>
      <c r="R3047" s="36"/>
      <c r="S3047" s="2"/>
    </row>
    <row r="3048" spans="1:19" x14ac:dyDescent="0.25">
      <c r="A3048" s="3" t="s">
        <v>329</v>
      </c>
      <c r="B3048" s="6" t="s">
        <v>2291</v>
      </c>
      <c r="C3048" s="2">
        <v>218916</v>
      </c>
      <c r="D3048" s="4">
        <v>45863</v>
      </c>
      <c r="E3048" s="4">
        <v>45863</v>
      </c>
      <c r="F3048" s="2" t="s">
        <v>1894</v>
      </c>
      <c r="G3048" s="3" t="s">
        <v>1895</v>
      </c>
      <c r="H3048" s="2" t="s">
        <v>5579</v>
      </c>
      <c r="I3048" s="3" t="s">
        <v>3170</v>
      </c>
      <c r="J3048" s="6">
        <v>0</v>
      </c>
      <c r="K3048" s="3" t="s">
        <v>2316</v>
      </c>
      <c r="L3048" s="3" t="s">
        <v>3281</v>
      </c>
      <c r="M3048" s="3" t="s">
        <v>1325</v>
      </c>
      <c r="N3048" s="3" t="s">
        <v>17</v>
      </c>
      <c r="O3048" s="5" t="s">
        <v>5382</v>
      </c>
      <c r="P3048" s="2">
        <f>VLOOKUP(M3048&amp;N3048,Distancia!$C$2:$D$3438,2,0)</f>
        <v>116.51</v>
      </c>
      <c r="Q3048" s="2" t="str">
        <f t="shared" si="47"/>
        <v>Aplica</v>
      </c>
      <c r="R3048" s="36"/>
      <c r="S3048" s="2"/>
    </row>
    <row r="3049" spans="1:19" x14ac:dyDescent="0.25">
      <c r="A3049" s="3" t="s">
        <v>329</v>
      </c>
      <c r="B3049" s="6" t="s">
        <v>2291</v>
      </c>
      <c r="C3049" s="2">
        <v>218919</v>
      </c>
      <c r="D3049" s="4">
        <v>45863</v>
      </c>
      <c r="E3049" s="4">
        <v>45863</v>
      </c>
      <c r="F3049" s="2" t="s">
        <v>1897</v>
      </c>
      <c r="G3049" s="3" t="s">
        <v>1899</v>
      </c>
      <c r="H3049" s="2" t="s">
        <v>5639</v>
      </c>
      <c r="I3049" s="3" t="s">
        <v>3170</v>
      </c>
      <c r="J3049" s="6">
        <v>0</v>
      </c>
      <c r="K3049" s="3" t="s">
        <v>2317</v>
      </c>
      <c r="L3049" s="3" t="s">
        <v>3281</v>
      </c>
      <c r="M3049" s="3" t="s">
        <v>1325</v>
      </c>
      <c r="N3049" s="3" t="s">
        <v>17</v>
      </c>
      <c r="O3049" s="5" t="s">
        <v>5394</v>
      </c>
      <c r="P3049" s="2">
        <f>VLOOKUP(M3049&amp;N3049,Distancia!$C$2:$D$3438,2,0)</f>
        <v>116.51</v>
      </c>
      <c r="Q3049" s="2" t="str">
        <f t="shared" si="47"/>
        <v>Aplica</v>
      </c>
      <c r="R3049" s="36"/>
      <c r="S3049" s="2"/>
    </row>
    <row r="3050" spans="1:19" x14ac:dyDescent="0.25">
      <c r="A3050" s="3" t="s">
        <v>329</v>
      </c>
      <c r="B3050" s="6" t="s">
        <v>2291</v>
      </c>
      <c r="C3050" s="2">
        <v>218927</v>
      </c>
      <c r="D3050" s="4">
        <v>45887</v>
      </c>
      <c r="E3050" s="4">
        <v>45892</v>
      </c>
      <c r="F3050" s="2" t="s">
        <v>1341</v>
      </c>
      <c r="G3050" s="3" t="s">
        <v>1342</v>
      </c>
      <c r="H3050" s="2" t="s">
        <v>5568</v>
      </c>
      <c r="I3050" s="3" t="s">
        <v>3170</v>
      </c>
      <c r="J3050" s="6">
        <v>322690</v>
      </c>
      <c r="K3050" s="3" t="s">
        <v>337</v>
      </c>
      <c r="L3050" s="3" t="s">
        <v>3281</v>
      </c>
      <c r="M3050" s="3" t="s">
        <v>17</v>
      </c>
      <c r="N3050" s="3" t="s">
        <v>270</v>
      </c>
      <c r="O3050" s="5" t="s">
        <v>5392</v>
      </c>
      <c r="P3050" s="2">
        <f>VLOOKUP(M3050&amp;N3050,Distancia!$C$2:$D$3438,2,0)</f>
        <v>847.74</v>
      </c>
      <c r="Q3050" s="2" t="str">
        <f t="shared" si="47"/>
        <v>Aplica</v>
      </c>
      <c r="R3050" s="54">
        <v>235037</v>
      </c>
      <c r="S3050" s="2"/>
    </row>
    <row r="3051" spans="1:19" x14ac:dyDescent="0.25">
      <c r="A3051" s="3" t="s">
        <v>329</v>
      </c>
      <c r="B3051" s="6" t="s">
        <v>2291</v>
      </c>
      <c r="C3051" s="2">
        <v>218929</v>
      </c>
      <c r="D3051" s="4">
        <v>45894</v>
      </c>
      <c r="E3051" s="4">
        <v>45898</v>
      </c>
      <c r="F3051" s="2" t="s">
        <v>375</v>
      </c>
      <c r="G3051" s="3" t="s">
        <v>381</v>
      </c>
      <c r="H3051" s="2" t="s">
        <v>5853</v>
      </c>
      <c r="I3051" s="3" t="s">
        <v>3170</v>
      </c>
      <c r="J3051" s="6">
        <v>349901</v>
      </c>
      <c r="K3051" s="3" t="s">
        <v>2315</v>
      </c>
      <c r="L3051" s="3" t="s">
        <v>4029</v>
      </c>
      <c r="M3051" s="3" t="s">
        <v>373</v>
      </c>
      <c r="N3051" s="3" t="s">
        <v>270</v>
      </c>
      <c r="O3051" s="5" t="s">
        <v>5392</v>
      </c>
      <c r="P3051" s="2">
        <f>VLOOKUP(M3051&amp;N3051,Distancia!$C$2:$D$3438,2,0)</f>
        <v>801.77</v>
      </c>
      <c r="Q3051" s="2" t="str">
        <f t="shared" si="47"/>
        <v>Aplica</v>
      </c>
      <c r="R3051" s="54">
        <v>258806</v>
      </c>
      <c r="S3051" s="2"/>
    </row>
    <row r="3052" spans="1:19" x14ac:dyDescent="0.25">
      <c r="A3052" s="3" t="s">
        <v>329</v>
      </c>
      <c r="B3052" s="6" t="s">
        <v>2291</v>
      </c>
      <c r="C3052" s="2">
        <v>218977</v>
      </c>
      <c r="D3052" s="4">
        <v>45867</v>
      </c>
      <c r="E3052" s="4">
        <v>45867</v>
      </c>
      <c r="F3052" s="2" t="s">
        <v>1333</v>
      </c>
      <c r="G3052" s="3" t="s">
        <v>1334</v>
      </c>
      <c r="H3052" s="2" t="s">
        <v>5773</v>
      </c>
      <c r="I3052" s="3" t="s">
        <v>3170</v>
      </c>
      <c r="J3052" s="6">
        <v>0</v>
      </c>
      <c r="K3052" s="3" t="s">
        <v>663</v>
      </c>
      <c r="L3052" s="3" t="s">
        <v>3281</v>
      </c>
      <c r="M3052" s="3" t="s">
        <v>17</v>
      </c>
      <c r="N3052" s="3" t="s">
        <v>378</v>
      </c>
      <c r="O3052" s="5" t="s">
        <v>5382</v>
      </c>
      <c r="P3052" s="2">
        <f>VLOOKUP(M3052&amp;N3052,Distancia!$C$2:$D$3438,2,0)</f>
        <v>112.79</v>
      </c>
      <c r="Q3052" s="2" t="str">
        <f t="shared" si="47"/>
        <v>Aplica</v>
      </c>
      <c r="R3052" s="36"/>
      <c r="S3052" s="2"/>
    </row>
    <row r="3053" spans="1:19" x14ac:dyDescent="0.25">
      <c r="A3053" s="3" t="s">
        <v>329</v>
      </c>
      <c r="B3053" s="6" t="s">
        <v>2291</v>
      </c>
      <c r="C3053" s="2">
        <v>219015</v>
      </c>
      <c r="D3053" s="4">
        <v>45866</v>
      </c>
      <c r="E3053" s="4">
        <v>45866</v>
      </c>
      <c r="F3053" s="2" t="s">
        <v>2293</v>
      </c>
      <c r="G3053" s="3" t="s">
        <v>2292</v>
      </c>
      <c r="H3053" s="2" t="s">
        <v>5882</v>
      </c>
      <c r="I3053" s="3" t="s">
        <v>97</v>
      </c>
      <c r="J3053" s="6">
        <v>25815</v>
      </c>
      <c r="K3053" s="3" t="s">
        <v>2318</v>
      </c>
      <c r="L3053" s="3" t="s">
        <v>3919</v>
      </c>
      <c r="M3053" s="3" t="s">
        <v>1325</v>
      </c>
      <c r="N3053" s="3" t="s">
        <v>17</v>
      </c>
      <c r="O3053" s="5" t="s">
        <v>5389</v>
      </c>
      <c r="P3053" s="2">
        <f>VLOOKUP(M3053&amp;N3053,Distancia!$C$2:$D$3438,2,0)</f>
        <v>116.51</v>
      </c>
      <c r="Q3053" s="2" t="str">
        <f t="shared" si="47"/>
        <v>Aplica</v>
      </c>
      <c r="R3053" s="54">
        <v>0</v>
      </c>
      <c r="S3053" s="2"/>
    </row>
    <row r="3054" spans="1:19" x14ac:dyDescent="0.25">
      <c r="A3054" s="3" t="s">
        <v>329</v>
      </c>
      <c r="B3054" s="6" t="s">
        <v>2291</v>
      </c>
      <c r="C3054" s="2">
        <v>219065</v>
      </c>
      <c r="D3054" s="4">
        <v>45868</v>
      </c>
      <c r="E3054" s="4">
        <v>45868</v>
      </c>
      <c r="F3054" s="2" t="s">
        <v>1331</v>
      </c>
      <c r="G3054" s="3" t="s">
        <v>1332</v>
      </c>
      <c r="H3054" s="2" t="s">
        <v>5475</v>
      </c>
      <c r="I3054" s="3" t="s">
        <v>97</v>
      </c>
      <c r="J3054" s="6">
        <v>0</v>
      </c>
      <c r="K3054" s="3">
        <v>0</v>
      </c>
      <c r="L3054" s="3">
        <v>0</v>
      </c>
      <c r="M3054" s="3" t="s">
        <v>17</v>
      </c>
      <c r="N3054" s="3" t="s">
        <v>379</v>
      </c>
      <c r="O3054" s="5" t="s">
        <v>5382</v>
      </c>
      <c r="P3054" s="2">
        <f>VLOOKUP(M3054&amp;N3054,Distancia!$C$2:$D$3438,2,0)</f>
        <v>69.11</v>
      </c>
      <c r="Q3054" s="2" t="str">
        <f t="shared" si="47"/>
        <v>No Aplica</v>
      </c>
      <c r="R3054" s="36"/>
      <c r="S3054" s="2"/>
    </row>
    <row r="3055" spans="1:19" x14ac:dyDescent="0.25">
      <c r="A3055" s="3" t="s">
        <v>329</v>
      </c>
      <c r="B3055" s="6" t="s">
        <v>2291</v>
      </c>
      <c r="C3055" s="2">
        <v>219067</v>
      </c>
      <c r="D3055" s="4">
        <v>45868</v>
      </c>
      <c r="E3055" s="4">
        <v>45868</v>
      </c>
      <c r="F3055" s="2" t="s">
        <v>2313</v>
      </c>
      <c r="G3055" s="3" t="s">
        <v>2312</v>
      </c>
      <c r="H3055" s="2" t="s">
        <v>5901</v>
      </c>
      <c r="I3055" s="3" t="s">
        <v>97</v>
      </c>
      <c r="J3055" s="6">
        <v>25815</v>
      </c>
      <c r="K3055" s="3" t="s">
        <v>101</v>
      </c>
      <c r="L3055" s="3" t="s">
        <v>3917</v>
      </c>
      <c r="M3055" s="3" t="s">
        <v>1336</v>
      </c>
      <c r="N3055" s="3" t="s">
        <v>17</v>
      </c>
      <c r="O3055" s="5" t="s">
        <v>5382</v>
      </c>
      <c r="P3055" s="2">
        <f>VLOOKUP(M3055&amp;N3055,Distancia!$C$2:$D$3438,2,0)</f>
        <v>80.3</v>
      </c>
      <c r="Q3055" s="2" t="str">
        <f t="shared" si="47"/>
        <v>Aplica</v>
      </c>
      <c r="R3055" s="36"/>
      <c r="S3055" s="2"/>
    </row>
    <row r="3056" spans="1:19" x14ac:dyDescent="0.25">
      <c r="A3056" s="3" t="s">
        <v>329</v>
      </c>
      <c r="B3056" s="6" t="s">
        <v>2291</v>
      </c>
      <c r="C3056" s="2">
        <v>219071</v>
      </c>
      <c r="D3056" s="4">
        <v>45880</v>
      </c>
      <c r="E3056" s="4">
        <v>45882</v>
      </c>
      <c r="F3056" s="2" t="s">
        <v>1314</v>
      </c>
      <c r="G3056" s="3" t="s">
        <v>1315</v>
      </c>
      <c r="H3056" s="2" t="s">
        <v>5537</v>
      </c>
      <c r="I3056" s="3" t="s">
        <v>351</v>
      </c>
      <c r="J3056" s="6">
        <v>190855</v>
      </c>
      <c r="K3056" s="3" t="s">
        <v>267</v>
      </c>
      <c r="L3056" s="3" t="s">
        <v>3896</v>
      </c>
      <c r="M3056" s="3" t="s">
        <v>17</v>
      </c>
      <c r="N3056" s="3" t="s">
        <v>270</v>
      </c>
      <c r="O3056" s="5" t="s">
        <v>5392</v>
      </c>
      <c r="P3056" s="2">
        <f>VLOOKUP(M3056&amp;N3056,Distancia!$C$2:$D$3438,2,0)</f>
        <v>847.74</v>
      </c>
      <c r="Q3056" s="2" t="str">
        <f t="shared" si="47"/>
        <v>Aplica</v>
      </c>
      <c r="R3056" s="54">
        <v>326130</v>
      </c>
      <c r="S3056" s="2"/>
    </row>
    <row r="3057" spans="1:19" x14ac:dyDescent="0.25">
      <c r="A3057" s="3" t="s">
        <v>329</v>
      </c>
      <c r="B3057" s="6" t="s">
        <v>2291</v>
      </c>
      <c r="C3057" s="2">
        <v>219092</v>
      </c>
      <c r="D3057" s="4">
        <v>45868</v>
      </c>
      <c r="E3057" s="4">
        <v>45868</v>
      </c>
      <c r="F3057" s="2" t="s">
        <v>1897</v>
      </c>
      <c r="G3057" s="3" t="s">
        <v>1899</v>
      </c>
      <c r="H3057" s="2" t="s">
        <v>5639</v>
      </c>
      <c r="I3057" s="3" t="s">
        <v>3170</v>
      </c>
      <c r="J3057" s="6">
        <v>0</v>
      </c>
      <c r="K3057" s="3" t="s">
        <v>2298</v>
      </c>
      <c r="L3057" s="3" t="s">
        <v>3719</v>
      </c>
      <c r="M3057" s="3" t="s">
        <v>1325</v>
      </c>
      <c r="N3057" s="3" t="s">
        <v>17</v>
      </c>
      <c r="O3057" s="5" t="s">
        <v>5382</v>
      </c>
      <c r="P3057" s="2">
        <f>VLOOKUP(M3057&amp;N3057,Distancia!$C$2:$D$3438,2,0)</f>
        <v>116.51</v>
      </c>
      <c r="Q3057" s="2" t="str">
        <f t="shared" si="47"/>
        <v>Aplica</v>
      </c>
      <c r="R3057" s="36"/>
      <c r="S3057" s="2"/>
    </row>
    <row r="3058" spans="1:19" x14ac:dyDescent="0.25">
      <c r="A3058" s="3" t="s">
        <v>329</v>
      </c>
      <c r="B3058" s="6" t="s">
        <v>2291</v>
      </c>
      <c r="C3058" s="2">
        <v>219175</v>
      </c>
      <c r="D3058" s="4">
        <v>45870</v>
      </c>
      <c r="E3058" s="4">
        <v>45870</v>
      </c>
      <c r="F3058" s="2" t="s">
        <v>1333</v>
      </c>
      <c r="G3058" s="3" t="s">
        <v>1334</v>
      </c>
      <c r="H3058" s="2" t="s">
        <v>5773</v>
      </c>
      <c r="I3058" s="3" t="s">
        <v>3170</v>
      </c>
      <c r="J3058" s="6">
        <v>0</v>
      </c>
      <c r="K3058" s="3" t="s">
        <v>146</v>
      </c>
      <c r="L3058" s="3" t="s">
        <v>4154</v>
      </c>
      <c r="M3058" s="3" t="s">
        <v>17</v>
      </c>
      <c r="N3058" s="3" t="s">
        <v>378</v>
      </c>
      <c r="O3058" s="5" t="s">
        <v>5382</v>
      </c>
      <c r="P3058" s="2">
        <f>VLOOKUP(M3058&amp;N3058,Distancia!$C$2:$D$3438,2,0)</f>
        <v>112.79</v>
      </c>
      <c r="Q3058" s="2" t="str">
        <f t="shared" si="47"/>
        <v>Aplica</v>
      </c>
      <c r="R3058" s="36"/>
      <c r="S3058" s="2"/>
    </row>
    <row r="3059" spans="1:19" x14ac:dyDescent="0.25">
      <c r="A3059" s="3" t="s">
        <v>329</v>
      </c>
      <c r="B3059" s="6" t="s">
        <v>2291</v>
      </c>
      <c r="C3059" s="2">
        <v>219190</v>
      </c>
      <c r="D3059" s="4">
        <v>45870</v>
      </c>
      <c r="E3059" s="4">
        <v>45870</v>
      </c>
      <c r="F3059" s="2" t="s">
        <v>375</v>
      </c>
      <c r="G3059" s="3" t="s">
        <v>381</v>
      </c>
      <c r="H3059" s="2" t="s">
        <v>5853</v>
      </c>
      <c r="I3059" s="3" t="s">
        <v>3170</v>
      </c>
      <c r="J3059" s="6">
        <v>0</v>
      </c>
      <c r="K3059" s="3">
        <v>0</v>
      </c>
      <c r="L3059" s="3">
        <v>0</v>
      </c>
      <c r="M3059" s="3" t="s">
        <v>373</v>
      </c>
      <c r="N3059" s="3" t="s">
        <v>17</v>
      </c>
      <c r="O3059" s="5" t="s">
        <v>5394</v>
      </c>
      <c r="P3059" s="2">
        <f>VLOOKUP(M3059&amp;N3059,Distancia!$C$2:$D$3438,2,0)</f>
        <v>49.13</v>
      </c>
      <c r="Q3059" s="2" t="str">
        <f t="shared" si="47"/>
        <v>No Aplica</v>
      </c>
      <c r="R3059" s="36"/>
      <c r="S3059" s="2"/>
    </row>
    <row r="3060" spans="1:19" x14ac:dyDescent="0.25">
      <c r="A3060" s="3" t="s">
        <v>329</v>
      </c>
      <c r="B3060" s="6" t="s">
        <v>2291</v>
      </c>
      <c r="C3060" s="2">
        <v>219254</v>
      </c>
      <c r="D3060" s="4">
        <v>45873</v>
      </c>
      <c r="E3060" s="4">
        <v>45873</v>
      </c>
      <c r="F3060" s="2" t="s">
        <v>1327</v>
      </c>
      <c r="G3060" s="3" t="s">
        <v>1328</v>
      </c>
      <c r="H3060" s="2" t="s">
        <v>5962</v>
      </c>
      <c r="I3060" s="3" t="s">
        <v>97</v>
      </c>
      <c r="J3060" s="6">
        <v>0</v>
      </c>
      <c r="K3060" s="3">
        <v>0</v>
      </c>
      <c r="L3060" s="3">
        <v>0</v>
      </c>
      <c r="M3060" s="3" t="s">
        <v>17</v>
      </c>
      <c r="N3060" s="3" t="s">
        <v>379</v>
      </c>
      <c r="O3060" s="5" t="s">
        <v>5382</v>
      </c>
      <c r="P3060" s="2">
        <f>VLOOKUP(M3060&amp;N3060,Distancia!$C$2:$D$3438,2,0)</f>
        <v>69.11</v>
      </c>
      <c r="Q3060" s="2" t="str">
        <f t="shared" si="47"/>
        <v>No Aplica</v>
      </c>
      <c r="R3060" s="36"/>
      <c r="S3060" s="2"/>
    </row>
    <row r="3061" spans="1:19" x14ac:dyDescent="0.25">
      <c r="A3061" s="3" t="s">
        <v>329</v>
      </c>
      <c r="B3061" s="6" t="s">
        <v>2291</v>
      </c>
      <c r="C3061" s="2">
        <v>219269</v>
      </c>
      <c r="D3061" s="4">
        <v>45873</v>
      </c>
      <c r="E3061" s="4">
        <v>45873</v>
      </c>
      <c r="F3061" s="2" t="s">
        <v>1333</v>
      </c>
      <c r="G3061" s="3" t="s">
        <v>1334</v>
      </c>
      <c r="H3061" s="2" t="s">
        <v>5773</v>
      </c>
      <c r="I3061" s="3" t="s">
        <v>3170</v>
      </c>
      <c r="J3061" s="6">
        <v>25815</v>
      </c>
      <c r="K3061" s="3" t="s">
        <v>773</v>
      </c>
      <c r="L3061" s="3" t="s">
        <v>3861</v>
      </c>
      <c r="M3061" s="3" t="s">
        <v>17</v>
      </c>
      <c r="N3061" s="3" t="s">
        <v>378</v>
      </c>
      <c r="O3061" s="5" t="s">
        <v>5382</v>
      </c>
      <c r="P3061" s="2">
        <f>VLOOKUP(M3061&amp;N3061,Distancia!$C$2:$D$3438,2,0)</f>
        <v>112.79</v>
      </c>
      <c r="Q3061" s="2" t="str">
        <f t="shared" si="47"/>
        <v>Aplica</v>
      </c>
      <c r="R3061" s="36"/>
      <c r="S3061" s="2"/>
    </row>
    <row r="3062" spans="1:19" x14ac:dyDescent="0.25">
      <c r="A3062" s="3" t="s">
        <v>329</v>
      </c>
      <c r="B3062" s="6" t="s">
        <v>2291</v>
      </c>
      <c r="C3062" s="2">
        <v>219284</v>
      </c>
      <c r="D3062" s="4">
        <v>45894</v>
      </c>
      <c r="E3062" s="4">
        <v>45898</v>
      </c>
      <c r="F3062" s="2" t="s">
        <v>67</v>
      </c>
      <c r="G3062" s="3" t="s">
        <v>1875</v>
      </c>
      <c r="H3062" s="2" t="s">
        <v>5973</v>
      </c>
      <c r="I3062" s="3" t="s">
        <v>351</v>
      </c>
      <c r="J3062" s="6">
        <v>318092</v>
      </c>
      <c r="K3062" s="3" t="s">
        <v>101</v>
      </c>
      <c r="L3062" s="3" t="s">
        <v>4059</v>
      </c>
      <c r="M3062" s="3" t="s">
        <v>379</v>
      </c>
      <c r="N3062" s="3" t="s">
        <v>270</v>
      </c>
      <c r="O3062" s="5" t="s">
        <v>5392</v>
      </c>
      <c r="P3062" s="2">
        <f>VLOOKUP(M3062&amp;N3062,Distancia!$C$2:$D$3438,2,0)</f>
        <v>839.66</v>
      </c>
      <c r="Q3062" s="2" t="str">
        <f t="shared" si="47"/>
        <v>Aplica</v>
      </c>
      <c r="R3062" s="54">
        <v>373048</v>
      </c>
      <c r="S3062" s="2"/>
    </row>
    <row r="3063" spans="1:19" x14ac:dyDescent="0.25">
      <c r="A3063" s="3" t="s">
        <v>329</v>
      </c>
      <c r="B3063" s="6" t="s">
        <v>2291</v>
      </c>
      <c r="C3063" s="2">
        <v>219298</v>
      </c>
      <c r="D3063" s="4">
        <v>45880</v>
      </c>
      <c r="E3063" s="4">
        <v>45880</v>
      </c>
      <c r="F3063" s="2" t="s">
        <v>2293</v>
      </c>
      <c r="G3063" s="3" t="s">
        <v>2292</v>
      </c>
      <c r="H3063" s="2" t="s">
        <v>5882</v>
      </c>
      <c r="I3063" s="3" t="s">
        <v>97</v>
      </c>
      <c r="J3063" s="6">
        <v>25815</v>
      </c>
      <c r="K3063" s="3" t="s">
        <v>2301</v>
      </c>
      <c r="L3063" s="3" t="s">
        <v>4029</v>
      </c>
      <c r="M3063" s="3" t="s">
        <v>1325</v>
      </c>
      <c r="N3063" s="3" t="s">
        <v>17</v>
      </c>
      <c r="O3063" s="5" t="s">
        <v>5389</v>
      </c>
      <c r="P3063" s="2">
        <f>VLOOKUP(M3063&amp;N3063,Distancia!$C$2:$D$3438,2,0)</f>
        <v>116.51</v>
      </c>
      <c r="Q3063" s="2" t="str">
        <f t="shared" si="47"/>
        <v>Aplica</v>
      </c>
      <c r="R3063" s="54">
        <v>10000</v>
      </c>
      <c r="S3063" s="2"/>
    </row>
    <row r="3064" spans="1:19" x14ac:dyDescent="0.25">
      <c r="A3064" s="3" t="s">
        <v>329</v>
      </c>
      <c r="B3064" s="6" t="s">
        <v>2291</v>
      </c>
      <c r="C3064" s="2">
        <v>219317</v>
      </c>
      <c r="D3064" s="4">
        <v>45874</v>
      </c>
      <c r="E3064" s="4">
        <v>45874</v>
      </c>
      <c r="F3064" s="2" t="s">
        <v>1331</v>
      </c>
      <c r="G3064" s="3" t="s">
        <v>1332</v>
      </c>
      <c r="H3064" s="2" t="s">
        <v>5475</v>
      </c>
      <c r="I3064" s="3" t="s">
        <v>97</v>
      </c>
      <c r="J3064" s="6">
        <v>0</v>
      </c>
      <c r="K3064" s="3" t="s">
        <v>468</v>
      </c>
      <c r="L3064" s="3" t="s">
        <v>3917</v>
      </c>
      <c r="M3064" s="3" t="s">
        <v>17</v>
      </c>
      <c r="N3064" s="3" t="s">
        <v>379</v>
      </c>
      <c r="O3064" s="5" t="s">
        <v>5382</v>
      </c>
      <c r="P3064" s="2">
        <f>VLOOKUP(M3064&amp;N3064,Distancia!$C$2:$D$3438,2,0)</f>
        <v>69.11</v>
      </c>
      <c r="Q3064" s="2" t="str">
        <f t="shared" si="47"/>
        <v>No Aplica</v>
      </c>
      <c r="R3064" s="36"/>
      <c r="S3064" s="2"/>
    </row>
    <row r="3065" spans="1:19" x14ac:dyDescent="0.25">
      <c r="A3065" s="3" t="s">
        <v>329</v>
      </c>
      <c r="B3065" s="6" t="s">
        <v>2291</v>
      </c>
      <c r="C3065" s="2">
        <v>219471</v>
      </c>
      <c r="D3065" s="4">
        <v>45873</v>
      </c>
      <c r="E3065" s="4">
        <v>45873</v>
      </c>
      <c r="F3065" s="2" t="s">
        <v>2339</v>
      </c>
      <c r="G3065" s="3" t="s">
        <v>2338</v>
      </c>
      <c r="H3065" s="2" t="s">
        <v>5650</v>
      </c>
      <c r="I3065" s="3" t="s">
        <v>97</v>
      </c>
      <c r="J3065" s="6">
        <v>0</v>
      </c>
      <c r="K3065" s="3" t="s">
        <v>688</v>
      </c>
      <c r="L3065" s="3" t="s">
        <v>3917</v>
      </c>
      <c r="M3065" s="3" t="s">
        <v>17</v>
      </c>
      <c r="N3065" s="3" t="s">
        <v>373</v>
      </c>
      <c r="O3065" s="5" t="s">
        <v>5382</v>
      </c>
      <c r="P3065" s="2">
        <f>VLOOKUP(M3065&amp;N3065,Distancia!$C$2:$D$3438,2,0)</f>
        <v>49.13</v>
      </c>
      <c r="Q3065" s="2" t="str">
        <f t="shared" si="47"/>
        <v>No Aplica</v>
      </c>
      <c r="R3065" s="36"/>
      <c r="S3065" s="2"/>
    </row>
    <row r="3066" spans="1:19" x14ac:dyDescent="0.25">
      <c r="A3066" s="3" t="s">
        <v>329</v>
      </c>
      <c r="B3066" s="6" t="s">
        <v>2291</v>
      </c>
      <c r="C3066" s="2">
        <v>219538</v>
      </c>
      <c r="D3066" s="4">
        <v>45877</v>
      </c>
      <c r="E3066" s="4">
        <v>45877</v>
      </c>
      <c r="F3066" s="2" t="s">
        <v>1897</v>
      </c>
      <c r="G3066" s="3" t="s">
        <v>1899</v>
      </c>
      <c r="H3066" s="2" t="s">
        <v>5639</v>
      </c>
      <c r="I3066" s="3" t="s">
        <v>3170</v>
      </c>
      <c r="J3066" s="6">
        <v>0</v>
      </c>
      <c r="K3066" s="3" t="s">
        <v>2295</v>
      </c>
      <c r="L3066" s="3" t="s">
        <v>4333</v>
      </c>
      <c r="M3066" s="3" t="s">
        <v>1325</v>
      </c>
      <c r="N3066" s="3" t="s">
        <v>17</v>
      </c>
      <c r="O3066" s="5" t="s">
        <v>5394</v>
      </c>
      <c r="P3066" s="2">
        <f>VLOOKUP(M3066&amp;N3066,Distancia!$C$2:$D$3438,2,0)</f>
        <v>116.51</v>
      </c>
      <c r="Q3066" s="2" t="str">
        <f t="shared" si="47"/>
        <v>Aplica</v>
      </c>
      <c r="R3066" s="36"/>
      <c r="S3066" s="2"/>
    </row>
    <row r="3067" spans="1:19" x14ac:dyDescent="0.25">
      <c r="A3067" s="3" t="s">
        <v>329</v>
      </c>
      <c r="B3067" s="6" t="s">
        <v>2291</v>
      </c>
      <c r="C3067" s="2">
        <v>219544</v>
      </c>
      <c r="D3067" s="4">
        <v>45880</v>
      </c>
      <c r="E3067" s="4">
        <v>45880</v>
      </c>
      <c r="F3067" s="2" t="s">
        <v>1900</v>
      </c>
      <c r="G3067" s="3" t="s">
        <v>1901</v>
      </c>
      <c r="H3067" s="2" t="s">
        <v>6069</v>
      </c>
      <c r="I3067" s="3" t="s">
        <v>97</v>
      </c>
      <c r="J3067" s="6">
        <v>0</v>
      </c>
      <c r="K3067" s="3" t="s">
        <v>834</v>
      </c>
      <c r="L3067" s="3" t="s">
        <v>3917</v>
      </c>
      <c r="M3067" s="3" t="s">
        <v>374</v>
      </c>
      <c r="N3067" s="3" t="s">
        <v>17</v>
      </c>
      <c r="O3067" s="5" t="s">
        <v>5389</v>
      </c>
      <c r="P3067" s="2">
        <f>VLOOKUP(M3067&amp;N3067,Distancia!$C$2:$D$3438,2,0)</f>
        <v>45.85</v>
      </c>
      <c r="Q3067" s="2" t="str">
        <f t="shared" si="47"/>
        <v>No Aplica</v>
      </c>
      <c r="R3067" s="54">
        <v>4000</v>
      </c>
      <c r="S3067" s="2"/>
    </row>
    <row r="3068" spans="1:19" x14ac:dyDescent="0.25">
      <c r="A3068" s="3" t="s">
        <v>329</v>
      </c>
      <c r="B3068" s="6" t="s">
        <v>2291</v>
      </c>
      <c r="C3068" s="2">
        <v>219625</v>
      </c>
      <c r="D3068" s="4">
        <v>45881</v>
      </c>
      <c r="E3068" s="4">
        <v>45881</v>
      </c>
      <c r="F3068" s="2" t="s">
        <v>1327</v>
      </c>
      <c r="G3068" s="3" t="s">
        <v>1328</v>
      </c>
      <c r="H3068" s="2" t="s">
        <v>5962</v>
      </c>
      <c r="I3068" s="3" t="s">
        <v>97</v>
      </c>
      <c r="J3068" s="6">
        <v>0</v>
      </c>
      <c r="K3068" s="3" t="s">
        <v>713</v>
      </c>
      <c r="L3068" s="3" t="s">
        <v>4317</v>
      </c>
      <c r="M3068" s="3" t="s">
        <v>17</v>
      </c>
      <c r="N3068" s="3" t="s">
        <v>1340</v>
      </c>
      <c r="O3068" s="5" t="s">
        <v>5382</v>
      </c>
      <c r="P3068" s="2">
        <f>VLOOKUP(M3068&amp;N3068,Distancia!$C$2:$D$3438,2,0)</f>
        <v>84.9</v>
      </c>
      <c r="Q3068" s="2" t="str">
        <f t="shared" si="47"/>
        <v>Aplica</v>
      </c>
      <c r="R3068" s="36"/>
      <c r="S3068" s="2"/>
    </row>
    <row r="3069" spans="1:19" x14ac:dyDescent="0.25">
      <c r="A3069" s="3" t="s">
        <v>329</v>
      </c>
      <c r="B3069" s="6" t="s">
        <v>2291</v>
      </c>
      <c r="C3069" s="2">
        <v>219663</v>
      </c>
      <c r="D3069" s="4">
        <v>45887</v>
      </c>
      <c r="E3069" s="4">
        <v>45891</v>
      </c>
      <c r="F3069" s="2" t="s">
        <v>1316</v>
      </c>
      <c r="G3069" s="3" t="s">
        <v>1317</v>
      </c>
      <c r="H3069" s="2" t="s">
        <v>6100</v>
      </c>
      <c r="I3069" s="3" t="s">
        <v>351</v>
      </c>
      <c r="J3069" s="6">
        <v>318092</v>
      </c>
      <c r="K3069" s="3" t="s">
        <v>674</v>
      </c>
      <c r="L3069" s="3" t="s">
        <v>4333</v>
      </c>
      <c r="M3069" s="3" t="s">
        <v>17</v>
      </c>
      <c r="N3069" s="3" t="s">
        <v>270</v>
      </c>
      <c r="O3069" s="5" t="s">
        <v>5392</v>
      </c>
      <c r="P3069" s="2">
        <f>VLOOKUP(M3069&amp;N3069,Distancia!$C$2:$D$3438,2,0)</f>
        <v>847.74</v>
      </c>
      <c r="Q3069" s="2" t="str">
        <f t="shared" si="47"/>
        <v>Aplica</v>
      </c>
      <c r="R3069" s="54">
        <v>357034</v>
      </c>
      <c r="S3069" s="2"/>
    </row>
    <row r="3070" spans="1:19" x14ac:dyDescent="0.25">
      <c r="A3070" s="3" t="s">
        <v>329</v>
      </c>
      <c r="B3070" s="6" t="s">
        <v>2291</v>
      </c>
      <c r="C3070" s="2">
        <v>219715</v>
      </c>
      <c r="D3070" s="4">
        <v>45882</v>
      </c>
      <c r="E3070" s="4">
        <v>45882</v>
      </c>
      <c r="F3070" s="2" t="s">
        <v>1331</v>
      </c>
      <c r="G3070" s="3" t="s">
        <v>1332</v>
      </c>
      <c r="H3070" s="2" t="s">
        <v>5475</v>
      </c>
      <c r="I3070" s="3" t="s">
        <v>97</v>
      </c>
      <c r="J3070" s="6">
        <v>0</v>
      </c>
      <c r="K3070" s="3" t="s">
        <v>287</v>
      </c>
      <c r="L3070" s="3" t="s">
        <v>4333</v>
      </c>
      <c r="M3070" s="3" t="s">
        <v>17</v>
      </c>
      <c r="N3070" s="3" t="s">
        <v>1325</v>
      </c>
      <c r="O3070" s="5" t="s">
        <v>5382</v>
      </c>
      <c r="P3070" s="2">
        <f>VLOOKUP(M3070&amp;N3070,Distancia!$C$2:$D$3438,2,0)</f>
        <v>116.51</v>
      </c>
      <c r="Q3070" s="2" t="str">
        <f t="shared" si="47"/>
        <v>Aplica</v>
      </c>
      <c r="R3070" s="36"/>
      <c r="S3070" s="2"/>
    </row>
    <row r="3071" spans="1:19" x14ac:dyDescent="0.25">
      <c r="A3071" s="3" t="s">
        <v>329</v>
      </c>
      <c r="B3071" s="6" t="s">
        <v>2291</v>
      </c>
      <c r="C3071" s="2">
        <v>219717</v>
      </c>
      <c r="D3071" s="4">
        <v>45882</v>
      </c>
      <c r="E3071" s="4">
        <v>45882</v>
      </c>
      <c r="F3071" s="2" t="s">
        <v>2337</v>
      </c>
      <c r="G3071" s="3" t="s">
        <v>2340</v>
      </c>
      <c r="H3071" s="2" t="s">
        <v>6111</v>
      </c>
      <c r="I3071" s="3" t="s">
        <v>97</v>
      </c>
      <c r="J3071" s="6">
        <v>0</v>
      </c>
      <c r="K3071" s="3" t="s">
        <v>281</v>
      </c>
      <c r="L3071" s="3" t="s">
        <v>4333</v>
      </c>
      <c r="M3071" s="3" t="s">
        <v>17</v>
      </c>
      <c r="N3071" s="3" t="s">
        <v>1325</v>
      </c>
      <c r="O3071" s="5" t="s">
        <v>5382</v>
      </c>
      <c r="P3071" s="2">
        <f>VLOOKUP(M3071&amp;N3071,Distancia!$C$2:$D$3438,2,0)</f>
        <v>116.51</v>
      </c>
      <c r="Q3071" s="2" t="str">
        <f t="shared" si="47"/>
        <v>Aplica</v>
      </c>
      <c r="R3071" s="36"/>
      <c r="S3071" s="2"/>
    </row>
    <row r="3072" spans="1:19" x14ac:dyDescent="0.25">
      <c r="A3072" s="3" t="s">
        <v>329</v>
      </c>
      <c r="B3072" s="6" t="s">
        <v>2291</v>
      </c>
      <c r="C3072" s="2">
        <v>219731</v>
      </c>
      <c r="D3072" s="4">
        <v>45893</v>
      </c>
      <c r="E3072" s="4">
        <v>45898</v>
      </c>
      <c r="F3072" s="2" t="s">
        <v>3010</v>
      </c>
      <c r="G3072" s="3" t="s">
        <v>3294</v>
      </c>
      <c r="H3072" s="2" t="s">
        <v>6114</v>
      </c>
      <c r="I3072" s="3" t="s">
        <v>351</v>
      </c>
      <c r="J3072" s="6">
        <v>429424</v>
      </c>
      <c r="K3072" s="3" t="s">
        <v>921</v>
      </c>
      <c r="L3072" s="3" t="s">
        <v>4051</v>
      </c>
      <c r="M3072" s="3" t="s">
        <v>17</v>
      </c>
      <c r="N3072" s="3" t="s">
        <v>410</v>
      </c>
      <c r="O3072" s="5" t="s">
        <v>5392</v>
      </c>
      <c r="P3072" s="2">
        <f>VLOOKUP(M3072&amp;N3072,Distancia!$C$2:$D$3438,2,0)</f>
        <v>954</v>
      </c>
      <c r="Q3072" s="2" t="str">
        <f t="shared" si="47"/>
        <v>Aplica</v>
      </c>
      <c r="R3072" s="54">
        <v>478077</v>
      </c>
      <c r="S3072" s="2"/>
    </row>
    <row r="3073" spans="1:19" x14ac:dyDescent="0.25">
      <c r="A3073" s="3" t="s">
        <v>329</v>
      </c>
      <c r="B3073" s="6" t="s">
        <v>2291</v>
      </c>
      <c r="C3073" s="2">
        <v>219753</v>
      </c>
      <c r="D3073" s="4">
        <v>45883</v>
      </c>
      <c r="E3073" s="4">
        <v>45883</v>
      </c>
      <c r="F3073" s="2" t="s">
        <v>1894</v>
      </c>
      <c r="G3073" s="3" t="s">
        <v>1895</v>
      </c>
      <c r="H3073" s="2" t="s">
        <v>5579</v>
      </c>
      <c r="I3073" s="3" t="s">
        <v>351</v>
      </c>
      <c r="J3073" s="6">
        <v>31809</v>
      </c>
      <c r="K3073" s="3" t="s">
        <v>2297</v>
      </c>
      <c r="L3073" s="3" t="s">
        <v>4333</v>
      </c>
      <c r="M3073" s="3" t="s">
        <v>1325</v>
      </c>
      <c r="N3073" s="3" t="s">
        <v>17</v>
      </c>
      <c r="O3073" s="5" t="s">
        <v>5382</v>
      </c>
      <c r="P3073" s="2">
        <f>VLOOKUP(M3073&amp;N3073,Distancia!$C$2:$D$3438,2,0)</f>
        <v>116.51</v>
      </c>
      <c r="Q3073" s="2" t="str">
        <f t="shared" si="47"/>
        <v>Aplica</v>
      </c>
      <c r="R3073" s="36"/>
      <c r="S3073" s="2"/>
    </row>
    <row r="3074" spans="1:19" x14ac:dyDescent="0.25">
      <c r="A3074" s="3" t="s">
        <v>329</v>
      </c>
      <c r="B3074" s="6" t="s">
        <v>2291</v>
      </c>
      <c r="C3074" s="2">
        <v>219798</v>
      </c>
      <c r="D3074" s="4">
        <v>45883</v>
      </c>
      <c r="E3074" s="4">
        <v>45883</v>
      </c>
      <c r="F3074" s="2" t="s">
        <v>1878</v>
      </c>
      <c r="G3074" s="3" t="s">
        <v>1881</v>
      </c>
      <c r="H3074" s="2" t="s">
        <v>5504</v>
      </c>
      <c r="I3074" s="3" t="s">
        <v>3170</v>
      </c>
      <c r="J3074" s="6">
        <v>0</v>
      </c>
      <c r="K3074" s="3" t="s">
        <v>3198</v>
      </c>
      <c r="L3074" s="3" t="s">
        <v>4506</v>
      </c>
      <c r="M3074" s="3" t="s">
        <v>1336</v>
      </c>
      <c r="N3074" s="3" t="s">
        <v>17</v>
      </c>
      <c r="O3074" s="5" t="s">
        <v>5382</v>
      </c>
      <c r="P3074" s="2">
        <f>VLOOKUP(M3074&amp;N3074,Distancia!$C$2:$D$3438,2,0)</f>
        <v>80.3</v>
      </c>
      <c r="Q3074" s="2" t="str">
        <f t="shared" si="47"/>
        <v>Aplica</v>
      </c>
      <c r="R3074" s="36"/>
      <c r="S3074" s="2"/>
    </row>
    <row r="3075" spans="1:19" x14ac:dyDescent="0.25">
      <c r="A3075" s="3" t="s">
        <v>329</v>
      </c>
      <c r="B3075" s="6" t="s">
        <v>2291</v>
      </c>
      <c r="C3075" s="2">
        <v>219813</v>
      </c>
      <c r="D3075" s="4">
        <v>45907</v>
      </c>
      <c r="E3075" s="4">
        <v>45911</v>
      </c>
      <c r="F3075" s="2" t="s">
        <v>1894</v>
      </c>
      <c r="G3075" s="3" t="s">
        <v>1895</v>
      </c>
      <c r="H3075" s="2" t="s">
        <v>5579</v>
      </c>
      <c r="I3075" s="3" t="s">
        <v>351</v>
      </c>
      <c r="J3075" s="6">
        <v>349901</v>
      </c>
      <c r="K3075" s="3" t="s">
        <v>2296</v>
      </c>
      <c r="L3075" s="3" t="s">
        <v>4029</v>
      </c>
      <c r="M3075" s="3" t="s">
        <v>1325</v>
      </c>
      <c r="N3075" s="3" t="s">
        <v>270</v>
      </c>
      <c r="O3075" s="5" t="s">
        <v>5392</v>
      </c>
      <c r="P3075" s="2">
        <f>VLOOKUP(M3075&amp;N3075,Distancia!$C$2:$D$3438,2,0)</f>
        <v>830.8</v>
      </c>
      <c r="Q3075" s="2" t="str">
        <f t="shared" si="47"/>
        <v>Aplica</v>
      </c>
      <c r="R3075" s="54">
        <v>227094</v>
      </c>
      <c r="S3075" s="2"/>
    </row>
    <row r="3076" spans="1:19" x14ac:dyDescent="0.25">
      <c r="A3076" s="3" t="s">
        <v>329</v>
      </c>
      <c r="B3076" s="6" t="s">
        <v>2291</v>
      </c>
      <c r="C3076" s="2">
        <v>219822</v>
      </c>
      <c r="D3076" s="4">
        <v>45887</v>
      </c>
      <c r="E3076" s="4">
        <v>45887</v>
      </c>
      <c r="F3076" s="2" t="s">
        <v>2311</v>
      </c>
      <c r="G3076" s="3" t="s">
        <v>2310</v>
      </c>
      <c r="H3076" s="2" t="s">
        <v>6135</v>
      </c>
      <c r="I3076" s="3" t="s">
        <v>3170</v>
      </c>
      <c r="J3076" s="6">
        <v>31809</v>
      </c>
      <c r="K3076" s="3" t="s">
        <v>3164</v>
      </c>
      <c r="L3076" s="3" t="s">
        <v>4517</v>
      </c>
      <c r="M3076" s="3" t="s">
        <v>1336</v>
      </c>
      <c r="N3076" s="3" t="s">
        <v>17</v>
      </c>
      <c r="O3076" s="5" t="s">
        <v>5394</v>
      </c>
      <c r="P3076" s="2">
        <f>VLOOKUP(M3076&amp;N3076,Distancia!$C$2:$D$3438,2,0)</f>
        <v>80.3</v>
      </c>
      <c r="Q3076" s="2" t="str">
        <f t="shared" si="47"/>
        <v>Aplica</v>
      </c>
      <c r="R3076" s="36"/>
      <c r="S3076" s="2"/>
    </row>
    <row r="3077" spans="1:19" x14ac:dyDescent="0.25">
      <c r="A3077" s="3" t="s">
        <v>329</v>
      </c>
      <c r="B3077" s="6" t="s">
        <v>2291</v>
      </c>
      <c r="C3077" s="2">
        <v>219835</v>
      </c>
      <c r="D3077" s="4">
        <v>45888</v>
      </c>
      <c r="E3077" s="4">
        <v>45888</v>
      </c>
      <c r="F3077" s="2" t="s">
        <v>1333</v>
      </c>
      <c r="G3077" s="3" t="s">
        <v>1334</v>
      </c>
      <c r="H3077" s="2" t="s">
        <v>5773</v>
      </c>
      <c r="I3077" s="3" t="s">
        <v>3170</v>
      </c>
      <c r="J3077" s="6">
        <v>0</v>
      </c>
      <c r="K3077" s="3" t="s">
        <v>278</v>
      </c>
      <c r="L3077" s="3" t="s">
        <v>4419</v>
      </c>
      <c r="M3077" s="3" t="s">
        <v>17</v>
      </c>
      <c r="N3077" s="3" t="s">
        <v>1336</v>
      </c>
      <c r="O3077" s="5" t="s">
        <v>5382</v>
      </c>
      <c r="P3077" s="2">
        <f>VLOOKUP(M3077&amp;N3077,Distancia!$C$2:$D$3438,2,0)</f>
        <v>80.3</v>
      </c>
      <c r="Q3077" s="2" t="str">
        <f t="shared" ref="Q3077:Q3140" si="48">IF(P3077&gt;=80,"Aplica","No Aplica")</f>
        <v>Aplica</v>
      </c>
      <c r="R3077" s="36"/>
      <c r="S3077" s="2"/>
    </row>
    <row r="3078" spans="1:19" x14ac:dyDescent="0.25">
      <c r="A3078" s="3" t="s">
        <v>329</v>
      </c>
      <c r="B3078" s="6" t="s">
        <v>2291</v>
      </c>
      <c r="C3078" s="2">
        <v>219837</v>
      </c>
      <c r="D3078" s="4">
        <v>45901</v>
      </c>
      <c r="E3078" s="4">
        <v>45905</v>
      </c>
      <c r="F3078" s="2" t="s">
        <v>1896</v>
      </c>
      <c r="G3078" s="3" t="s">
        <v>1898</v>
      </c>
      <c r="H3078" s="2" t="s">
        <v>6142</v>
      </c>
      <c r="I3078" s="3" t="s">
        <v>351</v>
      </c>
      <c r="J3078" s="6">
        <v>318092</v>
      </c>
      <c r="K3078" s="3" t="s">
        <v>2299</v>
      </c>
      <c r="L3078" s="3" t="s">
        <v>4419</v>
      </c>
      <c r="M3078" s="3" t="s">
        <v>1325</v>
      </c>
      <c r="N3078" s="3" t="s">
        <v>270</v>
      </c>
      <c r="O3078" s="5" t="s">
        <v>5392</v>
      </c>
      <c r="P3078" s="2">
        <f>VLOOKUP(M3078&amp;N3078,Distancia!$C$2:$D$3438,2,0)</f>
        <v>830.8</v>
      </c>
      <c r="Q3078" s="2" t="str">
        <f t="shared" si="48"/>
        <v>Aplica</v>
      </c>
      <c r="R3078" s="54">
        <v>210478</v>
      </c>
      <c r="S3078" s="2"/>
    </row>
    <row r="3079" spans="1:19" x14ac:dyDescent="0.25">
      <c r="A3079" s="3" t="s">
        <v>329</v>
      </c>
      <c r="B3079" s="6" t="s">
        <v>2291</v>
      </c>
      <c r="C3079" s="2">
        <v>219841</v>
      </c>
      <c r="D3079" s="4">
        <v>45893.360254629632</v>
      </c>
      <c r="E3079" s="4">
        <v>45898.360405092593</v>
      </c>
      <c r="F3079" s="2" t="s">
        <v>2294</v>
      </c>
      <c r="G3079" s="3" t="s">
        <v>2335</v>
      </c>
      <c r="H3079" s="2" t="s">
        <v>6145</v>
      </c>
      <c r="I3079" s="3" t="s">
        <v>97</v>
      </c>
      <c r="J3079" s="6">
        <v>233426</v>
      </c>
      <c r="K3079" s="3" t="s">
        <v>170</v>
      </c>
      <c r="L3079" s="3" t="s">
        <v>4534</v>
      </c>
      <c r="M3079" s="3" t="s">
        <v>17</v>
      </c>
      <c r="N3079" s="3" t="s">
        <v>410</v>
      </c>
      <c r="O3079" s="5" t="s">
        <v>5392</v>
      </c>
      <c r="P3079" s="2">
        <f>VLOOKUP(M3079&amp;N3079,Distancia!$C$2:$D$3438,2,0)</f>
        <v>954</v>
      </c>
      <c r="Q3079" s="2" t="str">
        <f t="shared" si="48"/>
        <v>Aplica</v>
      </c>
      <c r="R3079" s="54">
        <v>478077</v>
      </c>
      <c r="S3079" s="2"/>
    </row>
    <row r="3080" spans="1:19" x14ac:dyDescent="0.25">
      <c r="A3080" s="3" t="s">
        <v>329</v>
      </c>
      <c r="B3080" s="6" t="s">
        <v>2291</v>
      </c>
      <c r="C3080" s="2">
        <v>219849</v>
      </c>
      <c r="D3080" s="4">
        <v>45888</v>
      </c>
      <c r="E3080" s="4">
        <v>45888</v>
      </c>
      <c r="F3080" s="2" t="s">
        <v>1331</v>
      </c>
      <c r="G3080" s="3" t="s">
        <v>1332</v>
      </c>
      <c r="H3080" s="2" t="s">
        <v>5475</v>
      </c>
      <c r="I3080" s="3" t="s">
        <v>97</v>
      </c>
      <c r="J3080" s="6">
        <v>0</v>
      </c>
      <c r="K3080" s="3">
        <v>0</v>
      </c>
      <c r="L3080" s="3">
        <v>0</v>
      </c>
      <c r="M3080" s="3" t="s">
        <v>17</v>
      </c>
      <c r="N3080" s="3" t="s">
        <v>1340</v>
      </c>
      <c r="O3080" s="5" t="s">
        <v>5382</v>
      </c>
      <c r="P3080" s="2">
        <f>VLOOKUP(M3080&amp;N3080,Distancia!$C$2:$D$3438,2,0)</f>
        <v>84.9</v>
      </c>
      <c r="Q3080" s="2" t="str">
        <f t="shared" si="48"/>
        <v>Aplica</v>
      </c>
      <c r="R3080" s="36"/>
      <c r="S3080" s="2"/>
    </row>
    <row r="3081" spans="1:19" x14ac:dyDescent="0.25">
      <c r="A3081" s="3" t="s">
        <v>329</v>
      </c>
      <c r="B3081" s="6" t="s">
        <v>2291</v>
      </c>
      <c r="C3081" s="2">
        <v>219890</v>
      </c>
      <c r="D3081" s="4">
        <v>45888</v>
      </c>
      <c r="E3081" s="4">
        <v>45888</v>
      </c>
      <c r="F3081" s="2" t="s">
        <v>2311</v>
      </c>
      <c r="G3081" s="3" t="s">
        <v>2310</v>
      </c>
      <c r="H3081" s="2" t="s">
        <v>6135</v>
      </c>
      <c r="I3081" s="3" t="s">
        <v>3170</v>
      </c>
      <c r="J3081" s="6">
        <v>0</v>
      </c>
      <c r="K3081" s="3" t="s">
        <v>3152</v>
      </c>
      <c r="L3081" s="3" t="s">
        <v>4517</v>
      </c>
      <c r="M3081" s="3" t="s">
        <v>1336</v>
      </c>
      <c r="N3081" s="3" t="s">
        <v>17</v>
      </c>
      <c r="O3081" s="5" t="s">
        <v>5402</v>
      </c>
      <c r="P3081" s="2">
        <f>VLOOKUP(M3081&amp;N3081,Distancia!$C$2:$D$3438,2,0)</f>
        <v>80.3</v>
      </c>
      <c r="Q3081" s="2" t="str">
        <f t="shared" si="48"/>
        <v>Aplica</v>
      </c>
      <c r="R3081" s="54"/>
      <c r="S3081" s="2"/>
    </row>
    <row r="3082" spans="1:19" x14ac:dyDescent="0.25">
      <c r="A3082" s="3" t="s">
        <v>329</v>
      </c>
      <c r="B3082" s="6" t="s">
        <v>2291</v>
      </c>
      <c r="C3082" s="2">
        <v>219892</v>
      </c>
      <c r="D3082" s="4">
        <v>45893</v>
      </c>
      <c r="E3082" s="4">
        <v>45898</v>
      </c>
      <c r="F3082" s="2" t="s">
        <v>3366</v>
      </c>
      <c r="G3082" s="3" t="s">
        <v>3367</v>
      </c>
      <c r="H3082" s="2" t="s">
        <v>6157</v>
      </c>
      <c r="I3082" s="3" t="s">
        <v>97</v>
      </c>
      <c r="J3082" s="6">
        <v>174253</v>
      </c>
      <c r="K3082" s="3" t="s">
        <v>667</v>
      </c>
      <c r="L3082" s="3" t="s">
        <v>4051</v>
      </c>
      <c r="M3082" s="3" t="s">
        <v>17</v>
      </c>
      <c r="N3082" s="3" t="s">
        <v>410</v>
      </c>
      <c r="O3082" s="5" t="s">
        <v>5392</v>
      </c>
      <c r="P3082" s="2">
        <f>VLOOKUP(M3082&amp;N3082,Distancia!$C$2:$D$3438,2,0)</f>
        <v>954</v>
      </c>
      <c r="Q3082" s="2" t="str">
        <f t="shared" si="48"/>
        <v>Aplica</v>
      </c>
      <c r="R3082" s="54">
        <v>478077</v>
      </c>
      <c r="S3082" s="2"/>
    </row>
    <row r="3083" spans="1:19" x14ac:dyDescent="0.25">
      <c r="A3083" s="3" t="s">
        <v>329</v>
      </c>
      <c r="B3083" s="6" t="s">
        <v>2291</v>
      </c>
      <c r="C3083" s="2">
        <v>219910</v>
      </c>
      <c r="D3083" s="4">
        <v>45888</v>
      </c>
      <c r="E3083" s="4">
        <v>45888</v>
      </c>
      <c r="F3083" s="2" t="s">
        <v>1876</v>
      </c>
      <c r="G3083" s="3" t="s">
        <v>1877</v>
      </c>
      <c r="H3083" s="2" t="s">
        <v>5415</v>
      </c>
      <c r="I3083" s="3" t="s">
        <v>3170</v>
      </c>
      <c r="J3083" s="6">
        <v>0</v>
      </c>
      <c r="K3083" s="3" t="s">
        <v>3148</v>
      </c>
      <c r="L3083" s="3" t="s">
        <v>4419</v>
      </c>
      <c r="M3083" s="3" t="s">
        <v>1336</v>
      </c>
      <c r="N3083" s="3" t="s">
        <v>17</v>
      </c>
      <c r="O3083" s="5" t="s">
        <v>5382</v>
      </c>
      <c r="P3083" s="2">
        <f>VLOOKUP(M3083&amp;N3083,Distancia!$C$2:$D$3438,2,0)</f>
        <v>80.3</v>
      </c>
      <c r="Q3083" s="2" t="str">
        <f t="shared" si="48"/>
        <v>Aplica</v>
      </c>
      <c r="R3083" s="36"/>
      <c r="S3083" s="2"/>
    </row>
    <row r="3084" spans="1:19" x14ac:dyDescent="0.25">
      <c r="A3084" s="3" t="s">
        <v>329</v>
      </c>
      <c r="B3084" s="6" t="s">
        <v>2291</v>
      </c>
      <c r="C3084" s="2">
        <v>219936</v>
      </c>
      <c r="D3084" s="4">
        <v>45889</v>
      </c>
      <c r="E3084" s="4">
        <v>45889</v>
      </c>
      <c r="F3084" s="2" t="s">
        <v>4582</v>
      </c>
      <c r="G3084" s="3" t="s">
        <v>4583</v>
      </c>
      <c r="H3084" s="2" t="s">
        <v>6165</v>
      </c>
      <c r="I3084" s="3" t="s">
        <v>3170</v>
      </c>
      <c r="J3084" s="6">
        <v>0</v>
      </c>
      <c r="K3084" s="3">
        <v>0</v>
      </c>
      <c r="L3084" s="3">
        <v>0</v>
      </c>
      <c r="M3084" s="3" t="s">
        <v>17</v>
      </c>
      <c r="N3084" s="3" t="s">
        <v>1336</v>
      </c>
      <c r="O3084" s="5" t="s">
        <v>5382</v>
      </c>
      <c r="P3084" s="2">
        <f>VLOOKUP(M3084&amp;N3084,Distancia!$C$2:$D$3438,2,0)</f>
        <v>80.3</v>
      </c>
      <c r="Q3084" s="2" t="str">
        <f t="shared" si="48"/>
        <v>Aplica</v>
      </c>
      <c r="R3084" s="36"/>
      <c r="S3084" s="2"/>
    </row>
    <row r="3085" spans="1:19" x14ac:dyDescent="0.25">
      <c r="A3085" s="3" t="s">
        <v>329</v>
      </c>
      <c r="B3085" s="6" t="s">
        <v>2291</v>
      </c>
      <c r="C3085" s="2">
        <v>219939</v>
      </c>
      <c r="D3085" s="4">
        <v>45889</v>
      </c>
      <c r="E3085" s="4">
        <v>45889</v>
      </c>
      <c r="F3085" s="2" t="s">
        <v>2339</v>
      </c>
      <c r="G3085" s="3" t="s">
        <v>2338</v>
      </c>
      <c r="H3085" s="2" t="s">
        <v>5650</v>
      </c>
      <c r="I3085" s="3" t="s">
        <v>97</v>
      </c>
      <c r="J3085" s="6">
        <v>0</v>
      </c>
      <c r="K3085" s="3">
        <v>0</v>
      </c>
      <c r="L3085" s="3">
        <v>0</v>
      </c>
      <c r="M3085" s="3" t="s">
        <v>17</v>
      </c>
      <c r="N3085" s="3" t="s">
        <v>1336</v>
      </c>
      <c r="O3085" s="5" t="s">
        <v>5382</v>
      </c>
      <c r="P3085" s="2">
        <f>VLOOKUP(M3085&amp;N3085,Distancia!$C$2:$D$3438,2,0)</f>
        <v>80.3</v>
      </c>
      <c r="Q3085" s="2" t="str">
        <f t="shared" si="48"/>
        <v>Aplica</v>
      </c>
      <c r="R3085" s="36"/>
      <c r="S3085" s="2"/>
    </row>
    <row r="3086" spans="1:19" x14ac:dyDescent="0.25">
      <c r="A3086" s="3" t="s">
        <v>329</v>
      </c>
      <c r="B3086" s="6" t="s">
        <v>2291</v>
      </c>
      <c r="C3086" s="2">
        <v>219942</v>
      </c>
      <c r="D3086" s="4">
        <v>45907</v>
      </c>
      <c r="E3086" s="4">
        <v>45911</v>
      </c>
      <c r="F3086" s="2" t="s">
        <v>1878</v>
      </c>
      <c r="G3086" s="3" t="s">
        <v>1881</v>
      </c>
      <c r="H3086" s="2" t="s">
        <v>5504</v>
      </c>
      <c r="I3086" s="3" t="s">
        <v>351</v>
      </c>
      <c r="J3086" s="6">
        <v>318092</v>
      </c>
      <c r="K3086" s="3" t="s">
        <v>3128</v>
      </c>
      <c r="L3086" s="3" t="s">
        <v>4419</v>
      </c>
      <c r="M3086" s="3" t="s">
        <v>1336</v>
      </c>
      <c r="N3086" s="3" t="s">
        <v>270</v>
      </c>
      <c r="O3086" s="5" t="s">
        <v>5392</v>
      </c>
      <c r="P3086" s="2">
        <f>VLOOKUP(M3086&amp;N3086,Distancia!$C$2:$D$3438,2,0)</f>
        <v>899.53</v>
      </c>
      <c r="Q3086" s="2" t="str">
        <f t="shared" si="48"/>
        <v>Aplica</v>
      </c>
      <c r="R3086" s="54">
        <v>172686</v>
      </c>
      <c r="S3086" s="2"/>
    </row>
    <row r="3087" spans="1:19" x14ac:dyDescent="0.25">
      <c r="A3087" s="3" t="s">
        <v>329</v>
      </c>
      <c r="B3087" s="6" t="s">
        <v>2291</v>
      </c>
      <c r="C3087" s="2">
        <v>219986</v>
      </c>
      <c r="D3087" s="4">
        <v>45893</v>
      </c>
      <c r="E3087" s="4">
        <v>45899</v>
      </c>
      <c r="F3087" s="2" t="s">
        <v>1337</v>
      </c>
      <c r="G3087" s="3" t="s">
        <v>1338</v>
      </c>
      <c r="H3087" s="2" t="s">
        <v>6180</v>
      </c>
      <c r="I3087" s="3" t="s">
        <v>351</v>
      </c>
      <c r="J3087" s="6">
        <v>477138</v>
      </c>
      <c r="K3087" s="3" t="s">
        <v>296</v>
      </c>
      <c r="L3087" s="3" t="s">
        <v>4188</v>
      </c>
      <c r="M3087" s="3" t="s">
        <v>17</v>
      </c>
      <c r="N3087" s="3" t="s">
        <v>270</v>
      </c>
      <c r="O3087" s="5" t="s">
        <v>5494</v>
      </c>
      <c r="P3087" s="2">
        <f>VLOOKUP(M3087&amp;N3087,Distancia!$C$2:$D$3438,2,0)</f>
        <v>847.74</v>
      </c>
      <c r="Q3087" s="2" t="str">
        <f t="shared" si="48"/>
        <v>Aplica</v>
      </c>
      <c r="R3087" s="54">
        <v>378046</v>
      </c>
      <c r="S3087" s="2"/>
    </row>
    <row r="3088" spans="1:19" x14ac:dyDescent="0.25">
      <c r="A3088" s="3" t="s">
        <v>329</v>
      </c>
      <c r="B3088" s="6" t="s">
        <v>2291</v>
      </c>
      <c r="C3088" s="2">
        <v>220004</v>
      </c>
      <c r="D3088" s="4">
        <v>45890</v>
      </c>
      <c r="E3088" s="4">
        <v>45890</v>
      </c>
      <c r="F3088" s="2" t="s">
        <v>1333</v>
      </c>
      <c r="G3088" s="3" t="s">
        <v>1334</v>
      </c>
      <c r="H3088" s="2" t="s">
        <v>5773</v>
      </c>
      <c r="I3088" s="3" t="s">
        <v>3170</v>
      </c>
      <c r="J3088" s="6">
        <v>0</v>
      </c>
      <c r="K3088" s="3" t="s">
        <v>183</v>
      </c>
      <c r="L3088" s="3" t="s">
        <v>4517</v>
      </c>
      <c r="M3088" s="3" t="s">
        <v>17</v>
      </c>
      <c r="N3088" s="3" t="s">
        <v>378</v>
      </c>
      <c r="O3088" s="5" t="s">
        <v>5382</v>
      </c>
      <c r="P3088" s="2">
        <f>VLOOKUP(M3088&amp;N3088,Distancia!$C$2:$D$3438,2,0)</f>
        <v>112.79</v>
      </c>
      <c r="Q3088" s="2" t="str">
        <f t="shared" si="48"/>
        <v>Aplica</v>
      </c>
      <c r="R3088" s="36"/>
      <c r="S3088" s="2"/>
    </row>
    <row r="3089" spans="1:19" x14ac:dyDescent="0.25">
      <c r="A3089" s="3" t="s">
        <v>329</v>
      </c>
      <c r="B3089" s="6" t="s">
        <v>2291</v>
      </c>
      <c r="C3089" s="2">
        <v>220039</v>
      </c>
      <c r="D3089" s="4">
        <v>45895</v>
      </c>
      <c r="E3089" s="4">
        <v>45898</v>
      </c>
      <c r="F3089" s="2" t="s">
        <v>3175</v>
      </c>
      <c r="G3089" s="3" t="s">
        <v>3206</v>
      </c>
      <c r="H3089" s="2" t="s">
        <v>6194</v>
      </c>
      <c r="I3089" s="3" t="s">
        <v>97</v>
      </c>
      <c r="J3089" s="6">
        <v>259359</v>
      </c>
      <c r="K3089" s="3" t="s">
        <v>517</v>
      </c>
      <c r="L3089" s="3" t="s">
        <v>4419</v>
      </c>
      <c r="M3089" s="3" t="s">
        <v>17</v>
      </c>
      <c r="N3089" s="3" t="s">
        <v>270</v>
      </c>
      <c r="O3089" s="5" t="s">
        <v>5392</v>
      </c>
      <c r="P3089" s="2">
        <f>VLOOKUP(M3089&amp;N3089,Distancia!$C$2:$D$3438,2,0)</f>
        <v>847.74</v>
      </c>
      <c r="Q3089" s="2" t="str">
        <f t="shared" si="48"/>
        <v>Aplica</v>
      </c>
      <c r="R3089" s="54">
        <v>512046</v>
      </c>
      <c r="S3089" s="2"/>
    </row>
    <row r="3090" spans="1:19" x14ac:dyDescent="0.25">
      <c r="A3090" s="3" t="s">
        <v>329</v>
      </c>
      <c r="B3090" s="6" t="s">
        <v>2291</v>
      </c>
      <c r="C3090" s="2">
        <v>220148</v>
      </c>
      <c r="D3090" s="4">
        <v>45901</v>
      </c>
      <c r="E3090" s="4">
        <v>45905</v>
      </c>
      <c r="F3090" s="2" t="s">
        <v>1326</v>
      </c>
      <c r="G3090" s="3" t="s">
        <v>4676</v>
      </c>
      <c r="H3090" s="2" t="s">
        <v>6214</v>
      </c>
      <c r="I3090" s="3" t="s">
        <v>351</v>
      </c>
      <c r="J3090" s="6">
        <v>318092</v>
      </c>
      <c r="K3090" s="3" t="s">
        <v>264</v>
      </c>
      <c r="L3090" s="3" t="s">
        <v>4419</v>
      </c>
      <c r="M3090" s="3" t="s">
        <v>17</v>
      </c>
      <c r="N3090" s="3" t="s">
        <v>270</v>
      </c>
      <c r="O3090" s="5" t="s">
        <v>5392</v>
      </c>
      <c r="P3090" s="2">
        <f>VLOOKUP(M3090&amp;N3090,Distancia!$C$2:$D$3438,2,0)</f>
        <v>847.74</v>
      </c>
      <c r="Q3090" s="2" t="str">
        <f t="shared" si="48"/>
        <v>Aplica</v>
      </c>
      <c r="R3090" s="54">
        <v>151686</v>
      </c>
      <c r="S3090" s="2"/>
    </row>
    <row r="3091" spans="1:19" x14ac:dyDescent="0.25">
      <c r="A3091" s="3" t="s">
        <v>329</v>
      </c>
      <c r="B3091" s="6" t="s">
        <v>2291</v>
      </c>
      <c r="C3091" s="2">
        <v>220163</v>
      </c>
      <c r="D3091" s="4">
        <v>45895</v>
      </c>
      <c r="E3091" s="4">
        <v>45895</v>
      </c>
      <c r="F3091" s="2" t="s">
        <v>1331</v>
      </c>
      <c r="G3091" s="3" t="s">
        <v>1332</v>
      </c>
      <c r="H3091" s="2" t="s">
        <v>5475</v>
      </c>
      <c r="I3091" s="3" t="s">
        <v>97</v>
      </c>
      <c r="J3091" s="6">
        <v>0</v>
      </c>
      <c r="K3091" s="3" t="s">
        <v>363</v>
      </c>
      <c r="L3091" s="3" t="s">
        <v>4419</v>
      </c>
      <c r="M3091" s="3" t="s">
        <v>17</v>
      </c>
      <c r="N3091" s="3" t="s">
        <v>1325</v>
      </c>
      <c r="O3091" s="5" t="s">
        <v>5382</v>
      </c>
      <c r="P3091" s="2">
        <f>VLOOKUP(M3091&amp;N3091,Distancia!$C$2:$D$3438,2,0)</f>
        <v>116.51</v>
      </c>
      <c r="Q3091" s="2" t="str">
        <f t="shared" si="48"/>
        <v>Aplica</v>
      </c>
      <c r="R3091" s="36"/>
      <c r="S3091" s="2"/>
    </row>
    <row r="3092" spans="1:19" x14ac:dyDescent="0.25">
      <c r="A3092" s="3" t="s">
        <v>329</v>
      </c>
      <c r="B3092" s="6" t="s">
        <v>2291</v>
      </c>
      <c r="C3092" s="2">
        <v>220228</v>
      </c>
      <c r="D3092" s="4">
        <v>45887</v>
      </c>
      <c r="E3092" s="4">
        <v>45887</v>
      </c>
      <c r="F3092" s="2" t="s">
        <v>1882</v>
      </c>
      <c r="G3092" s="3" t="s">
        <v>1883</v>
      </c>
      <c r="H3092" s="2" t="s">
        <v>5825</v>
      </c>
      <c r="I3092" s="3" t="s">
        <v>3170</v>
      </c>
      <c r="J3092" s="6">
        <v>0</v>
      </c>
      <c r="K3092" s="3" t="s">
        <v>1339</v>
      </c>
      <c r="L3092" s="3" t="s">
        <v>4419</v>
      </c>
      <c r="M3092" s="3" t="s">
        <v>1340</v>
      </c>
      <c r="N3092" s="3" t="s">
        <v>17</v>
      </c>
      <c r="O3092" s="5" t="s">
        <v>5382</v>
      </c>
      <c r="P3092" s="2">
        <f>VLOOKUP(M3092&amp;N3092,Distancia!$C$2:$D$3438,2,0)</f>
        <v>84.9</v>
      </c>
      <c r="Q3092" s="2" t="str">
        <f t="shared" si="48"/>
        <v>Aplica</v>
      </c>
      <c r="R3092" s="36"/>
      <c r="S3092" s="2"/>
    </row>
    <row r="3093" spans="1:19" x14ac:dyDescent="0.25">
      <c r="A3093" s="3" t="s">
        <v>329</v>
      </c>
      <c r="B3093" s="6" t="s">
        <v>2291</v>
      </c>
      <c r="C3093" s="2">
        <v>220230</v>
      </c>
      <c r="D3093" s="4">
        <v>45895</v>
      </c>
      <c r="E3093" s="4">
        <v>45895</v>
      </c>
      <c r="F3093" s="2" t="s">
        <v>1882</v>
      </c>
      <c r="G3093" s="3" t="s">
        <v>1883</v>
      </c>
      <c r="H3093" s="2" t="s">
        <v>5825</v>
      </c>
      <c r="I3093" s="3" t="s">
        <v>3170</v>
      </c>
      <c r="J3093" s="6">
        <v>0</v>
      </c>
      <c r="K3093" s="3" t="s">
        <v>931</v>
      </c>
      <c r="L3093" s="3" t="s">
        <v>4419</v>
      </c>
      <c r="M3093" s="3" t="s">
        <v>1340</v>
      </c>
      <c r="N3093" s="3" t="s">
        <v>17</v>
      </c>
      <c r="O3093" s="5" t="s">
        <v>5382</v>
      </c>
      <c r="P3093" s="2">
        <f>VLOOKUP(M3093&amp;N3093,Distancia!$C$2:$D$3438,2,0)</f>
        <v>84.9</v>
      </c>
      <c r="Q3093" s="2" t="str">
        <f t="shared" si="48"/>
        <v>Aplica</v>
      </c>
      <c r="R3093" s="36"/>
      <c r="S3093" s="2"/>
    </row>
    <row r="3094" spans="1:19" x14ac:dyDescent="0.25">
      <c r="A3094" s="3" t="s">
        <v>329</v>
      </c>
      <c r="B3094" s="6" t="s">
        <v>2291</v>
      </c>
      <c r="C3094" s="2">
        <v>220231</v>
      </c>
      <c r="D3094" s="4">
        <v>45896</v>
      </c>
      <c r="E3094" s="4">
        <v>45896</v>
      </c>
      <c r="F3094" s="2" t="s">
        <v>1882</v>
      </c>
      <c r="G3094" s="3" t="s">
        <v>1883</v>
      </c>
      <c r="H3094" s="2" t="s">
        <v>5825</v>
      </c>
      <c r="I3094" s="3" t="s">
        <v>3170</v>
      </c>
      <c r="J3094" s="6">
        <v>0</v>
      </c>
      <c r="K3094" s="3" t="s">
        <v>1335</v>
      </c>
      <c r="L3094" s="3" t="s">
        <v>4419</v>
      </c>
      <c r="M3094" s="3" t="s">
        <v>1340</v>
      </c>
      <c r="N3094" s="3" t="s">
        <v>17</v>
      </c>
      <c r="O3094" s="5" t="s">
        <v>5382</v>
      </c>
      <c r="P3094" s="2">
        <f>VLOOKUP(M3094&amp;N3094,Distancia!$C$2:$D$3438,2,0)</f>
        <v>84.9</v>
      </c>
      <c r="Q3094" s="2" t="str">
        <f t="shared" si="48"/>
        <v>Aplica</v>
      </c>
      <c r="R3094" s="36"/>
      <c r="S3094" s="2"/>
    </row>
    <row r="3095" spans="1:19" x14ac:dyDescent="0.25">
      <c r="A3095" s="3" t="s">
        <v>329</v>
      </c>
      <c r="B3095" s="6" t="s">
        <v>2291</v>
      </c>
      <c r="C3095" s="2">
        <v>220240</v>
      </c>
      <c r="D3095" s="4">
        <v>45896</v>
      </c>
      <c r="E3095" s="4">
        <v>45896</v>
      </c>
      <c r="F3095" s="2" t="s">
        <v>383</v>
      </c>
      <c r="G3095" s="3" t="s">
        <v>384</v>
      </c>
      <c r="H3095" s="2" t="s">
        <v>5423</v>
      </c>
      <c r="I3095" s="3" t="s">
        <v>97</v>
      </c>
      <c r="J3095" s="6">
        <v>0</v>
      </c>
      <c r="K3095" s="3" t="s">
        <v>2319</v>
      </c>
      <c r="L3095" s="3" t="s">
        <v>4722</v>
      </c>
      <c r="M3095" s="3" t="s">
        <v>373</v>
      </c>
      <c r="N3095" s="3" t="s">
        <v>17</v>
      </c>
      <c r="O3095" s="5" t="s">
        <v>5382</v>
      </c>
      <c r="P3095" s="2">
        <f>VLOOKUP(M3095&amp;N3095,Distancia!$C$2:$D$3438,2,0)</f>
        <v>49.13</v>
      </c>
      <c r="Q3095" s="2" t="str">
        <f t="shared" si="48"/>
        <v>No Aplica</v>
      </c>
      <c r="R3095" s="36"/>
      <c r="S3095" s="2"/>
    </row>
    <row r="3096" spans="1:19" x14ac:dyDescent="0.25">
      <c r="A3096" s="3" t="s">
        <v>329</v>
      </c>
      <c r="B3096" s="6" t="s">
        <v>2291</v>
      </c>
      <c r="C3096" s="2">
        <v>220302</v>
      </c>
      <c r="D3096" s="4">
        <v>45902</v>
      </c>
      <c r="E3096" s="4">
        <v>45905</v>
      </c>
      <c r="F3096" s="2" t="s">
        <v>1319</v>
      </c>
      <c r="G3096" s="3" t="s">
        <v>1320</v>
      </c>
      <c r="H3096" s="2" t="s">
        <v>6254</v>
      </c>
      <c r="I3096" s="3" t="s">
        <v>351</v>
      </c>
      <c r="J3096" s="6">
        <v>270378</v>
      </c>
      <c r="K3096" s="3" t="s">
        <v>346</v>
      </c>
      <c r="L3096" s="3" t="s">
        <v>4625</v>
      </c>
      <c r="M3096" s="3" t="s">
        <v>17</v>
      </c>
      <c r="N3096" s="3" t="s">
        <v>270</v>
      </c>
      <c r="O3096" s="5" t="s">
        <v>5392</v>
      </c>
      <c r="P3096" s="2">
        <f>VLOOKUP(M3096&amp;N3096,Distancia!$C$2:$D$3438,2,0)</f>
        <v>847.74</v>
      </c>
      <c r="Q3096" s="2" t="str">
        <f t="shared" si="48"/>
        <v>Aplica</v>
      </c>
      <c r="R3096" s="54">
        <v>237188</v>
      </c>
      <c r="S3096" s="2"/>
    </row>
    <row r="3097" spans="1:19" x14ac:dyDescent="0.25">
      <c r="A3097" s="3" t="s">
        <v>329</v>
      </c>
      <c r="B3097" s="6" t="s">
        <v>2291</v>
      </c>
      <c r="C3097" s="2">
        <v>220314</v>
      </c>
      <c r="D3097" s="4">
        <v>45897</v>
      </c>
      <c r="E3097" s="4">
        <v>45897</v>
      </c>
      <c r="F3097" s="2" t="s">
        <v>1894</v>
      </c>
      <c r="G3097" s="3" t="s">
        <v>1895</v>
      </c>
      <c r="H3097" s="2" t="s">
        <v>5579</v>
      </c>
      <c r="I3097" s="3" t="s">
        <v>3170</v>
      </c>
      <c r="J3097" s="6">
        <v>0</v>
      </c>
      <c r="K3097" s="3" t="s">
        <v>540</v>
      </c>
      <c r="L3097" s="3" t="s">
        <v>4517</v>
      </c>
      <c r="M3097" s="3" t="s">
        <v>1325</v>
      </c>
      <c r="N3097" s="3" t="s">
        <v>17</v>
      </c>
      <c r="O3097" s="5" t="s">
        <v>5382</v>
      </c>
      <c r="P3097" s="2">
        <f>VLOOKUP(M3097&amp;N3097,Distancia!$C$2:$D$3438,2,0)</f>
        <v>116.51</v>
      </c>
      <c r="Q3097" s="2" t="str">
        <f t="shared" si="48"/>
        <v>Aplica</v>
      </c>
      <c r="R3097" s="36"/>
      <c r="S3097" s="2"/>
    </row>
    <row r="3098" spans="1:19" x14ac:dyDescent="0.25">
      <c r="A3098" s="3" t="s">
        <v>329</v>
      </c>
      <c r="B3098" s="6" t="s">
        <v>2291</v>
      </c>
      <c r="C3098" s="2">
        <v>220369</v>
      </c>
      <c r="D3098" s="4">
        <v>45901</v>
      </c>
      <c r="E3098" s="4">
        <v>45901</v>
      </c>
      <c r="F3098" s="2" t="s">
        <v>1333</v>
      </c>
      <c r="G3098" s="3" t="s">
        <v>1334</v>
      </c>
      <c r="H3098" s="2" t="s">
        <v>5773</v>
      </c>
      <c r="I3098" s="3" t="s">
        <v>3170</v>
      </c>
      <c r="J3098" s="6">
        <v>0</v>
      </c>
      <c r="K3098" s="3" t="s">
        <v>182</v>
      </c>
      <c r="L3098" s="3" t="s">
        <v>4517</v>
      </c>
      <c r="M3098" s="3" t="s">
        <v>17</v>
      </c>
      <c r="N3098" s="3" t="s">
        <v>288</v>
      </c>
      <c r="O3098" s="5" t="s">
        <v>5382</v>
      </c>
      <c r="P3098" s="2">
        <f>VLOOKUP(M3098&amp;N3098,Distancia!$C$2:$D$3438,2,0)</f>
        <v>170.95</v>
      </c>
      <c r="Q3098" s="2" t="str">
        <f t="shared" si="48"/>
        <v>Aplica</v>
      </c>
      <c r="R3098" s="36"/>
      <c r="S3098" s="2"/>
    </row>
    <row r="3099" spans="1:19" x14ac:dyDescent="0.25">
      <c r="A3099" s="3" t="s">
        <v>329</v>
      </c>
      <c r="B3099" s="6" t="s">
        <v>2291</v>
      </c>
      <c r="C3099" s="2">
        <v>220383</v>
      </c>
      <c r="D3099" s="4">
        <v>45898</v>
      </c>
      <c r="E3099" s="4">
        <v>45898</v>
      </c>
      <c r="F3099" s="2" t="s">
        <v>4800</v>
      </c>
      <c r="G3099" s="3" t="s">
        <v>4801</v>
      </c>
      <c r="H3099" s="2" t="s">
        <v>6276</v>
      </c>
      <c r="I3099" s="3" t="s">
        <v>3170</v>
      </c>
      <c r="J3099" s="6">
        <v>0</v>
      </c>
      <c r="K3099" s="3" t="s">
        <v>344</v>
      </c>
      <c r="L3099" s="3" t="s">
        <v>4722</v>
      </c>
      <c r="M3099" s="3" t="s">
        <v>17</v>
      </c>
      <c r="N3099" s="3" t="s">
        <v>4802</v>
      </c>
      <c r="O3099" s="5" t="s">
        <v>5382</v>
      </c>
      <c r="P3099" s="2">
        <f>VLOOKUP(M3099&amp;N3099,Distancia!$C$2:$D$3438,2,0)</f>
        <v>142</v>
      </c>
      <c r="Q3099" s="2" t="str">
        <f t="shared" si="48"/>
        <v>Aplica</v>
      </c>
      <c r="R3099" s="36"/>
      <c r="S3099" s="2"/>
    </row>
    <row r="3100" spans="1:19" x14ac:dyDescent="0.25">
      <c r="A3100" s="3" t="s">
        <v>329</v>
      </c>
      <c r="B3100" s="6" t="s">
        <v>2291</v>
      </c>
      <c r="C3100" s="2">
        <v>220453</v>
      </c>
      <c r="D3100" s="4">
        <v>45901</v>
      </c>
      <c r="E3100" s="4">
        <v>45901</v>
      </c>
      <c r="F3100" s="2" t="s">
        <v>1333</v>
      </c>
      <c r="G3100" s="3" t="s">
        <v>1334</v>
      </c>
      <c r="H3100" s="2" t="s">
        <v>5773</v>
      </c>
      <c r="I3100" s="3" t="s">
        <v>3170</v>
      </c>
      <c r="J3100" s="6">
        <v>0</v>
      </c>
      <c r="K3100" s="3" t="s">
        <v>184</v>
      </c>
      <c r="L3100" s="3" t="s">
        <v>4275</v>
      </c>
      <c r="M3100" s="3" t="s">
        <v>17</v>
      </c>
      <c r="N3100" s="3" t="s">
        <v>288</v>
      </c>
      <c r="O3100" s="5" t="s">
        <v>5382</v>
      </c>
      <c r="P3100" s="2">
        <f>VLOOKUP(M3100&amp;N3100,Distancia!$C$2:$D$3438,2,0)</f>
        <v>170.95</v>
      </c>
      <c r="Q3100" s="2" t="str">
        <f t="shared" si="48"/>
        <v>Aplica</v>
      </c>
      <c r="R3100" s="36"/>
      <c r="S3100" s="2"/>
    </row>
    <row r="3101" spans="1:19" x14ac:dyDescent="0.25">
      <c r="A3101" s="3" t="s">
        <v>329</v>
      </c>
      <c r="B3101" s="6" t="s">
        <v>2291</v>
      </c>
      <c r="C3101" s="2">
        <v>220475</v>
      </c>
      <c r="D3101" s="4">
        <v>45902</v>
      </c>
      <c r="E3101" s="4">
        <v>45902</v>
      </c>
      <c r="F3101" s="2" t="s">
        <v>1894</v>
      </c>
      <c r="G3101" s="3" t="s">
        <v>1895</v>
      </c>
      <c r="H3101" s="2" t="s">
        <v>5579</v>
      </c>
      <c r="I3101" s="3" t="s">
        <v>3170</v>
      </c>
      <c r="J3101" s="6">
        <v>0</v>
      </c>
      <c r="K3101" s="3" t="s">
        <v>848</v>
      </c>
      <c r="L3101" s="3" t="s">
        <v>4783</v>
      </c>
      <c r="M3101" s="3" t="s">
        <v>1325</v>
      </c>
      <c r="N3101" s="3" t="s">
        <v>17</v>
      </c>
      <c r="O3101" s="5" t="s">
        <v>5382</v>
      </c>
      <c r="P3101" s="2">
        <f>VLOOKUP(M3101&amp;N3101,Distancia!$C$2:$D$3438,2,0)</f>
        <v>116.51</v>
      </c>
      <c r="Q3101" s="2" t="str">
        <f t="shared" si="48"/>
        <v>Aplica</v>
      </c>
      <c r="R3101" s="36"/>
      <c r="S3101" s="2"/>
    </row>
    <row r="3102" spans="1:19" x14ac:dyDescent="0.25">
      <c r="A3102" s="3" t="s">
        <v>329</v>
      </c>
      <c r="B3102" s="6" t="s">
        <v>2291</v>
      </c>
      <c r="C3102" s="2">
        <v>220485</v>
      </c>
      <c r="D3102" s="4">
        <v>45902</v>
      </c>
      <c r="E3102" s="4">
        <v>45902</v>
      </c>
      <c r="F3102" s="2" t="s">
        <v>1900</v>
      </c>
      <c r="G3102" s="3" t="s">
        <v>1901</v>
      </c>
      <c r="H3102" s="2" t="s">
        <v>6069</v>
      </c>
      <c r="I3102" s="3" t="s">
        <v>97</v>
      </c>
      <c r="J3102" s="6">
        <v>0</v>
      </c>
      <c r="K3102" s="3">
        <v>0</v>
      </c>
      <c r="L3102" s="3">
        <v>0</v>
      </c>
      <c r="M3102" s="3" t="s">
        <v>374</v>
      </c>
      <c r="N3102" s="3" t="s">
        <v>17</v>
      </c>
      <c r="O3102" s="5" t="s">
        <v>5389</v>
      </c>
      <c r="P3102" s="2">
        <f>VLOOKUP(M3102&amp;N3102,Distancia!$C$2:$D$3438,2,0)</f>
        <v>45.85</v>
      </c>
      <c r="Q3102" s="2" t="str">
        <f t="shared" si="48"/>
        <v>No Aplica</v>
      </c>
      <c r="R3102" s="54">
        <v>0</v>
      </c>
      <c r="S3102" s="2"/>
    </row>
    <row r="3103" spans="1:19" x14ac:dyDescent="0.25">
      <c r="A3103" s="3" t="s">
        <v>329</v>
      </c>
      <c r="B3103" s="6" t="s">
        <v>2291</v>
      </c>
      <c r="C3103" s="2">
        <v>220486</v>
      </c>
      <c r="D3103" s="4">
        <v>45902</v>
      </c>
      <c r="E3103" s="4">
        <v>45902</v>
      </c>
      <c r="F3103" s="2" t="s">
        <v>1331</v>
      </c>
      <c r="G3103" s="3" t="s">
        <v>1332</v>
      </c>
      <c r="H3103" s="2" t="s">
        <v>5475</v>
      </c>
      <c r="I3103" s="3" t="s">
        <v>3170</v>
      </c>
      <c r="J3103" s="6">
        <v>0</v>
      </c>
      <c r="K3103" s="3" t="s">
        <v>181</v>
      </c>
      <c r="L3103" s="3" t="s">
        <v>4783</v>
      </c>
      <c r="M3103" s="3" t="s">
        <v>17</v>
      </c>
      <c r="N3103" s="3" t="s">
        <v>1336</v>
      </c>
      <c r="O3103" s="5" t="s">
        <v>5382</v>
      </c>
      <c r="P3103" s="2">
        <f>VLOOKUP(M3103&amp;N3103,Distancia!$C$2:$D$3438,2,0)</f>
        <v>80.3</v>
      </c>
      <c r="Q3103" s="2" t="str">
        <f t="shared" si="48"/>
        <v>Aplica</v>
      </c>
      <c r="R3103" s="36"/>
      <c r="S3103" s="2"/>
    </row>
    <row r="3104" spans="1:19" x14ac:dyDescent="0.25">
      <c r="A3104" s="3" t="s">
        <v>329</v>
      </c>
      <c r="B3104" s="6" t="s">
        <v>2291</v>
      </c>
      <c r="C3104" s="2">
        <v>220541</v>
      </c>
      <c r="D3104" s="4">
        <v>45903</v>
      </c>
      <c r="E3104" s="4">
        <v>45903</v>
      </c>
      <c r="F3104" s="2" t="s">
        <v>1894</v>
      </c>
      <c r="G3104" s="3" t="s">
        <v>1895</v>
      </c>
      <c r="H3104" s="2" t="s">
        <v>5579</v>
      </c>
      <c r="I3104" s="3" t="s">
        <v>3170</v>
      </c>
      <c r="J3104" s="6">
        <v>0</v>
      </c>
      <c r="K3104" s="3" t="s">
        <v>3068</v>
      </c>
      <c r="L3104" s="3" t="s">
        <v>4888</v>
      </c>
      <c r="M3104" s="3" t="s">
        <v>1325</v>
      </c>
      <c r="N3104" s="3" t="s">
        <v>17</v>
      </c>
      <c r="O3104" s="5" t="s">
        <v>5382</v>
      </c>
      <c r="P3104" s="2">
        <f>VLOOKUP(M3104&amp;N3104,Distancia!$C$2:$D$3438,2,0)</f>
        <v>116.51</v>
      </c>
      <c r="Q3104" s="2" t="str">
        <f t="shared" si="48"/>
        <v>Aplica</v>
      </c>
      <c r="R3104" s="36"/>
      <c r="S3104" s="2"/>
    </row>
    <row r="3105" spans="1:19" x14ac:dyDescent="0.25">
      <c r="A3105" s="3" t="s">
        <v>329</v>
      </c>
      <c r="B3105" s="6" t="s">
        <v>2291</v>
      </c>
      <c r="C3105" s="2">
        <v>220553</v>
      </c>
      <c r="D3105" s="4">
        <v>45883</v>
      </c>
      <c r="E3105" s="4">
        <v>45883</v>
      </c>
      <c r="F3105" s="2" t="s">
        <v>1882</v>
      </c>
      <c r="G3105" s="3" t="s">
        <v>1883</v>
      </c>
      <c r="H3105" s="2" t="s">
        <v>5825</v>
      </c>
      <c r="I3105" s="3" t="s">
        <v>3170</v>
      </c>
      <c r="J3105" s="6">
        <v>0</v>
      </c>
      <c r="K3105" s="3" t="s">
        <v>930</v>
      </c>
      <c r="L3105" s="3" t="s">
        <v>4783</v>
      </c>
      <c r="M3105" s="3" t="s">
        <v>1340</v>
      </c>
      <c r="N3105" s="3" t="s">
        <v>17</v>
      </c>
      <c r="O3105" s="5" t="s">
        <v>5382</v>
      </c>
      <c r="P3105" s="2">
        <f>VLOOKUP(M3105&amp;N3105,Distancia!$C$2:$D$3438,2,0)</f>
        <v>84.9</v>
      </c>
      <c r="Q3105" s="2" t="str">
        <f t="shared" si="48"/>
        <v>Aplica</v>
      </c>
      <c r="R3105" s="36"/>
      <c r="S3105" s="2"/>
    </row>
    <row r="3106" spans="1:19" x14ac:dyDescent="0.25">
      <c r="A3106" s="3" t="s">
        <v>329</v>
      </c>
      <c r="B3106" s="6" t="s">
        <v>2291</v>
      </c>
      <c r="C3106" s="2">
        <v>220606</v>
      </c>
      <c r="D3106" s="4">
        <v>45904</v>
      </c>
      <c r="E3106" s="4">
        <v>45904</v>
      </c>
      <c r="F3106" s="2" t="s">
        <v>1333</v>
      </c>
      <c r="G3106" s="3" t="s">
        <v>1334</v>
      </c>
      <c r="H3106" s="2" t="s">
        <v>5773</v>
      </c>
      <c r="I3106" s="3" t="s">
        <v>3170</v>
      </c>
      <c r="J3106" s="6">
        <v>0</v>
      </c>
      <c r="K3106" s="3" t="s">
        <v>394</v>
      </c>
      <c r="L3106" s="3" t="s">
        <v>4745</v>
      </c>
      <c r="M3106" s="3" t="s">
        <v>17</v>
      </c>
      <c r="N3106" s="3" t="s">
        <v>288</v>
      </c>
      <c r="O3106" s="5" t="s">
        <v>5382</v>
      </c>
      <c r="P3106" s="2">
        <f>VLOOKUP(M3106&amp;N3106,Distancia!$C$2:$D$3438,2,0)</f>
        <v>170.95</v>
      </c>
      <c r="Q3106" s="2" t="str">
        <f t="shared" si="48"/>
        <v>Aplica</v>
      </c>
      <c r="R3106" s="36"/>
      <c r="S3106" s="2"/>
    </row>
    <row r="3107" spans="1:19" x14ac:dyDescent="0.25">
      <c r="A3107" s="3" t="s">
        <v>329</v>
      </c>
      <c r="B3107" s="6" t="s">
        <v>2291</v>
      </c>
      <c r="C3107" s="2">
        <v>220624</v>
      </c>
      <c r="D3107" s="4">
        <v>45902</v>
      </c>
      <c r="E3107" s="4">
        <v>45902</v>
      </c>
      <c r="F3107" s="2" t="s">
        <v>4929</v>
      </c>
      <c r="G3107" s="3" t="s">
        <v>4930</v>
      </c>
      <c r="H3107" s="2" t="s">
        <v>6308</v>
      </c>
      <c r="I3107" s="3" t="s">
        <v>97</v>
      </c>
      <c r="J3107" s="6">
        <v>0</v>
      </c>
      <c r="K3107" s="3">
        <v>0</v>
      </c>
      <c r="L3107" s="3">
        <v>0</v>
      </c>
      <c r="M3107" s="3" t="s">
        <v>1325</v>
      </c>
      <c r="N3107" s="3" t="s">
        <v>17</v>
      </c>
      <c r="O3107" s="5" t="s">
        <v>5382</v>
      </c>
      <c r="P3107" s="2">
        <f>VLOOKUP(M3107&amp;N3107,Distancia!$C$2:$D$3438,2,0)</f>
        <v>116.51</v>
      </c>
      <c r="Q3107" s="2" t="str">
        <f t="shared" si="48"/>
        <v>Aplica</v>
      </c>
      <c r="R3107" s="36"/>
      <c r="S3107" s="2"/>
    </row>
    <row r="3108" spans="1:19" x14ac:dyDescent="0.25">
      <c r="A3108" s="3" t="s">
        <v>329</v>
      </c>
      <c r="B3108" s="6" t="s">
        <v>2291</v>
      </c>
      <c r="C3108" s="2">
        <v>220625</v>
      </c>
      <c r="D3108" s="4">
        <v>45903</v>
      </c>
      <c r="E3108" s="4">
        <v>45903</v>
      </c>
      <c r="F3108" s="2" t="s">
        <v>4929</v>
      </c>
      <c r="G3108" s="3" t="s">
        <v>4930</v>
      </c>
      <c r="H3108" s="2" t="s">
        <v>6308</v>
      </c>
      <c r="I3108" s="3" t="s">
        <v>97</v>
      </c>
      <c r="J3108" s="6">
        <v>0</v>
      </c>
      <c r="K3108" s="3">
        <v>0</v>
      </c>
      <c r="L3108" s="3">
        <v>0</v>
      </c>
      <c r="M3108" s="3" t="s">
        <v>1325</v>
      </c>
      <c r="N3108" s="3" t="s">
        <v>17</v>
      </c>
      <c r="O3108" s="5" t="s">
        <v>5382</v>
      </c>
      <c r="P3108" s="2">
        <f>VLOOKUP(M3108&amp;N3108,Distancia!$C$2:$D$3438,2,0)</f>
        <v>116.51</v>
      </c>
      <c r="Q3108" s="2" t="str">
        <f t="shared" si="48"/>
        <v>Aplica</v>
      </c>
      <c r="R3108" s="36"/>
      <c r="S3108" s="2"/>
    </row>
    <row r="3109" spans="1:19" x14ac:dyDescent="0.25">
      <c r="A3109" s="3" t="s">
        <v>329</v>
      </c>
      <c r="B3109" s="6" t="s">
        <v>2291</v>
      </c>
      <c r="C3109" s="2">
        <v>220627</v>
      </c>
      <c r="D3109" s="4">
        <v>45904</v>
      </c>
      <c r="E3109" s="4">
        <v>45904</v>
      </c>
      <c r="F3109" s="2" t="s">
        <v>1894</v>
      </c>
      <c r="G3109" s="3" t="s">
        <v>1895</v>
      </c>
      <c r="H3109" s="2" t="s">
        <v>5579</v>
      </c>
      <c r="I3109" s="3" t="s">
        <v>3170</v>
      </c>
      <c r="J3109" s="6">
        <v>0</v>
      </c>
      <c r="K3109" s="3">
        <v>0</v>
      </c>
      <c r="L3109" s="3">
        <v>0</v>
      </c>
      <c r="M3109" s="3" t="s">
        <v>1325</v>
      </c>
      <c r="N3109" s="3" t="s">
        <v>17</v>
      </c>
      <c r="O3109" s="5" t="s">
        <v>5382</v>
      </c>
      <c r="P3109" s="2">
        <f>VLOOKUP(M3109&amp;N3109,Distancia!$C$2:$D$3438,2,0)</f>
        <v>116.51</v>
      </c>
      <c r="Q3109" s="2" t="str">
        <f t="shared" si="48"/>
        <v>Aplica</v>
      </c>
      <c r="R3109" s="36"/>
      <c r="S3109" s="2"/>
    </row>
    <row r="3110" spans="1:19" x14ac:dyDescent="0.25">
      <c r="A3110" s="3" t="s">
        <v>329</v>
      </c>
      <c r="B3110" s="6" t="s">
        <v>2291</v>
      </c>
      <c r="C3110" s="2">
        <v>220666</v>
      </c>
      <c r="D3110" s="4">
        <v>45905</v>
      </c>
      <c r="E3110" s="4">
        <v>45905</v>
      </c>
      <c r="F3110" s="2" t="s">
        <v>1878</v>
      </c>
      <c r="G3110" s="3" t="s">
        <v>1881</v>
      </c>
      <c r="H3110" s="2" t="s">
        <v>5504</v>
      </c>
      <c r="I3110" s="3" t="s">
        <v>3170</v>
      </c>
      <c r="J3110" s="6">
        <v>0</v>
      </c>
      <c r="K3110" s="3" t="s">
        <v>3200</v>
      </c>
      <c r="L3110" s="3" t="s">
        <v>4512</v>
      </c>
      <c r="M3110" s="3" t="s">
        <v>1336</v>
      </c>
      <c r="N3110" s="3" t="s">
        <v>17</v>
      </c>
      <c r="O3110" s="5" t="s">
        <v>5382</v>
      </c>
      <c r="P3110" s="2">
        <f>VLOOKUP(M3110&amp;N3110,Distancia!$C$2:$D$3438,2,0)</f>
        <v>80.3</v>
      </c>
      <c r="Q3110" s="2" t="str">
        <f t="shared" si="48"/>
        <v>Aplica</v>
      </c>
      <c r="R3110" s="36"/>
      <c r="S3110" s="2"/>
    </row>
    <row r="3111" spans="1:19" x14ac:dyDescent="0.25">
      <c r="A3111" s="3" t="s">
        <v>329</v>
      </c>
      <c r="B3111" s="6" t="s">
        <v>2291</v>
      </c>
      <c r="C3111" s="2">
        <v>220713</v>
      </c>
      <c r="D3111" s="4">
        <v>45894</v>
      </c>
      <c r="E3111" s="4">
        <v>45894</v>
      </c>
      <c r="F3111" s="2" t="s">
        <v>1882</v>
      </c>
      <c r="G3111" s="3" t="s">
        <v>1883</v>
      </c>
      <c r="H3111" s="2" t="s">
        <v>5825</v>
      </c>
      <c r="I3111" s="3" t="s">
        <v>3170</v>
      </c>
      <c r="J3111" s="6">
        <v>0</v>
      </c>
      <c r="K3111" s="3" t="s">
        <v>912</v>
      </c>
      <c r="L3111" s="3" t="s">
        <v>4722</v>
      </c>
      <c r="M3111" s="3" t="s">
        <v>1340</v>
      </c>
      <c r="N3111" s="3" t="s">
        <v>17</v>
      </c>
      <c r="O3111" s="5" t="s">
        <v>5382</v>
      </c>
      <c r="P3111" s="2">
        <f>VLOOKUP(M3111&amp;N3111,Distancia!$C$2:$D$3438,2,0)</f>
        <v>84.9</v>
      </c>
      <c r="Q3111" s="2" t="str">
        <f t="shared" si="48"/>
        <v>Aplica</v>
      </c>
      <c r="R3111" s="36"/>
      <c r="S3111" s="2"/>
    </row>
    <row r="3112" spans="1:19" x14ac:dyDescent="0.25">
      <c r="A3112" s="3" t="s">
        <v>329</v>
      </c>
      <c r="B3112" s="6" t="s">
        <v>2291</v>
      </c>
      <c r="C3112" s="2">
        <v>220764</v>
      </c>
      <c r="D3112" s="4">
        <v>45912</v>
      </c>
      <c r="E3112" s="4">
        <v>45912</v>
      </c>
      <c r="F3112" s="2" t="s">
        <v>2293</v>
      </c>
      <c r="G3112" s="3" t="s">
        <v>2292</v>
      </c>
      <c r="H3112" s="2" t="s">
        <v>5882</v>
      </c>
      <c r="I3112" s="3" t="s">
        <v>97</v>
      </c>
      <c r="J3112" s="6">
        <v>0</v>
      </c>
      <c r="K3112" s="3" t="s">
        <v>920</v>
      </c>
      <c r="L3112" s="3" t="s">
        <v>4512</v>
      </c>
      <c r="M3112" s="3" t="s">
        <v>1325</v>
      </c>
      <c r="N3112" s="3" t="s">
        <v>17</v>
      </c>
      <c r="O3112" s="5" t="s">
        <v>5382</v>
      </c>
      <c r="P3112" s="2">
        <f>VLOOKUP(M3112&amp;N3112,Distancia!$C$2:$D$3438,2,0)</f>
        <v>116.51</v>
      </c>
      <c r="Q3112" s="2" t="str">
        <f t="shared" si="48"/>
        <v>Aplica</v>
      </c>
      <c r="R3112" s="36"/>
      <c r="S3112" s="2"/>
    </row>
    <row r="3113" spans="1:19" x14ac:dyDescent="0.25">
      <c r="A3113" s="3" t="s">
        <v>329</v>
      </c>
      <c r="B3113" s="6" t="s">
        <v>2291</v>
      </c>
      <c r="C3113" s="2">
        <v>220777</v>
      </c>
      <c r="D3113" s="4">
        <v>45905</v>
      </c>
      <c r="E3113" s="4">
        <v>45905</v>
      </c>
      <c r="F3113" s="2" t="s">
        <v>1882</v>
      </c>
      <c r="G3113" s="3" t="s">
        <v>1883</v>
      </c>
      <c r="H3113" s="2" t="s">
        <v>5825</v>
      </c>
      <c r="I3113" s="3" t="s">
        <v>3170</v>
      </c>
      <c r="J3113" s="6">
        <v>0</v>
      </c>
      <c r="K3113" s="3" t="s">
        <v>908</v>
      </c>
      <c r="L3113" s="3" t="s">
        <v>4745</v>
      </c>
      <c r="M3113" s="3" t="s">
        <v>1340</v>
      </c>
      <c r="N3113" s="3" t="s">
        <v>17</v>
      </c>
      <c r="O3113" s="5" t="s">
        <v>5382</v>
      </c>
      <c r="P3113" s="2">
        <f>VLOOKUP(M3113&amp;N3113,Distancia!$C$2:$D$3438,2,0)</f>
        <v>84.9</v>
      </c>
      <c r="Q3113" s="2" t="str">
        <f t="shared" si="48"/>
        <v>Aplica</v>
      </c>
      <c r="R3113" s="36"/>
      <c r="S3113" s="2"/>
    </row>
    <row r="3114" spans="1:19" x14ac:dyDescent="0.25">
      <c r="A3114" s="3" t="s">
        <v>329</v>
      </c>
      <c r="B3114" s="6" t="s">
        <v>2291</v>
      </c>
      <c r="C3114" s="2">
        <v>220786</v>
      </c>
      <c r="D3114" s="4">
        <v>45910</v>
      </c>
      <c r="E3114" s="4">
        <v>45910</v>
      </c>
      <c r="F3114" s="2" t="s">
        <v>1897</v>
      </c>
      <c r="G3114" s="3" t="s">
        <v>1899</v>
      </c>
      <c r="H3114" s="2" t="s">
        <v>5639</v>
      </c>
      <c r="I3114" s="3" t="s">
        <v>3170</v>
      </c>
      <c r="J3114" s="6">
        <v>0</v>
      </c>
      <c r="K3114" s="3" t="s">
        <v>3128</v>
      </c>
      <c r="L3114" s="3" t="s">
        <v>4512</v>
      </c>
      <c r="M3114" s="3" t="s">
        <v>379</v>
      </c>
      <c r="N3114" s="3" t="s">
        <v>17</v>
      </c>
      <c r="O3114" s="5" t="s">
        <v>5382</v>
      </c>
      <c r="P3114" s="2">
        <f>VLOOKUP(M3114&amp;N3114,Distancia!$C$2:$D$3438,2,0)</f>
        <v>69.11</v>
      </c>
      <c r="Q3114" s="2" t="str">
        <f t="shared" si="48"/>
        <v>No Aplica</v>
      </c>
      <c r="R3114" s="36"/>
      <c r="S3114" s="2"/>
    </row>
    <row r="3115" spans="1:19" x14ac:dyDescent="0.25">
      <c r="A3115" s="3" t="s">
        <v>329</v>
      </c>
      <c r="B3115" s="6" t="s">
        <v>2291</v>
      </c>
      <c r="C3115" s="2">
        <v>220792</v>
      </c>
      <c r="D3115" s="4">
        <v>45910</v>
      </c>
      <c r="E3115" s="4">
        <v>45910</v>
      </c>
      <c r="F3115" s="2" t="s">
        <v>3162</v>
      </c>
      <c r="G3115" s="3" t="s">
        <v>3163</v>
      </c>
      <c r="H3115" s="2" t="s">
        <v>6334</v>
      </c>
      <c r="I3115" s="3" t="s">
        <v>3170</v>
      </c>
      <c r="J3115" s="6">
        <v>25815</v>
      </c>
      <c r="K3115" s="3" t="s">
        <v>210</v>
      </c>
      <c r="L3115" s="3" t="s">
        <v>4888</v>
      </c>
      <c r="M3115" s="3" t="s">
        <v>17</v>
      </c>
      <c r="N3115" s="3" t="s">
        <v>1340</v>
      </c>
      <c r="O3115" s="5" t="s">
        <v>5382</v>
      </c>
      <c r="P3115" s="2">
        <f>VLOOKUP(M3115&amp;N3115,Distancia!$C$2:$D$3438,2,0)</f>
        <v>84.9</v>
      </c>
      <c r="Q3115" s="2" t="str">
        <f t="shared" si="48"/>
        <v>Aplica</v>
      </c>
      <c r="R3115" s="36"/>
      <c r="S3115" s="2"/>
    </row>
    <row r="3116" spans="1:19" x14ac:dyDescent="0.25">
      <c r="A3116" s="3" t="s">
        <v>329</v>
      </c>
      <c r="B3116" s="6" t="s">
        <v>2291</v>
      </c>
      <c r="C3116" s="2">
        <v>220810</v>
      </c>
      <c r="D3116" s="4">
        <v>45910</v>
      </c>
      <c r="E3116" s="4">
        <v>45910</v>
      </c>
      <c r="F3116" s="2" t="s">
        <v>3474</v>
      </c>
      <c r="G3116" s="3" t="s">
        <v>3475</v>
      </c>
      <c r="H3116" s="2" t="s">
        <v>6335</v>
      </c>
      <c r="I3116" s="3" t="s">
        <v>97</v>
      </c>
      <c r="J3116" s="6">
        <v>0</v>
      </c>
      <c r="K3116" s="3" t="s">
        <v>2314</v>
      </c>
      <c r="L3116" s="3" t="s">
        <v>4888</v>
      </c>
      <c r="M3116" s="3" t="s">
        <v>373</v>
      </c>
      <c r="N3116" s="3" t="s">
        <v>17</v>
      </c>
      <c r="O3116" s="5" t="s">
        <v>5402</v>
      </c>
      <c r="P3116" s="2">
        <f>VLOOKUP(M3116&amp;N3116,Distancia!$C$2:$D$3438,2,0)</f>
        <v>49.13</v>
      </c>
      <c r="Q3116" s="2" t="str">
        <f t="shared" si="48"/>
        <v>No Aplica</v>
      </c>
      <c r="R3116" s="54">
        <v>0</v>
      </c>
      <c r="S3116" s="2"/>
    </row>
    <row r="3117" spans="1:19" x14ac:dyDescent="0.25">
      <c r="A3117" s="3" t="s">
        <v>329</v>
      </c>
      <c r="B3117" s="6" t="s">
        <v>2291</v>
      </c>
      <c r="C3117" s="2">
        <v>220834</v>
      </c>
      <c r="D3117" s="4">
        <v>45910</v>
      </c>
      <c r="E3117" s="4">
        <v>45910</v>
      </c>
      <c r="F3117" s="2" t="s">
        <v>1882</v>
      </c>
      <c r="G3117" s="3" t="s">
        <v>1883</v>
      </c>
      <c r="H3117" s="2" t="s">
        <v>5825</v>
      </c>
      <c r="I3117" s="3" t="s">
        <v>3170</v>
      </c>
      <c r="J3117" s="6">
        <v>0</v>
      </c>
      <c r="K3117" s="3" t="s">
        <v>2315</v>
      </c>
      <c r="L3117" s="3" t="s">
        <v>4821</v>
      </c>
      <c r="M3117" s="3" t="s">
        <v>1340</v>
      </c>
      <c r="N3117" s="3" t="s">
        <v>17</v>
      </c>
      <c r="O3117" s="5" t="s">
        <v>5382</v>
      </c>
      <c r="P3117" s="2">
        <f>VLOOKUP(M3117&amp;N3117,Distancia!$C$2:$D$3438,2,0)</f>
        <v>84.9</v>
      </c>
      <c r="Q3117" s="2" t="str">
        <f t="shared" si="48"/>
        <v>Aplica</v>
      </c>
      <c r="R3117" s="36"/>
      <c r="S3117" s="2"/>
    </row>
    <row r="3118" spans="1:19" x14ac:dyDescent="0.25">
      <c r="A3118" s="3" t="s">
        <v>329</v>
      </c>
      <c r="B3118" s="6" t="s">
        <v>2291</v>
      </c>
      <c r="C3118" s="2">
        <v>220878</v>
      </c>
      <c r="D3118" s="4">
        <v>45912</v>
      </c>
      <c r="E3118" s="4">
        <v>45912</v>
      </c>
      <c r="F3118" s="2" t="s">
        <v>1900</v>
      </c>
      <c r="G3118" s="3" t="s">
        <v>1901</v>
      </c>
      <c r="H3118" s="2" t="s">
        <v>6069</v>
      </c>
      <c r="I3118" s="3" t="s">
        <v>97</v>
      </c>
      <c r="J3118" s="6">
        <v>0</v>
      </c>
      <c r="K3118" s="3" t="s">
        <v>544</v>
      </c>
      <c r="L3118" s="3" t="s">
        <v>5068</v>
      </c>
      <c r="M3118" s="3" t="s">
        <v>374</v>
      </c>
      <c r="N3118" s="3" t="s">
        <v>17</v>
      </c>
      <c r="O3118" s="5" t="s">
        <v>5389</v>
      </c>
      <c r="P3118" s="2">
        <f>VLOOKUP(M3118&amp;N3118,Distancia!$C$2:$D$3438,2,0)</f>
        <v>45.85</v>
      </c>
      <c r="Q3118" s="2" t="str">
        <f t="shared" si="48"/>
        <v>No Aplica</v>
      </c>
      <c r="R3118" s="54">
        <v>0</v>
      </c>
      <c r="S3118" s="2"/>
    </row>
    <row r="3119" spans="1:19" x14ac:dyDescent="0.25">
      <c r="A3119" s="3" t="s">
        <v>329</v>
      </c>
      <c r="B3119" s="6" t="s">
        <v>2291</v>
      </c>
      <c r="C3119" s="2">
        <v>220914</v>
      </c>
      <c r="D3119" s="4">
        <v>45915</v>
      </c>
      <c r="E3119" s="4">
        <v>45915</v>
      </c>
      <c r="F3119" s="2" t="s">
        <v>1331</v>
      </c>
      <c r="G3119" s="3" t="s">
        <v>1332</v>
      </c>
      <c r="H3119" s="2" t="s">
        <v>5475</v>
      </c>
      <c r="I3119" s="3" t="s">
        <v>97</v>
      </c>
      <c r="J3119" s="6">
        <v>0</v>
      </c>
      <c r="K3119" s="3" t="s">
        <v>113</v>
      </c>
      <c r="L3119" s="3" t="s">
        <v>4888</v>
      </c>
      <c r="M3119" s="3" t="s">
        <v>17</v>
      </c>
      <c r="N3119" s="3" t="s">
        <v>1325</v>
      </c>
      <c r="O3119" s="5" t="s">
        <v>5382</v>
      </c>
      <c r="P3119" s="2">
        <f>VLOOKUP(M3119&amp;N3119,Distancia!$C$2:$D$3438,2,0)</f>
        <v>116.51</v>
      </c>
      <c r="Q3119" s="2" t="str">
        <f t="shared" si="48"/>
        <v>Aplica</v>
      </c>
      <c r="R3119" s="36"/>
      <c r="S3119" s="2"/>
    </row>
    <row r="3120" spans="1:19" x14ac:dyDescent="0.25">
      <c r="A3120" s="3" t="s">
        <v>329</v>
      </c>
      <c r="B3120" s="6" t="s">
        <v>2291</v>
      </c>
      <c r="C3120" s="2">
        <v>220934</v>
      </c>
      <c r="D3120" s="4">
        <v>45929</v>
      </c>
      <c r="E3120" s="4">
        <v>45932</v>
      </c>
      <c r="F3120" s="2" t="s">
        <v>5106</v>
      </c>
      <c r="G3120" s="3" t="s">
        <v>5107</v>
      </c>
      <c r="H3120" s="2" t="s">
        <v>6352</v>
      </c>
      <c r="I3120" s="3" t="s">
        <v>351</v>
      </c>
      <c r="J3120" s="6">
        <v>238569</v>
      </c>
      <c r="K3120" s="3" t="s">
        <v>269</v>
      </c>
      <c r="L3120" s="3" t="s">
        <v>4512</v>
      </c>
      <c r="M3120" s="3" t="s">
        <v>17</v>
      </c>
      <c r="N3120" s="3" t="s">
        <v>270</v>
      </c>
      <c r="O3120" s="5" t="s">
        <v>5392</v>
      </c>
      <c r="P3120" s="2">
        <f>VLOOKUP(M3120&amp;N3120,Distancia!$C$2:$D$3438,2,0)</f>
        <v>847.74</v>
      </c>
      <c r="Q3120" s="2" t="str">
        <f t="shared" si="48"/>
        <v>Aplica</v>
      </c>
      <c r="R3120" s="54">
        <v>253216</v>
      </c>
      <c r="S3120" s="2"/>
    </row>
    <row r="3121" spans="1:19" x14ac:dyDescent="0.25">
      <c r="A3121" s="3" t="s">
        <v>329</v>
      </c>
      <c r="B3121" s="6" t="s">
        <v>2291</v>
      </c>
      <c r="C3121" s="2">
        <v>220962</v>
      </c>
      <c r="D3121" s="4">
        <v>45929</v>
      </c>
      <c r="E3121" s="4">
        <v>45932</v>
      </c>
      <c r="F3121" s="2" t="s">
        <v>1343</v>
      </c>
      <c r="G3121" s="3" t="s">
        <v>1344</v>
      </c>
      <c r="H3121" s="2" t="s">
        <v>6355</v>
      </c>
      <c r="I3121" s="3" t="s">
        <v>351</v>
      </c>
      <c r="J3121" s="6">
        <v>238569</v>
      </c>
      <c r="K3121" s="3" t="s">
        <v>329</v>
      </c>
      <c r="L3121" s="3" t="s">
        <v>5016</v>
      </c>
      <c r="M3121" s="3" t="s">
        <v>17</v>
      </c>
      <c r="N3121" s="3" t="s">
        <v>270</v>
      </c>
      <c r="O3121" s="5" t="s">
        <v>5392</v>
      </c>
      <c r="P3121" s="2">
        <f>VLOOKUP(M3121&amp;N3121,Distancia!$C$2:$D$3438,2,0)</f>
        <v>847.74</v>
      </c>
      <c r="Q3121" s="2" t="str">
        <f t="shared" si="48"/>
        <v>Aplica</v>
      </c>
      <c r="R3121" s="54">
        <v>253216</v>
      </c>
      <c r="S3121" s="2"/>
    </row>
    <row r="3122" spans="1:19" x14ac:dyDescent="0.25">
      <c r="A3122" s="3" t="s">
        <v>329</v>
      </c>
      <c r="B3122" s="6" t="s">
        <v>2291</v>
      </c>
      <c r="C3122" s="2">
        <v>221061</v>
      </c>
      <c r="D3122" s="4">
        <v>45924</v>
      </c>
      <c r="E3122" s="4">
        <v>45926</v>
      </c>
      <c r="F3122" s="2" t="s">
        <v>1318</v>
      </c>
      <c r="G3122" s="3" t="s">
        <v>2336</v>
      </c>
      <c r="H3122" s="2" t="s">
        <v>5440</v>
      </c>
      <c r="I3122" s="3" t="s">
        <v>97</v>
      </c>
      <c r="J3122" s="6">
        <v>207487</v>
      </c>
      <c r="K3122" s="3" t="s">
        <v>295</v>
      </c>
      <c r="L3122" s="3" t="s">
        <v>4888</v>
      </c>
      <c r="M3122" s="3" t="s">
        <v>17</v>
      </c>
      <c r="N3122" s="3" t="s">
        <v>270</v>
      </c>
      <c r="O3122" s="5" t="s">
        <v>5392</v>
      </c>
      <c r="P3122" s="2">
        <f>VLOOKUP(M3122&amp;N3122,Distancia!$C$2:$D$3438,2,0)</f>
        <v>847.74</v>
      </c>
      <c r="Q3122" s="2" t="str">
        <f t="shared" si="48"/>
        <v>Aplica</v>
      </c>
      <c r="R3122" s="54">
        <v>354102</v>
      </c>
      <c r="S3122" s="2"/>
    </row>
    <row r="3123" spans="1:19" x14ac:dyDescent="0.25">
      <c r="A3123" s="3" t="s">
        <v>329</v>
      </c>
      <c r="B3123" s="6" t="s">
        <v>2291</v>
      </c>
      <c r="C3123" s="2">
        <v>221102</v>
      </c>
      <c r="D3123" s="4">
        <v>45922</v>
      </c>
      <c r="E3123" s="4">
        <v>45922</v>
      </c>
      <c r="F3123" s="2" t="s">
        <v>2339</v>
      </c>
      <c r="G3123" s="3" t="s">
        <v>2338</v>
      </c>
      <c r="H3123" s="2" t="s">
        <v>5650</v>
      </c>
      <c r="I3123" s="3" t="s">
        <v>97</v>
      </c>
      <c r="J3123" s="6">
        <v>0</v>
      </c>
      <c r="K3123" s="3" t="s">
        <v>390</v>
      </c>
      <c r="L3123" s="3" t="s">
        <v>4888</v>
      </c>
      <c r="M3123" s="3" t="s">
        <v>17</v>
      </c>
      <c r="N3123" s="3" t="s">
        <v>373</v>
      </c>
      <c r="O3123" s="5" t="s">
        <v>5382</v>
      </c>
      <c r="P3123" s="2">
        <f>VLOOKUP(M3123&amp;N3123,Distancia!$C$2:$D$3438,2,0)</f>
        <v>49.13</v>
      </c>
      <c r="Q3123" s="2" t="str">
        <f t="shared" si="48"/>
        <v>No Aplica</v>
      </c>
      <c r="R3123" s="36"/>
      <c r="S3123" s="2"/>
    </row>
    <row r="3124" spans="1:19" x14ac:dyDescent="0.25">
      <c r="A3124" s="3" t="s">
        <v>329</v>
      </c>
      <c r="B3124" s="6" t="s">
        <v>2291</v>
      </c>
      <c r="C3124" s="2">
        <v>221200</v>
      </c>
      <c r="D3124" s="4">
        <v>45924</v>
      </c>
      <c r="E3124" s="4">
        <v>45924</v>
      </c>
      <c r="F3124" s="2" t="s">
        <v>2339</v>
      </c>
      <c r="G3124" s="3" t="s">
        <v>2338</v>
      </c>
      <c r="H3124" s="2" t="s">
        <v>5650</v>
      </c>
      <c r="I3124" s="3" t="s">
        <v>97</v>
      </c>
      <c r="J3124" s="6">
        <v>0</v>
      </c>
      <c r="K3124" s="3" t="s">
        <v>510</v>
      </c>
      <c r="L3124" s="3" t="s">
        <v>4888</v>
      </c>
      <c r="M3124" s="3" t="s">
        <v>17</v>
      </c>
      <c r="N3124" s="3" t="s">
        <v>2327</v>
      </c>
      <c r="O3124" s="5" t="s">
        <v>5382</v>
      </c>
      <c r="P3124" s="2">
        <f>VLOOKUP(M3124&amp;N3124,Distancia!$C$2:$D$3438,2,0)</f>
        <v>22.33</v>
      </c>
      <c r="Q3124" s="2" t="str">
        <f t="shared" si="48"/>
        <v>No Aplica</v>
      </c>
      <c r="R3124" s="36"/>
      <c r="S3124" s="2"/>
    </row>
    <row r="3125" spans="1:19" x14ac:dyDescent="0.25">
      <c r="A3125" s="3" t="s">
        <v>329</v>
      </c>
      <c r="B3125" s="6" t="s">
        <v>2291</v>
      </c>
      <c r="C3125" s="2">
        <v>221209</v>
      </c>
      <c r="D3125" s="4">
        <v>45925</v>
      </c>
      <c r="E3125" s="4">
        <v>45925</v>
      </c>
      <c r="F3125" s="2" t="s">
        <v>2311</v>
      </c>
      <c r="G3125" s="3" t="s">
        <v>2310</v>
      </c>
      <c r="H3125" s="2" t="s">
        <v>6135</v>
      </c>
      <c r="I3125" s="3" t="s">
        <v>3170</v>
      </c>
      <c r="J3125" s="6">
        <v>0</v>
      </c>
      <c r="K3125" s="3" t="s">
        <v>3199</v>
      </c>
      <c r="L3125" s="3" t="s">
        <v>4888</v>
      </c>
      <c r="M3125" s="3" t="s">
        <v>1336</v>
      </c>
      <c r="N3125" s="3" t="s">
        <v>17</v>
      </c>
      <c r="O3125" s="5" t="s">
        <v>5402</v>
      </c>
      <c r="P3125" s="2">
        <f>VLOOKUP(M3125&amp;N3125,Distancia!$C$2:$D$3438,2,0)</f>
        <v>80.3</v>
      </c>
      <c r="Q3125" s="2" t="str">
        <f t="shared" si="48"/>
        <v>Aplica</v>
      </c>
      <c r="R3125" s="54"/>
      <c r="S3125" s="2"/>
    </row>
    <row r="3126" spans="1:19" x14ac:dyDescent="0.25">
      <c r="A3126" s="3" t="s">
        <v>329</v>
      </c>
      <c r="B3126" s="6" t="s">
        <v>2291</v>
      </c>
      <c r="C3126" s="2">
        <v>221218</v>
      </c>
      <c r="D3126" s="4">
        <v>45925</v>
      </c>
      <c r="E3126" s="4">
        <v>45925</v>
      </c>
      <c r="F3126" s="2" t="s">
        <v>2311</v>
      </c>
      <c r="G3126" s="3" t="s">
        <v>2310</v>
      </c>
      <c r="H3126" s="2" t="s">
        <v>6135</v>
      </c>
      <c r="I3126" s="3" t="s">
        <v>3170</v>
      </c>
      <c r="J3126" s="6">
        <v>0</v>
      </c>
      <c r="K3126" s="3">
        <v>0</v>
      </c>
      <c r="L3126" s="3">
        <v>0</v>
      </c>
      <c r="M3126" s="3" t="s">
        <v>1336</v>
      </c>
      <c r="N3126" s="3" t="s">
        <v>17</v>
      </c>
      <c r="O3126" s="5" t="s">
        <v>5382</v>
      </c>
      <c r="P3126" s="2">
        <f>VLOOKUP(M3126&amp;N3126,Distancia!$C$2:$D$3438,2,0)</f>
        <v>80.3</v>
      </c>
      <c r="Q3126" s="2" t="str">
        <f t="shared" si="48"/>
        <v>Aplica</v>
      </c>
      <c r="R3126" s="36"/>
      <c r="S3126" s="2"/>
    </row>
    <row r="3127" spans="1:19" x14ac:dyDescent="0.25">
      <c r="A3127" s="3" t="s">
        <v>329</v>
      </c>
      <c r="B3127" s="6" t="s">
        <v>2291</v>
      </c>
      <c r="C3127" s="2">
        <v>221284</v>
      </c>
      <c r="D3127" s="4">
        <v>45926</v>
      </c>
      <c r="E3127" s="4">
        <v>45926</v>
      </c>
      <c r="F3127" s="2" t="s">
        <v>1331</v>
      </c>
      <c r="G3127" s="3" t="s">
        <v>1332</v>
      </c>
      <c r="H3127" s="2" t="s">
        <v>5475</v>
      </c>
      <c r="I3127" s="3" t="s">
        <v>97</v>
      </c>
      <c r="J3127" s="6">
        <v>0</v>
      </c>
      <c r="K3127" s="3" t="s">
        <v>279</v>
      </c>
      <c r="L3127" s="3" t="s">
        <v>4888</v>
      </c>
      <c r="M3127" s="3" t="s">
        <v>17</v>
      </c>
      <c r="N3127" s="3" t="s">
        <v>379</v>
      </c>
      <c r="O3127" s="5" t="s">
        <v>5382</v>
      </c>
      <c r="P3127" s="2">
        <f>VLOOKUP(M3127&amp;N3127,Distancia!$C$2:$D$3438,2,0)</f>
        <v>69.11</v>
      </c>
      <c r="Q3127" s="2" t="str">
        <f t="shared" si="48"/>
        <v>No Aplica</v>
      </c>
      <c r="R3127" s="36"/>
      <c r="S3127" s="2"/>
    </row>
    <row r="3128" spans="1:19" x14ac:dyDescent="0.25">
      <c r="A3128" s="3" t="s">
        <v>329</v>
      </c>
      <c r="B3128" s="6" t="s">
        <v>2291</v>
      </c>
      <c r="C3128" s="2">
        <v>221363</v>
      </c>
      <c r="D3128" s="4">
        <v>45930</v>
      </c>
      <c r="E3128" s="4">
        <v>45931</v>
      </c>
      <c r="F3128" s="2" t="s">
        <v>1333</v>
      </c>
      <c r="G3128" s="3" t="s">
        <v>1334</v>
      </c>
      <c r="H3128" s="2" t="s">
        <v>5773</v>
      </c>
      <c r="I3128" s="3" t="s">
        <v>3170</v>
      </c>
      <c r="J3128" s="6">
        <v>90353</v>
      </c>
      <c r="K3128" s="3" t="s">
        <v>124</v>
      </c>
      <c r="L3128" s="3" t="s">
        <v>5068</v>
      </c>
      <c r="M3128" s="3" t="s">
        <v>17</v>
      </c>
      <c r="N3128" s="3" t="s">
        <v>288</v>
      </c>
      <c r="O3128" s="5" t="s">
        <v>5382</v>
      </c>
      <c r="P3128" s="2">
        <f>VLOOKUP(M3128&amp;N3128,Distancia!$C$2:$D$3438,2,0)</f>
        <v>170.95</v>
      </c>
      <c r="Q3128" s="2" t="str">
        <f t="shared" si="48"/>
        <v>Aplica</v>
      </c>
      <c r="R3128" s="36"/>
      <c r="S3128" s="2"/>
    </row>
    <row r="3129" spans="1:19" x14ac:dyDescent="0.25">
      <c r="A3129" s="3" t="s">
        <v>329</v>
      </c>
      <c r="B3129" s="6" t="s">
        <v>2291</v>
      </c>
      <c r="C3129" s="2">
        <v>221375</v>
      </c>
      <c r="D3129" s="4">
        <v>45930</v>
      </c>
      <c r="E3129" s="4">
        <v>45931</v>
      </c>
      <c r="F3129" s="2" t="s">
        <v>376</v>
      </c>
      <c r="G3129" s="3" t="s">
        <v>377</v>
      </c>
      <c r="H3129" s="2" t="s">
        <v>5695</v>
      </c>
      <c r="I3129" s="3" t="s">
        <v>3170</v>
      </c>
      <c r="J3129" s="6">
        <v>121034</v>
      </c>
      <c r="K3129" s="3" t="s">
        <v>2320</v>
      </c>
      <c r="L3129" s="3" t="s">
        <v>5345</v>
      </c>
      <c r="M3129" s="3" t="s">
        <v>373</v>
      </c>
      <c r="N3129" s="3" t="s">
        <v>288</v>
      </c>
      <c r="O3129" s="5" t="s">
        <v>5382</v>
      </c>
      <c r="P3129" s="2">
        <f>VLOOKUP(M3129&amp;N3129,Distancia!$C$2:$D$3438,2,0)</f>
        <v>124.97</v>
      </c>
      <c r="Q3129" s="2" t="str">
        <f t="shared" si="48"/>
        <v>Aplica</v>
      </c>
      <c r="R3129" s="36"/>
      <c r="S3129" s="2"/>
    </row>
    <row r="3130" spans="1:19" x14ac:dyDescent="0.25">
      <c r="A3130" s="3" t="s">
        <v>329</v>
      </c>
      <c r="B3130" s="6" t="s">
        <v>2291</v>
      </c>
      <c r="C3130" s="2">
        <v>221376</v>
      </c>
      <c r="D3130" s="4">
        <v>45930</v>
      </c>
      <c r="E3130" s="4">
        <v>45933</v>
      </c>
      <c r="F3130" s="2" t="s">
        <v>1872</v>
      </c>
      <c r="G3130" s="3" t="s">
        <v>1873</v>
      </c>
      <c r="H3130" s="2" t="s">
        <v>5666</v>
      </c>
      <c r="I3130" s="3" t="s">
        <v>97</v>
      </c>
      <c r="J3130" s="6">
        <v>238569</v>
      </c>
      <c r="K3130" s="3" t="s">
        <v>3148</v>
      </c>
      <c r="L3130" s="3" t="s">
        <v>5345</v>
      </c>
      <c r="M3130" s="3" t="s">
        <v>379</v>
      </c>
      <c r="N3130" s="3" t="s">
        <v>835</v>
      </c>
      <c r="O3130" s="5" t="s">
        <v>5382</v>
      </c>
      <c r="P3130" s="2">
        <f>VLOOKUP(M3130&amp;N3130,Distancia!$C$2:$D$3438,2,0)</f>
        <v>2165</v>
      </c>
      <c r="Q3130" s="2" t="str">
        <f t="shared" si="48"/>
        <v>Aplica</v>
      </c>
      <c r="R3130" s="36"/>
      <c r="S3130" s="2"/>
    </row>
    <row r="3131" spans="1:19" x14ac:dyDescent="0.25">
      <c r="A3131" s="3" t="s">
        <v>329</v>
      </c>
      <c r="B3131" s="6" t="s">
        <v>2291</v>
      </c>
      <c r="C3131" s="2">
        <v>221432</v>
      </c>
      <c r="D3131" s="4">
        <v>45930</v>
      </c>
      <c r="E3131" s="4">
        <v>45931</v>
      </c>
      <c r="F3131" s="2" t="s">
        <v>3020</v>
      </c>
      <c r="G3131" s="3" t="s">
        <v>3021</v>
      </c>
      <c r="H3131" s="2" t="s">
        <v>6443</v>
      </c>
      <c r="I3131" s="3" t="s">
        <v>97</v>
      </c>
      <c r="J3131" s="6">
        <v>90353</v>
      </c>
      <c r="K3131" s="3" t="s">
        <v>273</v>
      </c>
      <c r="L3131" s="3" t="s">
        <v>5068</v>
      </c>
      <c r="M3131" s="3" t="s">
        <v>17</v>
      </c>
      <c r="N3131" s="3" t="s">
        <v>288</v>
      </c>
      <c r="O3131" s="5" t="s">
        <v>5382</v>
      </c>
      <c r="P3131" s="2">
        <f>VLOOKUP(M3131&amp;N3131,Distancia!$C$2:$D$3438,2,0)</f>
        <v>170.95</v>
      </c>
      <c r="Q3131" s="2" t="str">
        <f t="shared" si="48"/>
        <v>Aplica</v>
      </c>
      <c r="R3131" s="36"/>
      <c r="S3131" s="2"/>
    </row>
    <row r="3132" spans="1:19" x14ac:dyDescent="0.25">
      <c r="A3132" s="3" t="s">
        <v>329</v>
      </c>
      <c r="B3132" s="6" t="s">
        <v>2291</v>
      </c>
      <c r="C3132" s="2">
        <v>221535</v>
      </c>
      <c r="D3132" s="4">
        <v>45926</v>
      </c>
      <c r="E3132" s="4">
        <v>45926</v>
      </c>
      <c r="F3132" s="2" t="s">
        <v>2339</v>
      </c>
      <c r="G3132" s="3" t="s">
        <v>2338</v>
      </c>
      <c r="H3132" s="2" t="s">
        <v>5650</v>
      </c>
      <c r="I3132" s="3" t="s">
        <v>97</v>
      </c>
      <c r="J3132" s="6">
        <v>0</v>
      </c>
      <c r="K3132" s="3">
        <v>0</v>
      </c>
      <c r="L3132" s="3">
        <v>0</v>
      </c>
      <c r="M3132" s="3" t="s">
        <v>17</v>
      </c>
      <c r="N3132" s="3" t="s">
        <v>1336</v>
      </c>
      <c r="O3132" s="5" t="s">
        <v>5382</v>
      </c>
      <c r="P3132" s="2">
        <f>VLOOKUP(M3132&amp;N3132,Distancia!$C$2:$D$3438,2,0)</f>
        <v>80.3</v>
      </c>
      <c r="Q3132" s="2" t="str">
        <f t="shared" si="48"/>
        <v>Aplica</v>
      </c>
      <c r="R3132" s="36"/>
      <c r="S3132" s="2"/>
    </row>
    <row r="3133" spans="1:19" x14ac:dyDescent="0.25">
      <c r="A3133" s="3" t="s">
        <v>329</v>
      </c>
      <c r="B3133" s="6" t="s">
        <v>2291</v>
      </c>
      <c r="C3133" s="2">
        <v>221577</v>
      </c>
      <c r="D3133" s="4">
        <v>45930</v>
      </c>
      <c r="E3133" s="4">
        <v>45930</v>
      </c>
      <c r="F3133" s="2" t="s">
        <v>1882</v>
      </c>
      <c r="G3133" s="3" t="s">
        <v>1883</v>
      </c>
      <c r="H3133" s="2" t="s">
        <v>5825</v>
      </c>
      <c r="I3133" s="3" t="s">
        <v>3170</v>
      </c>
      <c r="J3133" s="6">
        <v>0</v>
      </c>
      <c r="K3133" s="3" t="s">
        <v>2314</v>
      </c>
      <c r="L3133" s="3" t="s">
        <v>5345</v>
      </c>
      <c r="M3133" s="3" t="s">
        <v>1340</v>
      </c>
      <c r="N3133" s="3" t="s">
        <v>17</v>
      </c>
      <c r="O3133" s="5" t="s">
        <v>5382</v>
      </c>
      <c r="P3133" s="2">
        <f>VLOOKUP(M3133&amp;N3133,Distancia!$C$2:$D$3438,2,0)</f>
        <v>84.9</v>
      </c>
      <c r="Q3133" s="2" t="str">
        <f t="shared" si="48"/>
        <v>Aplica</v>
      </c>
      <c r="R3133" s="36"/>
      <c r="S3133" s="2"/>
    </row>
    <row r="3134" spans="1:19" x14ac:dyDescent="0.25">
      <c r="A3134" s="3" t="s">
        <v>260</v>
      </c>
      <c r="B3134" s="6" t="s">
        <v>2228</v>
      </c>
      <c r="C3134" s="2">
        <v>217980</v>
      </c>
      <c r="D3134" s="4">
        <v>45840</v>
      </c>
      <c r="E3134" s="4">
        <v>45840</v>
      </c>
      <c r="F3134" s="2" t="s">
        <v>331</v>
      </c>
      <c r="G3134" s="3" t="s">
        <v>332</v>
      </c>
      <c r="H3134" s="2" t="s">
        <v>5397</v>
      </c>
      <c r="I3134" s="3" t="s">
        <v>97</v>
      </c>
      <c r="J3134" s="6">
        <v>31809</v>
      </c>
      <c r="K3134" s="3" t="s">
        <v>179</v>
      </c>
      <c r="L3134" s="3" t="s">
        <v>3461</v>
      </c>
      <c r="M3134" s="3" t="s">
        <v>261</v>
      </c>
      <c r="N3134" s="3" t="s">
        <v>410</v>
      </c>
      <c r="O3134" s="5" t="s">
        <v>5382</v>
      </c>
      <c r="P3134" s="2">
        <f>VLOOKUP(M3134&amp;N3134,Distancia!$C$2:$D$3438,2,0)</f>
        <v>2015</v>
      </c>
      <c r="Q3134" s="2" t="str">
        <f t="shared" si="48"/>
        <v>Aplica</v>
      </c>
      <c r="R3134" s="36">
        <v>0</v>
      </c>
      <c r="S3134" s="2"/>
    </row>
    <row r="3135" spans="1:19" x14ac:dyDescent="0.25">
      <c r="A3135" s="3" t="s">
        <v>260</v>
      </c>
      <c r="B3135" s="6" t="s">
        <v>2228</v>
      </c>
      <c r="C3135" s="2">
        <v>218203</v>
      </c>
      <c r="D3135" s="4">
        <v>45847</v>
      </c>
      <c r="E3135" s="4">
        <v>45847</v>
      </c>
      <c r="F3135" s="2" t="s">
        <v>331</v>
      </c>
      <c r="G3135" s="3" t="s">
        <v>332</v>
      </c>
      <c r="H3135" s="2" t="s">
        <v>5397</v>
      </c>
      <c r="I3135" s="3" t="s">
        <v>97</v>
      </c>
      <c r="J3135" s="6">
        <v>31809</v>
      </c>
      <c r="K3135" s="3" t="s">
        <v>226</v>
      </c>
      <c r="L3135" s="3" t="s">
        <v>3434</v>
      </c>
      <c r="M3135" s="3" t="s">
        <v>261</v>
      </c>
      <c r="N3135" s="3" t="s">
        <v>270</v>
      </c>
      <c r="O3135" s="5" t="s">
        <v>5382</v>
      </c>
      <c r="P3135" s="2">
        <f>VLOOKUP(M3135&amp;N3135,Distancia!$C$2:$D$3438,2,0)</f>
        <v>2059.04</v>
      </c>
      <c r="Q3135" s="2" t="str">
        <f t="shared" si="48"/>
        <v>Aplica</v>
      </c>
      <c r="R3135" s="36">
        <v>0</v>
      </c>
      <c r="S3135" s="2"/>
    </row>
    <row r="3136" spans="1:19" x14ac:dyDescent="0.25">
      <c r="A3136" s="3" t="s">
        <v>260</v>
      </c>
      <c r="B3136" s="6" t="s">
        <v>2228</v>
      </c>
      <c r="C3136" s="2">
        <v>218542</v>
      </c>
      <c r="D3136" s="4">
        <v>45860</v>
      </c>
      <c r="E3136" s="4">
        <v>45866</v>
      </c>
      <c r="F3136" s="2" t="s">
        <v>306</v>
      </c>
      <c r="G3136" s="3" t="s">
        <v>328</v>
      </c>
      <c r="H3136" s="2" t="s">
        <v>5709</v>
      </c>
      <c r="I3136" s="3" t="s">
        <v>97</v>
      </c>
      <c r="J3136" s="6">
        <v>380393</v>
      </c>
      <c r="K3136" s="3" t="s">
        <v>106</v>
      </c>
      <c r="L3136" s="3" t="s">
        <v>3668</v>
      </c>
      <c r="M3136" s="3" t="s">
        <v>261</v>
      </c>
      <c r="N3136" s="3" t="s">
        <v>270</v>
      </c>
      <c r="O3136" s="5" t="s">
        <v>5392</v>
      </c>
      <c r="P3136" s="2">
        <f>VLOOKUP(M3136&amp;N3136,Distancia!$C$2:$D$3438,2,0)</f>
        <v>2059.04</v>
      </c>
      <c r="Q3136" s="2" t="str">
        <f t="shared" si="48"/>
        <v>Aplica</v>
      </c>
      <c r="R3136" s="36">
        <v>272932</v>
      </c>
      <c r="S3136" s="2"/>
    </row>
    <row r="3137" spans="1:19" x14ac:dyDescent="0.25">
      <c r="A3137" s="3" t="s">
        <v>260</v>
      </c>
      <c r="B3137" s="6" t="s">
        <v>2228</v>
      </c>
      <c r="C3137" s="2">
        <v>218569</v>
      </c>
      <c r="D3137" s="4">
        <v>45874</v>
      </c>
      <c r="E3137" s="4">
        <v>45876</v>
      </c>
      <c r="F3137" s="2" t="s">
        <v>3836</v>
      </c>
      <c r="G3137" s="3" t="s">
        <v>3837</v>
      </c>
      <c r="H3137" s="2" t="s">
        <v>5719</v>
      </c>
      <c r="I3137" s="3" t="s">
        <v>351</v>
      </c>
      <c r="J3137" s="6">
        <v>190855</v>
      </c>
      <c r="K3137" s="3" t="s">
        <v>322</v>
      </c>
      <c r="L3137" s="3" t="s">
        <v>3668</v>
      </c>
      <c r="M3137" s="3" t="s">
        <v>261</v>
      </c>
      <c r="N3137" s="3" t="s">
        <v>270</v>
      </c>
      <c r="O3137" s="5" t="s">
        <v>5392</v>
      </c>
      <c r="P3137" s="2">
        <f>VLOOKUP(M3137&amp;N3137,Distancia!$C$2:$D$3438,2,0)</f>
        <v>2059.04</v>
      </c>
      <c r="Q3137" s="2" t="str">
        <f t="shared" si="48"/>
        <v>Aplica</v>
      </c>
      <c r="R3137" s="36">
        <v>195932</v>
      </c>
      <c r="S3137" s="2"/>
    </row>
    <row r="3138" spans="1:19" x14ac:dyDescent="0.25">
      <c r="A3138" s="3" t="s">
        <v>260</v>
      </c>
      <c r="B3138" s="6" t="s">
        <v>2228</v>
      </c>
      <c r="C3138" s="2">
        <v>218666</v>
      </c>
      <c r="D3138" s="4">
        <v>45861</v>
      </c>
      <c r="E3138" s="4">
        <v>45861</v>
      </c>
      <c r="F3138" s="2" t="s">
        <v>2780</v>
      </c>
      <c r="G3138" s="3" t="s">
        <v>2779</v>
      </c>
      <c r="H3138" s="2" t="s">
        <v>5754</v>
      </c>
      <c r="I3138" s="3" t="s">
        <v>97</v>
      </c>
      <c r="J3138" s="6">
        <v>25815</v>
      </c>
      <c r="K3138" s="3" t="s">
        <v>327</v>
      </c>
      <c r="L3138" s="3" t="s">
        <v>3843</v>
      </c>
      <c r="M3138" s="3" t="s">
        <v>261</v>
      </c>
      <c r="N3138" s="3" t="s">
        <v>315</v>
      </c>
      <c r="O3138" s="5" t="s">
        <v>5382</v>
      </c>
      <c r="P3138" s="2">
        <f>VLOOKUP(M3138&amp;N3138,Distancia!$C$2:$D$3438,2,0)</f>
        <v>144.01</v>
      </c>
      <c r="Q3138" s="2" t="str">
        <f t="shared" si="48"/>
        <v>Aplica</v>
      </c>
      <c r="R3138" s="36">
        <v>0</v>
      </c>
      <c r="S3138" s="2"/>
    </row>
    <row r="3139" spans="1:19" x14ac:dyDescent="0.25">
      <c r="A3139" s="3" t="s">
        <v>260</v>
      </c>
      <c r="B3139" s="6" t="s">
        <v>2228</v>
      </c>
      <c r="C3139" s="2">
        <v>218667</v>
      </c>
      <c r="D3139" s="4">
        <v>45861</v>
      </c>
      <c r="E3139" s="4">
        <v>45861</v>
      </c>
      <c r="F3139" s="2" t="s">
        <v>2786</v>
      </c>
      <c r="G3139" s="3" t="s">
        <v>2785</v>
      </c>
      <c r="H3139" s="2" t="s">
        <v>5755</v>
      </c>
      <c r="I3139" s="3" t="s">
        <v>97</v>
      </c>
      <c r="J3139" s="6">
        <v>31809</v>
      </c>
      <c r="K3139" s="3" t="s">
        <v>164</v>
      </c>
      <c r="L3139" s="3" t="s">
        <v>3490</v>
      </c>
      <c r="M3139" s="3" t="s">
        <v>261</v>
      </c>
      <c r="N3139" s="3" t="s">
        <v>315</v>
      </c>
      <c r="O3139" s="5" t="s">
        <v>5382</v>
      </c>
      <c r="P3139" s="2">
        <f>VLOOKUP(M3139&amp;N3139,Distancia!$C$2:$D$3438,2,0)</f>
        <v>144.01</v>
      </c>
      <c r="Q3139" s="2" t="str">
        <f t="shared" si="48"/>
        <v>Aplica</v>
      </c>
      <c r="R3139" s="36">
        <v>0</v>
      </c>
      <c r="S3139" s="2"/>
    </row>
    <row r="3140" spans="1:19" x14ac:dyDescent="0.25">
      <c r="A3140" s="3" t="s">
        <v>260</v>
      </c>
      <c r="B3140" s="6" t="s">
        <v>2228</v>
      </c>
      <c r="C3140" s="2">
        <v>218741</v>
      </c>
      <c r="D3140" s="4">
        <v>45861</v>
      </c>
      <c r="E3140" s="4">
        <v>45861</v>
      </c>
      <c r="F3140" s="2" t="s">
        <v>331</v>
      </c>
      <c r="G3140" s="3" t="s">
        <v>332</v>
      </c>
      <c r="H3140" s="2" t="s">
        <v>5397</v>
      </c>
      <c r="I3140" s="3" t="s">
        <v>97</v>
      </c>
      <c r="J3140" s="6">
        <v>31809</v>
      </c>
      <c r="K3140" s="3" t="s">
        <v>3943</v>
      </c>
      <c r="L3140" s="3" t="s">
        <v>3490</v>
      </c>
      <c r="M3140" s="3" t="s">
        <v>261</v>
      </c>
      <c r="N3140" s="3" t="s">
        <v>270</v>
      </c>
      <c r="O3140" s="5" t="s">
        <v>5382</v>
      </c>
      <c r="P3140" s="2">
        <f>VLOOKUP(M3140&amp;N3140,Distancia!$C$2:$D$3438,2,0)</f>
        <v>2059.04</v>
      </c>
      <c r="Q3140" s="2" t="str">
        <f t="shared" si="48"/>
        <v>Aplica</v>
      </c>
      <c r="R3140" s="36">
        <v>0</v>
      </c>
      <c r="S3140" s="2"/>
    </row>
    <row r="3141" spans="1:19" x14ac:dyDescent="0.25">
      <c r="A3141" s="3" t="s">
        <v>260</v>
      </c>
      <c r="B3141" s="6" t="s">
        <v>2228</v>
      </c>
      <c r="C3141" s="2">
        <v>218931</v>
      </c>
      <c r="D3141" s="4">
        <v>45866</v>
      </c>
      <c r="E3141" s="4">
        <v>45870</v>
      </c>
      <c r="F3141" s="2" t="s">
        <v>331</v>
      </c>
      <c r="G3141" s="3" t="s">
        <v>332</v>
      </c>
      <c r="H3141" s="2" t="s">
        <v>5397</v>
      </c>
      <c r="I3141" s="3" t="s">
        <v>97</v>
      </c>
      <c r="J3141" s="6">
        <v>318092</v>
      </c>
      <c r="K3141" s="3" t="s">
        <v>2781</v>
      </c>
      <c r="L3141" s="3" t="s">
        <v>3281</v>
      </c>
      <c r="M3141" s="3" t="s">
        <v>261</v>
      </c>
      <c r="N3141" s="3" t="s">
        <v>270</v>
      </c>
      <c r="O3141" s="5" t="s">
        <v>5392</v>
      </c>
      <c r="P3141" s="2">
        <f>VLOOKUP(M3141&amp;N3141,Distancia!$C$2:$D$3438,2,0)</f>
        <v>2059.04</v>
      </c>
      <c r="Q3141" s="2" t="str">
        <f t="shared" ref="Q3141:Q3204" si="49">IF(P3141&gt;=80,"Aplica","No Aplica")</f>
        <v>Aplica</v>
      </c>
      <c r="R3141" s="36">
        <v>397676</v>
      </c>
      <c r="S3141" s="2"/>
    </row>
    <row r="3142" spans="1:19" x14ac:dyDescent="0.25">
      <c r="A3142" s="3" t="s">
        <v>260</v>
      </c>
      <c r="B3142" s="6" t="s">
        <v>2228</v>
      </c>
      <c r="C3142" s="2">
        <v>218952</v>
      </c>
      <c r="D3142" s="4">
        <v>45874</v>
      </c>
      <c r="E3142" s="4">
        <v>45876</v>
      </c>
      <c r="F3142" s="2" t="s">
        <v>2792</v>
      </c>
      <c r="G3142" s="3" t="s">
        <v>2791</v>
      </c>
      <c r="H3142" s="2" t="s">
        <v>5862</v>
      </c>
      <c r="I3142" s="3" t="s">
        <v>351</v>
      </c>
      <c r="J3142" s="6">
        <v>207487</v>
      </c>
      <c r="K3142" s="3" t="s">
        <v>222</v>
      </c>
      <c r="L3142" s="3" t="s">
        <v>3281</v>
      </c>
      <c r="M3142" s="3" t="s">
        <v>261</v>
      </c>
      <c r="N3142" s="3" t="s">
        <v>270</v>
      </c>
      <c r="O3142" s="5" t="s">
        <v>5392</v>
      </c>
      <c r="P3142" s="2">
        <f>VLOOKUP(M3142&amp;N3142,Distancia!$C$2:$D$3438,2,0)</f>
        <v>2059.04</v>
      </c>
      <c r="Q3142" s="2" t="str">
        <f t="shared" si="49"/>
        <v>Aplica</v>
      </c>
      <c r="R3142" s="36">
        <v>179854</v>
      </c>
      <c r="S3142" s="2"/>
    </row>
    <row r="3143" spans="1:19" x14ac:dyDescent="0.25">
      <c r="A3143" s="3" t="s">
        <v>260</v>
      </c>
      <c r="B3143" s="6" t="s">
        <v>2228</v>
      </c>
      <c r="C3143" s="2">
        <v>219017</v>
      </c>
      <c r="D3143" s="4">
        <v>45875</v>
      </c>
      <c r="E3143" s="4">
        <v>45878</v>
      </c>
      <c r="F3143" s="2" t="s">
        <v>4081</v>
      </c>
      <c r="G3143" s="3" t="s">
        <v>4082</v>
      </c>
      <c r="H3143" s="2" t="s">
        <v>5884</v>
      </c>
      <c r="I3143" s="3" t="s">
        <v>97</v>
      </c>
      <c r="J3143" s="6">
        <v>219429</v>
      </c>
      <c r="K3143" s="3" t="s">
        <v>211</v>
      </c>
      <c r="L3143" s="3" t="s">
        <v>3919</v>
      </c>
      <c r="M3143" s="3" t="s">
        <v>261</v>
      </c>
      <c r="N3143" s="3" t="s">
        <v>326</v>
      </c>
      <c r="O3143" s="5" t="s">
        <v>5382</v>
      </c>
      <c r="P3143" s="2">
        <f>VLOOKUP(M3143&amp;N3143,Distancia!$C$2:$D$3438,2,0)</f>
        <v>305.16000000000003</v>
      </c>
      <c r="Q3143" s="2" t="str">
        <f t="shared" si="49"/>
        <v>Aplica</v>
      </c>
      <c r="R3143" s="36">
        <v>0</v>
      </c>
      <c r="S3143" s="2"/>
    </row>
    <row r="3144" spans="1:19" x14ac:dyDescent="0.25">
      <c r="A3144" s="3" t="s">
        <v>260</v>
      </c>
      <c r="B3144" s="6" t="s">
        <v>2228</v>
      </c>
      <c r="C3144" s="2">
        <v>219184</v>
      </c>
      <c r="D3144" s="4">
        <v>45887</v>
      </c>
      <c r="E3144" s="4">
        <v>45891</v>
      </c>
      <c r="F3144" s="2" t="s">
        <v>307</v>
      </c>
      <c r="G3144" s="3" t="s">
        <v>308</v>
      </c>
      <c r="H3144" s="2" t="s">
        <v>5945</v>
      </c>
      <c r="I3144" s="3" t="s">
        <v>351</v>
      </c>
      <c r="J3144" s="6">
        <v>283967</v>
      </c>
      <c r="K3144" s="3" t="s">
        <v>301</v>
      </c>
      <c r="L3144" s="3" t="s">
        <v>4154</v>
      </c>
      <c r="M3144" s="3" t="s">
        <v>261</v>
      </c>
      <c r="N3144" s="3" t="s">
        <v>270</v>
      </c>
      <c r="O3144" s="5" t="s">
        <v>5392</v>
      </c>
      <c r="P3144" s="2">
        <f>VLOOKUP(M3144&amp;N3144,Distancia!$C$2:$D$3438,2,0)</f>
        <v>2059.04</v>
      </c>
      <c r="Q3144" s="2" t="str">
        <f t="shared" si="49"/>
        <v>Aplica</v>
      </c>
      <c r="R3144" s="36">
        <v>190960</v>
      </c>
      <c r="S3144" s="2"/>
    </row>
    <row r="3145" spans="1:19" x14ac:dyDescent="0.25">
      <c r="A3145" s="3" t="s">
        <v>260</v>
      </c>
      <c r="B3145" s="6" t="s">
        <v>2228</v>
      </c>
      <c r="C3145" s="2">
        <v>219247</v>
      </c>
      <c r="D3145" s="4">
        <v>45874</v>
      </c>
      <c r="E3145" s="4">
        <v>45875</v>
      </c>
      <c r="F3145" s="2" t="s">
        <v>306</v>
      </c>
      <c r="G3145" s="3" t="s">
        <v>328</v>
      </c>
      <c r="H3145" s="2" t="s">
        <v>5709</v>
      </c>
      <c r="I3145" s="3" t="s">
        <v>97</v>
      </c>
      <c r="J3145" s="6">
        <v>121034</v>
      </c>
      <c r="K3145" s="3" t="s">
        <v>151</v>
      </c>
      <c r="L3145" s="3" t="s">
        <v>3896</v>
      </c>
      <c r="M3145" s="3" t="s">
        <v>261</v>
      </c>
      <c r="N3145" s="3" t="s">
        <v>270</v>
      </c>
      <c r="O3145" s="5" t="s">
        <v>5392</v>
      </c>
      <c r="P3145" s="2">
        <f>VLOOKUP(M3145&amp;N3145,Distancia!$C$2:$D$3438,2,0)</f>
        <v>2059.04</v>
      </c>
      <c r="Q3145" s="2" t="str">
        <f t="shared" si="49"/>
        <v>Aplica</v>
      </c>
      <c r="R3145" s="48"/>
      <c r="S3145" s="2"/>
    </row>
    <row r="3146" spans="1:19" x14ac:dyDescent="0.25">
      <c r="A3146" s="3" t="s">
        <v>260</v>
      </c>
      <c r="B3146" s="6" t="s">
        <v>2228</v>
      </c>
      <c r="C3146" s="2">
        <v>219248</v>
      </c>
      <c r="D3146" s="4">
        <v>45876</v>
      </c>
      <c r="E3146" s="4">
        <v>45878</v>
      </c>
      <c r="F3146" s="2" t="s">
        <v>306</v>
      </c>
      <c r="G3146" s="3" t="s">
        <v>328</v>
      </c>
      <c r="H3146" s="2" t="s">
        <v>5709</v>
      </c>
      <c r="I3146" s="3" t="s">
        <v>97</v>
      </c>
      <c r="J3146" s="6">
        <v>172906</v>
      </c>
      <c r="K3146" s="3" t="s">
        <v>142</v>
      </c>
      <c r="L3146" s="3" t="s">
        <v>3896</v>
      </c>
      <c r="M3146" s="3" t="s">
        <v>261</v>
      </c>
      <c r="N3146" s="3" t="s">
        <v>326</v>
      </c>
      <c r="O3146" s="5" t="s">
        <v>5392</v>
      </c>
      <c r="P3146" s="2">
        <f>VLOOKUP(M3146&amp;N3146,Distancia!$C$2:$D$3438,2,0)</f>
        <v>305.16000000000003</v>
      </c>
      <c r="Q3146" s="2" t="str">
        <f t="shared" si="49"/>
        <v>Aplica</v>
      </c>
      <c r="R3146" s="36">
        <v>161478</v>
      </c>
      <c r="S3146" s="2"/>
    </row>
    <row r="3147" spans="1:19" x14ac:dyDescent="0.25">
      <c r="A3147" s="3" t="s">
        <v>260</v>
      </c>
      <c r="B3147" s="6" t="s">
        <v>2228</v>
      </c>
      <c r="C3147" s="2">
        <v>219533</v>
      </c>
      <c r="D3147" s="4">
        <v>45877</v>
      </c>
      <c r="E3147" s="4">
        <v>45877</v>
      </c>
      <c r="F3147" s="2" t="s">
        <v>3290</v>
      </c>
      <c r="G3147" s="3" t="s">
        <v>3291</v>
      </c>
      <c r="H3147" s="2" t="s">
        <v>6064</v>
      </c>
      <c r="I3147" s="3" t="s">
        <v>3170</v>
      </c>
      <c r="J3147" s="6">
        <v>31809</v>
      </c>
      <c r="K3147" s="3" t="s">
        <v>290</v>
      </c>
      <c r="L3147" s="3" t="s">
        <v>4059</v>
      </c>
      <c r="M3147" s="3" t="s">
        <v>261</v>
      </c>
      <c r="N3147" s="3" t="s">
        <v>304</v>
      </c>
      <c r="O3147" s="5" t="s">
        <v>5402</v>
      </c>
      <c r="P3147" s="2">
        <f>VLOOKUP(M3147&amp;N3147,Distancia!$C$2:$D$3438,2,0)</f>
        <v>108</v>
      </c>
      <c r="Q3147" s="2" t="str">
        <f t="shared" si="49"/>
        <v>Aplica</v>
      </c>
      <c r="R3147" s="36">
        <v>0</v>
      </c>
      <c r="S3147" s="2"/>
    </row>
    <row r="3148" spans="1:19" x14ac:dyDescent="0.25">
      <c r="A3148" s="3" t="s">
        <v>260</v>
      </c>
      <c r="B3148" s="6" t="s">
        <v>2228</v>
      </c>
      <c r="C3148" s="2">
        <v>219534</v>
      </c>
      <c r="D3148" s="4">
        <v>45877</v>
      </c>
      <c r="E3148" s="4">
        <v>45877</v>
      </c>
      <c r="F3148" s="2" t="s">
        <v>4337</v>
      </c>
      <c r="G3148" s="3" t="s">
        <v>4338</v>
      </c>
      <c r="H3148" s="2" t="s">
        <v>6065</v>
      </c>
      <c r="I3148" s="3" t="s">
        <v>3170</v>
      </c>
      <c r="J3148" s="6">
        <v>25815</v>
      </c>
      <c r="K3148" s="3" t="s">
        <v>137</v>
      </c>
      <c r="L3148" s="3" t="s">
        <v>4059</v>
      </c>
      <c r="M3148" s="3" t="s">
        <v>261</v>
      </c>
      <c r="N3148" s="3" t="s">
        <v>304</v>
      </c>
      <c r="O3148" s="5" t="s">
        <v>5394</v>
      </c>
      <c r="P3148" s="2">
        <f>VLOOKUP(M3148&amp;N3148,Distancia!$C$2:$D$3438,2,0)</f>
        <v>108</v>
      </c>
      <c r="Q3148" s="2" t="str">
        <f t="shared" si="49"/>
        <v>Aplica</v>
      </c>
      <c r="R3148" s="36">
        <v>0</v>
      </c>
      <c r="S3148" s="2"/>
    </row>
    <row r="3149" spans="1:19" x14ac:dyDescent="0.25">
      <c r="A3149" s="3" t="s">
        <v>260</v>
      </c>
      <c r="B3149" s="6" t="s">
        <v>2228</v>
      </c>
      <c r="C3149" s="2">
        <v>219649</v>
      </c>
      <c r="D3149" s="4">
        <v>45883</v>
      </c>
      <c r="E3149" s="4">
        <v>45883</v>
      </c>
      <c r="F3149" s="2" t="s">
        <v>3178</v>
      </c>
      <c r="G3149" s="3" t="s">
        <v>3179</v>
      </c>
      <c r="H3149" s="2" t="s">
        <v>6095</v>
      </c>
      <c r="I3149" s="3" t="s">
        <v>97</v>
      </c>
      <c r="J3149" s="6">
        <v>25815</v>
      </c>
      <c r="K3149" s="3" t="s">
        <v>116</v>
      </c>
      <c r="L3149" s="3" t="s">
        <v>4194</v>
      </c>
      <c r="M3149" s="3" t="s">
        <v>315</v>
      </c>
      <c r="N3149" s="3" t="s">
        <v>261</v>
      </c>
      <c r="O3149" s="5" t="s">
        <v>5382</v>
      </c>
      <c r="P3149" s="2">
        <f>VLOOKUP(M3149&amp;N3149,Distancia!$C$2:$D$3438,2,0)</f>
        <v>144.01</v>
      </c>
      <c r="Q3149" s="2" t="str">
        <f t="shared" si="49"/>
        <v>Aplica</v>
      </c>
      <c r="R3149" s="36">
        <v>201074</v>
      </c>
      <c r="S3149" s="2"/>
    </row>
    <row r="3150" spans="1:19" x14ac:dyDescent="0.25">
      <c r="A3150" s="3" t="s">
        <v>260</v>
      </c>
      <c r="B3150" s="6" t="s">
        <v>2228</v>
      </c>
      <c r="C3150" s="2">
        <v>219834</v>
      </c>
      <c r="D3150" s="4">
        <v>45895</v>
      </c>
      <c r="E3150" s="4">
        <v>45897</v>
      </c>
      <c r="F3150" s="2" t="s">
        <v>39</v>
      </c>
      <c r="G3150" s="3" t="s">
        <v>305</v>
      </c>
      <c r="H3150" s="2" t="s">
        <v>6141</v>
      </c>
      <c r="I3150" s="3" t="s">
        <v>97</v>
      </c>
      <c r="J3150" s="6">
        <v>207487</v>
      </c>
      <c r="K3150" s="3" t="s">
        <v>333</v>
      </c>
      <c r="L3150" s="3" t="s">
        <v>4241</v>
      </c>
      <c r="M3150" s="3" t="s">
        <v>261</v>
      </c>
      <c r="N3150" s="3" t="s">
        <v>270</v>
      </c>
      <c r="O3150" s="5" t="s">
        <v>5392</v>
      </c>
      <c r="P3150" s="2">
        <f>VLOOKUP(M3150&amp;N3150,Distancia!$C$2:$D$3438,2,0)</f>
        <v>2059.04</v>
      </c>
      <c r="Q3150" s="2" t="str">
        <f t="shared" si="49"/>
        <v>Aplica</v>
      </c>
      <c r="R3150" s="56">
        <v>201074</v>
      </c>
      <c r="S3150" s="2"/>
    </row>
    <row r="3151" spans="1:19" x14ac:dyDescent="0.25">
      <c r="A3151" s="3" t="s">
        <v>260</v>
      </c>
      <c r="B3151" s="6" t="s">
        <v>2228</v>
      </c>
      <c r="C3151" s="2">
        <v>219948</v>
      </c>
      <c r="D3151" s="4">
        <v>45902</v>
      </c>
      <c r="E3151" s="4">
        <v>45904</v>
      </c>
      <c r="F3151" s="2" t="s">
        <v>2790</v>
      </c>
      <c r="G3151" s="3" t="s">
        <v>2789</v>
      </c>
      <c r="H3151" s="2" t="s">
        <v>6168</v>
      </c>
      <c r="I3151" s="3" t="s">
        <v>97</v>
      </c>
      <c r="J3151" s="6">
        <v>190855</v>
      </c>
      <c r="K3151" s="3" t="s">
        <v>668</v>
      </c>
      <c r="L3151" s="3" t="s">
        <v>4241</v>
      </c>
      <c r="M3151" s="3" t="s">
        <v>261</v>
      </c>
      <c r="N3151" s="3" t="s">
        <v>270</v>
      </c>
      <c r="O3151" s="5" t="s">
        <v>5392</v>
      </c>
      <c r="P3151" s="2">
        <f>VLOOKUP(M3151&amp;N3151,Distancia!$C$2:$D$3438,2,0)</f>
        <v>2059.04</v>
      </c>
      <c r="Q3151" s="2" t="str">
        <f t="shared" si="49"/>
        <v>Aplica</v>
      </c>
      <c r="R3151" s="36">
        <v>175018</v>
      </c>
      <c r="S3151" s="2"/>
    </row>
    <row r="3152" spans="1:19" x14ac:dyDescent="0.25">
      <c r="A3152" s="3" t="s">
        <v>260</v>
      </c>
      <c r="B3152" s="6" t="s">
        <v>2228</v>
      </c>
      <c r="C3152" s="2">
        <v>220043</v>
      </c>
      <c r="D3152" s="4">
        <v>45896</v>
      </c>
      <c r="E3152" s="4">
        <v>45896</v>
      </c>
      <c r="F3152" s="2" t="s">
        <v>3178</v>
      </c>
      <c r="G3152" s="3" t="s">
        <v>3179</v>
      </c>
      <c r="H3152" s="2" t="s">
        <v>6095</v>
      </c>
      <c r="I3152" s="3" t="s">
        <v>97</v>
      </c>
      <c r="J3152" s="6">
        <v>25815</v>
      </c>
      <c r="K3152" s="3" t="s">
        <v>340</v>
      </c>
      <c r="L3152" s="3" t="s">
        <v>4241</v>
      </c>
      <c r="M3152" s="3" t="s">
        <v>315</v>
      </c>
      <c r="N3152" s="3" t="s">
        <v>314</v>
      </c>
      <c r="O3152" s="5" t="s">
        <v>5382</v>
      </c>
      <c r="P3152" s="2">
        <f>VLOOKUP(M3152&amp;N3152,Distancia!$C$2:$D$3438,2,0)</f>
        <v>100</v>
      </c>
      <c r="Q3152" s="2" t="str">
        <f t="shared" si="49"/>
        <v>Aplica</v>
      </c>
      <c r="R3152" s="36">
        <v>179338</v>
      </c>
      <c r="S3152" s="2"/>
    </row>
    <row r="3153" spans="1:19" x14ac:dyDescent="0.25">
      <c r="A3153" s="3" t="s">
        <v>260</v>
      </c>
      <c r="B3153" s="6" t="s">
        <v>2228</v>
      </c>
      <c r="C3153" s="2">
        <v>220083</v>
      </c>
      <c r="D3153" s="4">
        <v>45901</v>
      </c>
      <c r="E3153" s="4">
        <v>45904</v>
      </c>
      <c r="F3153" s="2" t="s">
        <v>318</v>
      </c>
      <c r="G3153" s="3" t="s">
        <v>319</v>
      </c>
      <c r="H3153" s="2" t="s">
        <v>6201</v>
      </c>
      <c r="I3153" s="3" t="s">
        <v>97</v>
      </c>
      <c r="J3153" s="6">
        <v>270378</v>
      </c>
      <c r="K3153" s="3" t="s">
        <v>370</v>
      </c>
      <c r="L3153" s="3" t="s">
        <v>4347</v>
      </c>
      <c r="M3153" s="3" t="s">
        <v>261</v>
      </c>
      <c r="N3153" s="3" t="s">
        <v>270</v>
      </c>
      <c r="O3153" s="5" t="s">
        <v>5392</v>
      </c>
      <c r="P3153" s="2">
        <f>VLOOKUP(M3153&amp;N3153,Distancia!$C$2:$D$3438,2,0)</f>
        <v>2059.04</v>
      </c>
      <c r="Q3153" s="2" t="str">
        <f t="shared" si="49"/>
        <v>Aplica</v>
      </c>
      <c r="R3153" s="56">
        <v>179338</v>
      </c>
      <c r="S3153" s="2"/>
    </row>
    <row r="3154" spans="1:19" x14ac:dyDescent="0.25">
      <c r="A3154" s="3" t="s">
        <v>260</v>
      </c>
      <c r="B3154" s="6" t="s">
        <v>2228</v>
      </c>
      <c r="C3154" s="2">
        <v>220090</v>
      </c>
      <c r="D3154" s="4">
        <v>45900</v>
      </c>
      <c r="E3154" s="4">
        <v>45903</v>
      </c>
      <c r="F3154" s="2" t="s">
        <v>2786</v>
      </c>
      <c r="G3154" s="3" t="s">
        <v>2785</v>
      </c>
      <c r="H3154" s="2" t="s">
        <v>5755</v>
      </c>
      <c r="I3154" s="3" t="s">
        <v>351</v>
      </c>
      <c r="J3154" s="6">
        <v>270378</v>
      </c>
      <c r="K3154" s="3" t="s">
        <v>367</v>
      </c>
      <c r="L3154" s="3" t="s">
        <v>4347</v>
      </c>
      <c r="M3154" s="3" t="s">
        <v>261</v>
      </c>
      <c r="N3154" s="3" t="s">
        <v>555</v>
      </c>
      <c r="O3154" s="5" t="s">
        <v>5494</v>
      </c>
      <c r="P3154" s="2">
        <f>VLOOKUP(M3154&amp;N3154,Distancia!$C$2:$D$3438,2,0)</f>
        <v>1591</v>
      </c>
      <c r="Q3154" s="2" t="str">
        <f t="shared" si="49"/>
        <v>Aplica</v>
      </c>
      <c r="R3154" s="36">
        <v>169816</v>
      </c>
      <c r="S3154" s="2"/>
    </row>
    <row r="3155" spans="1:19" x14ac:dyDescent="0.25">
      <c r="A3155" s="3" t="s">
        <v>260</v>
      </c>
      <c r="B3155" s="6" t="s">
        <v>2228</v>
      </c>
      <c r="C3155" s="2">
        <v>220095</v>
      </c>
      <c r="D3155" s="4">
        <v>45894</v>
      </c>
      <c r="E3155" s="4">
        <v>45898</v>
      </c>
      <c r="F3155" s="2" t="s">
        <v>331</v>
      </c>
      <c r="G3155" s="3" t="s">
        <v>332</v>
      </c>
      <c r="H3155" s="2" t="s">
        <v>5397</v>
      </c>
      <c r="I3155" s="3" t="s">
        <v>3170</v>
      </c>
      <c r="J3155" s="6">
        <v>318092</v>
      </c>
      <c r="K3155" s="3" t="s">
        <v>330</v>
      </c>
      <c r="L3155" s="3" t="s">
        <v>4347</v>
      </c>
      <c r="M3155" s="3" t="s">
        <v>261</v>
      </c>
      <c r="N3155" s="3" t="s">
        <v>270</v>
      </c>
      <c r="O3155" s="5" t="s">
        <v>5392</v>
      </c>
      <c r="P3155" s="2">
        <f>VLOOKUP(M3155&amp;N3155,Distancia!$C$2:$D$3438,2,0)</f>
        <v>2059.04</v>
      </c>
      <c r="Q3155" s="2" t="str">
        <f t="shared" si="49"/>
        <v>Aplica</v>
      </c>
      <c r="R3155" s="36">
        <v>488950</v>
      </c>
      <c r="S3155" s="2"/>
    </row>
    <row r="3156" spans="1:19" x14ac:dyDescent="0.25">
      <c r="A3156" s="3" t="s">
        <v>260</v>
      </c>
      <c r="B3156" s="6" t="s">
        <v>2228</v>
      </c>
      <c r="C3156" s="2">
        <v>220182</v>
      </c>
      <c r="D3156" s="4">
        <v>45901</v>
      </c>
      <c r="E3156" s="4">
        <v>45904</v>
      </c>
      <c r="F3156" s="2" t="s">
        <v>2784</v>
      </c>
      <c r="G3156" s="3" t="s">
        <v>2788</v>
      </c>
      <c r="H3156" s="2" t="s">
        <v>6224</v>
      </c>
      <c r="I3156" s="3" t="s">
        <v>351</v>
      </c>
      <c r="J3156" s="6">
        <v>293940</v>
      </c>
      <c r="K3156" s="3" t="s">
        <v>475</v>
      </c>
      <c r="L3156" s="3" t="s">
        <v>4561</v>
      </c>
      <c r="M3156" s="3" t="s">
        <v>261</v>
      </c>
      <c r="N3156" s="3" t="s">
        <v>270</v>
      </c>
      <c r="O3156" s="5" t="s">
        <v>5392</v>
      </c>
      <c r="P3156" s="2">
        <f>VLOOKUP(M3156&amp;N3156,Distancia!$C$2:$D$3438,2,0)</f>
        <v>2059.04</v>
      </c>
      <c r="Q3156" s="2" t="str">
        <f t="shared" si="49"/>
        <v>Aplica</v>
      </c>
      <c r="R3156" s="36">
        <v>179338</v>
      </c>
      <c r="S3156" s="2"/>
    </row>
    <row r="3157" spans="1:19" x14ac:dyDescent="0.25">
      <c r="A3157" s="3" t="s">
        <v>260</v>
      </c>
      <c r="B3157" s="6" t="s">
        <v>2228</v>
      </c>
      <c r="C3157" s="2">
        <v>220315</v>
      </c>
      <c r="D3157" s="4">
        <v>45898</v>
      </c>
      <c r="E3157" s="4">
        <v>45898</v>
      </c>
      <c r="F3157" s="2" t="s">
        <v>320</v>
      </c>
      <c r="G3157" s="3" t="s">
        <v>321</v>
      </c>
      <c r="H3157" s="2" t="s">
        <v>6256</v>
      </c>
      <c r="I3157" s="3" t="s">
        <v>97</v>
      </c>
      <c r="J3157" s="6">
        <v>25815</v>
      </c>
      <c r="K3157" s="3" t="s">
        <v>719</v>
      </c>
      <c r="L3157" s="3" t="s">
        <v>4561</v>
      </c>
      <c r="M3157" s="3" t="s">
        <v>261</v>
      </c>
      <c r="N3157" s="3" t="s">
        <v>304</v>
      </c>
      <c r="O3157" s="5" t="s">
        <v>5382</v>
      </c>
      <c r="P3157" s="2">
        <f>VLOOKUP(M3157&amp;N3157,Distancia!$C$2:$D$3438,2,0)</f>
        <v>108</v>
      </c>
      <c r="Q3157" s="2" t="str">
        <f t="shared" si="49"/>
        <v>Aplica</v>
      </c>
      <c r="R3157" s="36">
        <v>0</v>
      </c>
      <c r="S3157" s="2"/>
    </row>
    <row r="3158" spans="1:19" x14ac:dyDescent="0.25">
      <c r="A3158" s="3" t="s">
        <v>260</v>
      </c>
      <c r="B3158" s="6" t="s">
        <v>2228</v>
      </c>
      <c r="C3158" s="2">
        <v>220335</v>
      </c>
      <c r="D3158" s="4">
        <v>45890</v>
      </c>
      <c r="E3158" s="4">
        <v>45898</v>
      </c>
      <c r="F3158" s="2" t="s">
        <v>306</v>
      </c>
      <c r="G3158" s="3" t="s">
        <v>328</v>
      </c>
      <c r="H3158" s="2" t="s">
        <v>5709</v>
      </c>
      <c r="I3158" s="3" t="s">
        <v>3170</v>
      </c>
      <c r="J3158" s="6">
        <v>518718</v>
      </c>
      <c r="K3158" s="3" t="s">
        <v>527</v>
      </c>
      <c r="L3158" s="3" t="s">
        <v>4625</v>
      </c>
      <c r="M3158" s="3" t="s">
        <v>261</v>
      </c>
      <c r="N3158" s="3" t="s">
        <v>270</v>
      </c>
      <c r="O3158" s="5" t="s">
        <v>5392</v>
      </c>
      <c r="P3158" s="2">
        <f>VLOOKUP(M3158&amp;N3158,Distancia!$C$2:$D$3438,2,0)</f>
        <v>2059.04</v>
      </c>
      <c r="Q3158" s="2" t="str">
        <f t="shared" si="49"/>
        <v>Aplica</v>
      </c>
      <c r="R3158" s="36">
        <v>272932</v>
      </c>
      <c r="S3158" s="2"/>
    </row>
    <row r="3159" spans="1:19" x14ac:dyDescent="0.25">
      <c r="A3159" s="3" t="s">
        <v>260</v>
      </c>
      <c r="B3159" s="6" t="s">
        <v>2228</v>
      </c>
      <c r="C3159" s="2">
        <v>220352</v>
      </c>
      <c r="D3159" s="4">
        <v>45898</v>
      </c>
      <c r="E3159" s="4">
        <v>45898</v>
      </c>
      <c r="F3159" s="2" t="s">
        <v>2783</v>
      </c>
      <c r="G3159" s="3" t="s">
        <v>2782</v>
      </c>
      <c r="H3159" s="2" t="s">
        <v>6264</v>
      </c>
      <c r="I3159" s="3" t="s">
        <v>97</v>
      </c>
      <c r="J3159" s="6">
        <v>31809</v>
      </c>
      <c r="K3159" s="3" t="s">
        <v>180</v>
      </c>
      <c r="L3159" s="3" t="s">
        <v>4722</v>
      </c>
      <c r="M3159" s="3" t="s">
        <v>261</v>
      </c>
      <c r="N3159" s="3" t="s">
        <v>304</v>
      </c>
      <c r="O3159" s="5" t="s">
        <v>5382</v>
      </c>
      <c r="P3159" s="2">
        <f>VLOOKUP(M3159&amp;N3159,Distancia!$C$2:$D$3438,2,0)</f>
        <v>108</v>
      </c>
      <c r="Q3159" s="2" t="str">
        <f t="shared" si="49"/>
        <v>Aplica</v>
      </c>
      <c r="R3159" s="36">
        <v>0</v>
      </c>
      <c r="S3159" s="2"/>
    </row>
    <row r="3160" spans="1:19" x14ac:dyDescent="0.25">
      <c r="A3160" s="3" t="s">
        <v>260</v>
      </c>
      <c r="B3160" s="6" t="s">
        <v>2228</v>
      </c>
      <c r="C3160" s="2">
        <v>220598</v>
      </c>
      <c r="D3160" s="4">
        <v>45904</v>
      </c>
      <c r="E3160" s="4">
        <v>45904</v>
      </c>
      <c r="F3160" s="2" t="s">
        <v>331</v>
      </c>
      <c r="G3160" s="3" t="s">
        <v>332</v>
      </c>
      <c r="H3160" s="2" t="s">
        <v>5397</v>
      </c>
      <c r="I3160" s="3" t="s">
        <v>97</v>
      </c>
      <c r="J3160" s="6">
        <v>31809</v>
      </c>
      <c r="K3160" s="3" t="s">
        <v>239</v>
      </c>
      <c r="L3160" s="3" t="s">
        <v>4783</v>
      </c>
      <c r="M3160" s="3" t="s">
        <v>261</v>
      </c>
      <c r="N3160" s="3" t="s">
        <v>270</v>
      </c>
      <c r="O3160" s="5" t="s">
        <v>5382</v>
      </c>
      <c r="P3160" s="2">
        <f>VLOOKUP(M3160&amp;N3160,Distancia!$C$2:$D$3438,2,0)</f>
        <v>2059.04</v>
      </c>
      <c r="Q3160" s="2" t="str">
        <f t="shared" si="49"/>
        <v>Aplica</v>
      </c>
      <c r="R3160" s="36">
        <v>0</v>
      </c>
      <c r="S3160" s="2"/>
    </row>
    <row r="3161" spans="1:19" x14ac:dyDescent="0.25">
      <c r="A3161" s="3" t="s">
        <v>260</v>
      </c>
      <c r="B3161" s="6" t="s">
        <v>2228</v>
      </c>
      <c r="C3161" s="2">
        <v>220632</v>
      </c>
      <c r="D3161" s="4">
        <v>45910</v>
      </c>
      <c r="E3161" s="4">
        <v>45910</v>
      </c>
      <c r="F3161" s="2" t="s">
        <v>3178</v>
      </c>
      <c r="G3161" s="3" t="s">
        <v>3179</v>
      </c>
      <c r="H3161" s="2" t="s">
        <v>6095</v>
      </c>
      <c r="I3161" s="3" t="s">
        <v>97</v>
      </c>
      <c r="J3161" s="6">
        <v>25815</v>
      </c>
      <c r="K3161" s="3" t="s">
        <v>204</v>
      </c>
      <c r="L3161" s="3" t="s">
        <v>4693</v>
      </c>
      <c r="M3161" s="3" t="s">
        <v>315</v>
      </c>
      <c r="N3161" s="3" t="s">
        <v>314</v>
      </c>
      <c r="O3161" s="5" t="s">
        <v>5382</v>
      </c>
      <c r="P3161" s="2">
        <f>VLOOKUP(M3161&amp;N3161,Distancia!$C$2:$D$3438,2,0)</f>
        <v>100</v>
      </c>
      <c r="Q3161" s="2" t="str">
        <f t="shared" si="49"/>
        <v>Aplica</v>
      </c>
      <c r="R3161" s="36">
        <v>0</v>
      </c>
      <c r="S3161" s="2"/>
    </row>
    <row r="3162" spans="1:19" x14ac:dyDescent="0.25">
      <c r="A3162" s="3" t="s">
        <v>260</v>
      </c>
      <c r="B3162" s="6" t="s">
        <v>2228</v>
      </c>
      <c r="C3162" s="2">
        <v>220671</v>
      </c>
      <c r="D3162" s="4">
        <v>45908</v>
      </c>
      <c r="E3162" s="4">
        <v>45908</v>
      </c>
      <c r="F3162" s="2" t="s">
        <v>2783</v>
      </c>
      <c r="G3162" s="3" t="s">
        <v>2782</v>
      </c>
      <c r="H3162" s="2" t="s">
        <v>6264</v>
      </c>
      <c r="I3162" s="3" t="s">
        <v>97</v>
      </c>
      <c r="J3162" s="6">
        <v>31809</v>
      </c>
      <c r="K3162" s="3" t="s">
        <v>765</v>
      </c>
      <c r="L3162" s="3" t="s">
        <v>4722</v>
      </c>
      <c r="M3162" s="3" t="s">
        <v>261</v>
      </c>
      <c r="N3162" s="3" t="s">
        <v>315</v>
      </c>
      <c r="O3162" s="5" t="s">
        <v>5382</v>
      </c>
      <c r="P3162" s="2">
        <f>VLOOKUP(M3162&amp;N3162,Distancia!$C$2:$D$3438,2,0)</f>
        <v>144.01</v>
      </c>
      <c r="Q3162" s="2" t="str">
        <f t="shared" si="49"/>
        <v>Aplica</v>
      </c>
      <c r="R3162" s="36">
        <v>0</v>
      </c>
      <c r="S3162" s="2"/>
    </row>
    <row r="3163" spans="1:19" x14ac:dyDescent="0.25">
      <c r="A3163" s="3" t="s">
        <v>260</v>
      </c>
      <c r="B3163" s="6" t="s">
        <v>2228</v>
      </c>
      <c r="C3163" s="2">
        <v>220672</v>
      </c>
      <c r="D3163" s="4">
        <v>45908</v>
      </c>
      <c r="E3163" s="4">
        <v>45908</v>
      </c>
      <c r="F3163" s="2" t="s">
        <v>307</v>
      </c>
      <c r="G3163" s="3" t="s">
        <v>308</v>
      </c>
      <c r="H3163" s="2" t="s">
        <v>5945</v>
      </c>
      <c r="I3163" s="3" t="s">
        <v>97</v>
      </c>
      <c r="J3163" s="6">
        <v>25815</v>
      </c>
      <c r="K3163" s="3" t="s">
        <v>687</v>
      </c>
      <c r="L3163" s="3" t="s">
        <v>4693</v>
      </c>
      <c r="M3163" s="3" t="s">
        <v>261</v>
      </c>
      <c r="N3163" s="3" t="s">
        <v>315</v>
      </c>
      <c r="O3163" s="5" t="s">
        <v>5382</v>
      </c>
      <c r="P3163" s="2">
        <f>VLOOKUP(M3163&amp;N3163,Distancia!$C$2:$D$3438,2,0)</f>
        <v>144.01</v>
      </c>
      <c r="Q3163" s="2" t="str">
        <f t="shared" si="49"/>
        <v>Aplica</v>
      </c>
      <c r="R3163" s="36">
        <v>0</v>
      </c>
      <c r="S3163" s="2"/>
    </row>
    <row r="3164" spans="1:19" x14ac:dyDescent="0.25">
      <c r="A3164" s="3" t="s">
        <v>260</v>
      </c>
      <c r="B3164" s="6" t="s">
        <v>2228</v>
      </c>
      <c r="C3164" s="2">
        <v>220703</v>
      </c>
      <c r="D3164" s="4">
        <v>45910</v>
      </c>
      <c r="E3164" s="4">
        <v>45910</v>
      </c>
      <c r="F3164" s="2" t="s">
        <v>320</v>
      </c>
      <c r="G3164" s="3" t="s">
        <v>321</v>
      </c>
      <c r="H3164" s="2" t="s">
        <v>6256</v>
      </c>
      <c r="I3164" s="3" t="s">
        <v>97</v>
      </c>
      <c r="J3164" s="6">
        <v>25815</v>
      </c>
      <c r="K3164" s="3" t="s">
        <v>372</v>
      </c>
      <c r="L3164" s="3" t="s">
        <v>4368</v>
      </c>
      <c r="M3164" s="3" t="s">
        <v>261</v>
      </c>
      <c r="N3164" s="3" t="s">
        <v>304</v>
      </c>
      <c r="O3164" s="5" t="s">
        <v>5382</v>
      </c>
      <c r="P3164" s="2">
        <f>VLOOKUP(M3164&amp;N3164,Distancia!$C$2:$D$3438,2,0)</f>
        <v>108</v>
      </c>
      <c r="Q3164" s="2" t="str">
        <f t="shared" si="49"/>
        <v>Aplica</v>
      </c>
      <c r="R3164" s="36">
        <v>0</v>
      </c>
      <c r="S3164" s="2"/>
    </row>
    <row r="3165" spans="1:19" x14ac:dyDescent="0.25">
      <c r="A3165" s="3" t="s">
        <v>260</v>
      </c>
      <c r="B3165" s="6" t="s">
        <v>2228</v>
      </c>
      <c r="C3165" s="2">
        <v>220742</v>
      </c>
      <c r="D3165" s="4">
        <v>45910</v>
      </c>
      <c r="E3165" s="4">
        <v>45910</v>
      </c>
      <c r="F3165" s="2" t="s">
        <v>39</v>
      </c>
      <c r="G3165" s="3" t="s">
        <v>305</v>
      </c>
      <c r="H3165" s="2" t="s">
        <v>6141</v>
      </c>
      <c r="I3165" s="3" t="s">
        <v>97</v>
      </c>
      <c r="J3165" s="6">
        <v>34581</v>
      </c>
      <c r="K3165" s="3" t="s">
        <v>256</v>
      </c>
      <c r="L3165" s="3" t="s">
        <v>4368</v>
      </c>
      <c r="M3165" s="3" t="s">
        <v>261</v>
      </c>
      <c r="N3165" s="3" t="s">
        <v>304</v>
      </c>
      <c r="O3165" s="5" t="s">
        <v>5382</v>
      </c>
      <c r="P3165" s="2">
        <f>VLOOKUP(M3165&amp;N3165,Distancia!$C$2:$D$3438,2,0)</f>
        <v>108</v>
      </c>
      <c r="Q3165" s="2" t="str">
        <f t="shared" si="49"/>
        <v>Aplica</v>
      </c>
      <c r="R3165" s="36"/>
      <c r="S3165" s="2"/>
    </row>
    <row r="3166" spans="1:19" x14ac:dyDescent="0.25">
      <c r="A3166" s="3" t="s">
        <v>260</v>
      </c>
      <c r="B3166" s="6" t="s">
        <v>2228</v>
      </c>
      <c r="C3166" s="2">
        <v>220749</v>
      </c>
      <c r="D3166" s="4">
        <v>45910</v>
      </c>
      <c r="E3166" s="4">
        <v>45910</v>
      </c>
      <c r="F3166" s="2" t="s">
        <v>307</v>
      </c>
      <c r="G3166" s="3" t="s">
        <v>308</v>
      </c>
      <c r="H3166" s="2" t="s">
        <v>5945</v>
      </c>
      <c r="I3166" s="3" t="s">
        <v>97</v>
      </c>
      <c r="J3166" s="6">
        <v>25815</v>
      </c>
      <c r="K3166" s="3" t="s">
        <v>716</v>
      </c>
      <c r="L3166" s="3" t="s">
        <v>4745</v>
      </c>
      <c r="M3166" s="3" t="s">
        <v>261</v>
      </c>
      <c r="N3166" s="3" t="s">
        <v>304</v>
      </c>
      <c r="O3166" s="5" t="s">
        <v>5382</v>
      </c>
      <c r="P3166" s="2">
        <f>VLOOKUP(M3166&amp;N3166,Distancia!$C$2:$D$3438,2,0)</f>
        <v>108</v>
      </c>
      <c r="Q3166" s="2" t="str">
        <f t="shared" si="49"/>
        <v>Aplica</v>
      </c>
      <c r="R3166" s="36"/>
      <c r="S3166" s="2"/>
    </row>
    <row r="3167" spans="1:19" x14ac:dyDescent="0.25">
      <c r="A3167" s="3" t="s">
        <v>260</v>
      </c>
      <c r="B3167" s="6" t="s">
        <v>2228</v>
      </c>
      <c r="C3167" s="2">
        <v>220753</v>
      </c>
      <c r="D3167" s="4">
        <v>45910</v>
      </c>
      <c r="E3167" s="4">
        <v>45910</v>
      </c>
      <c r="F3167" s="2" t="s">
        <v>3095</v>
      </c>
      <c r="G3167" s="3" t="s">
        <v>3096</v>
      </c>
      <c r="H3167" s="2" t="s">
        <v>6329</v>
      </c>
      <c r="I3167" s="3" t="s">
        <v>3170</v>
      </c>
      <c r="J3167" s="6">
        <v>34581</v>
      </c>
      <c r="K3167" s="3" t="s">
        <v>277</v>
      </c>
      <c r="L3167" s="3" t="s">
        <v>4368</v>
      </c>
      <c r="M3167" s="3" t="s">
        <v>261</v>
      </c>
      <c r="N3167" s="3" t="s">
        <v>304</v>
      </c>
      <c r="O3167" s="5" t="s">
        <v>5382</v>
      </c>
      <c r="P3167" s="2">
        <f>VLOOKUP(M3167&amp;N3167,Distancia!$C$2:$D$3438,2,0)</f>
        <v>108</v>
      </c>
      <c r="Q3167" s="2" t="str">
        <f t="shared" si="49"/>
        <v>Aplica</v>
      </c>
      <c r="R3167" s="36"/>
      <c r="S3167" s="2"/>
    </row>
    <row r="3168" spans="1:19" x14ac:dyDescent="0.25">
      <c r="A3168" s="3" t="s">
        <v>260</v>
      </c>
      <c r="B3168" s="6" t="s">
        <v>2228</v>
      </c>
      <c r="C3168" s="2">
        <v>220951</v>
      </c>
      <c r="D3168" s="4">
        <v>45914</v>
      </c>
      <c r="E3168" s="4">
        <v>45916</v>
      </c>
      <c r="F3168" s="2" t="s">
        <v>306</v>
      </c>
      <c r="G3168" s="3" t="s">
        <v>328</v>
      </c>
      <c r="H3168" s="2" t="s">
        <v>5709</v>
      </c>
      <c r="I3168" s="3" t="s">
        <v>97</v>
      </c>
      <c r="J3168" s="6">
        <v>207487</v>
      </c>
      <c r="K3168" s="3" t="s">
        <v>3018</v>
      </c>
      <c r="L3168" s="3" t="s">
        <v>5016</v>
      </c>
      <c r="M3168" s="3" t="s">
        <v>261</v>
      </c>
      <c r="N3168" s="3" t="s">
        <v>270</v>
      </c>
      <c r="O3168" s="5" t="s">
        <v>5494</v>
      </c>
      <c r="P3168" s="2">
        <f>VLOOKUP(M3168&amp;N3168,Distancia!$C$2:$D$3438,2,0)</f>
        <v>2059.04</v>
      </c>
      <c r="Q3168" s="2" t="str">
        <f t="shared" si="49"/>
        <v>Aplica</v>
      </c>
      <c r="R3168" s="36">
        <v>480046</v>
      </c>
      <c r="S3168" s="2"/>
    </row>
    <row r="3169" spans="1:19" x14ac:dyDescent="0.25">
      <c r="A3169" s="3" t="s">
        <v>260</v>
      </c>
      <c r="B3169" s="6" t="s">
        <v>2228</v>
      </c>
      <c r="C3169" s="2">
        <v>221158</v>
      </c>
      <c r="D3169" s="4">
        <v>45929</v>
      </c>
      <c r="E3169" s="4">
        <v>45931</v>
      </c>
      <c r="F3169" s="2" t="s">
        <v>21</v>
      </c>
      <c r="G3169" s="3" t="s">
        <v>2787</v>
      </c>
      <c r="H3169" s="2" t="s">
        <v>6399</v>
      </c>
      <c r="I3169" s="3" t="s">
        <v>351</v>
      </c>
      <c r="J3169" s="6">
        <v>207487</v>
      </c>
      <c r="K3169" s="3" t="s">
        <v>110</v>
      </c>
      <c r="L3169" s="3" t="s">
        <v>5175</v>
      </c>
      <c r="M3169" s="3" t="s">
        <v>261</v>
      </c>
      <c r="N3169" s="3" t="s">
        <v>270</v>
      </c>
      <c r="O3169" s="5" t="s">
        <v>5392</v>
      </c>
      <c r="P3169" s="2">
        <f>VLOOKUP(M3169&amp;N3169,Distancia!$C$2:$D$3438,2,0)</f>
        <v>2059.04</v>
      </c>
      <c r="Q3169" s="2" t="str">
        <f t="shared" si="49"/>
        <v>Aplica</v>
      </c>
      <c r="R3169" s="36">
        <v>225988</v>
      </c>
      <c r="S3169" s="2"/>
    </row>
    <row r="3170" spans="1:19" x14ac:dyDescent="0.25">
      <c r="A3170" s="3" t="s">
        <v>260</v>
      </c>
      <c r="B3170" s="6" t="s">
        <v>2228</v>
      </c>
      <c r="C3170" s="2">
        <v>221164</v>
      </c>
      <c r="D3170" s="4">
        <v>45929</v>
      </c>
      <c r="E3170" s="4">
        <v>45931</v>
      </c>
      <c r="F3170" s="2" t="s">
        <v>2794</v>
      </c>
      <c r="G3170" s="3" t="s">
        <v>2793</v>
      </c>
      <c r="H3170" s="2" t="s">
        <v>6401</v>
      </c>
      <c r="I3170" s="3" t="s">
        <v>351</v>
      </c>
      <c r="J3170" s="6">
        <v>190855</v>
      </c>
      <c r="K3170" s="3" t="s">
        <v>208</v>
      </c>
      <c r="L3170" s="3" t="s">
        <v>5175</v>
      </c>
      <c r="M3170" s="3" t="s">
        <v>261</v>
      </c>
      <c r="N3170" s="3" t="s">
        <v>270</v>
      </c>
      <c r="O3170" s="5" t="s">
        <v>5392</v>
      </c>
      <c r="P3170" s="2">
        <f>VLOOKUP(M3170&amp;N3170,Distancia!$C$2:$D$3438,2,0)</f>
        <v>2059.04</v>
      </c>
      <c r="Q3170" s="2" t="str">
        <f t="shared" si="49"/>
        <v>Aplica</v>
      </c>
      <c r="R3170" s="36">
        <v>225988</v>
      </c>
      <c r="S3170" s="2"/>
    </row>
    <row r="3171" spans="1:19" x14ac:dyDescent="0.25">
      <c r="A3171" s="3" t="s">
        <v>260</v>
      </c>
      <c r="B3171" s="6" t="s">
        <v>2228</v>
      </c>
      <c r="C3171" s="2">
        <v>221268</v>
      </c>
      <c r="D3171" s="4">
        <v>45930</v>
      </c>
      <c r="E3171" s="4">
        <v>45931</v>
      </c>
      <c r="F3171" s="2" t="s">
        <v>307</v>
      </c>
      <c r="G3171" s="3" t="s">
        <v>308</v>
      </c>
      <c r="H3171" s="2" t="s">
        <v>5945</v>
      </c>
      <c r="I3171" s="3" t="s">
        <v>97</v>
      </c>
      <c r="J3171" s="6">
        <v>90353</v>
      </c>
      <c r="K3171" s="3" t="s">
        <v>393</v>
      </c>
      <c r="L3171" s="3" t="s">
        <v>5237</v>
      </c>
      <c r="M3171" s="3" t="s">
        <v>261</v>
      </c>
      <c r="N3171" s="3" t="s">
        <v>326</v>
      </c>
      <c r="O3171" s="5" t="s">
        <v>5382</v>
      </c>
      <c r="P3171" s="2">
        <f>VLOOKUP(M3171&amp;N3171,Distancia!$C$2:$D$3438,2,0)</f>
        <v>305.16000000000003</v>
      </c>
      <c r="Q3171" s="2" t="str">
        <f t="shared" si="49"/>
        <v>Aplica</v>
      </c>
      <c r="R3171" s="36">
        <v>0</v>
      </c>
      <c r="S3171" s="2"/>
    </row>
    <row r="3172" spans="1:19" x14ac:dyDescent="0.25">
      <c r="A3172" s="3" t="s">
        <v>260</v>
      </c>
      <c r="B3172" s="6" t="s">
        <v>2228</v>
      </c>
      <c r="C3172" s="2">
        <v>221293</v>
      </c>
      <c r="D3172" s="4">
        <v>45924</v>
      </c>
      <c r="E3172" s="4">
        <v>45929</v>
      </c>
      <c r="F3172" s="2" t="s">
        <v>306</v>
      </c>
      <c r="G3172" s="3" t="s">
        <v>328</v>
      </c>
      <c r="H3172" s="2" t="s">
        <v>5709</v>
      </c>
      <c r="I3172" s="3" t="s">
        <v>97</v>
      </c>
      <c r="J3172" s="6">
        <v>293940</v>
      </c>
      <c r="K3172" s="3" t="s">
        <v>839</v>
      </c>
      <c r="L3172" s="3" t="s">
        <v>5237</v>
      </c>
      <c r="M3172" s="3" t="s">
        <v>261</v>
      </c>
      <c r="N3172" s="3" t="s">
        <v>270</v>
      </c>
      <c r="O3172" s="5" t="s">
        <v>5392</v>
      </c>
      <c r="P3172" s="2">
        <f>VLOOKUP(M3172&amp;N3172,Distancia!$C$2:$D$3438,2,0)</f>
        <v>2059.04</v>
      </c>
      <c r="Q3172" s="2" t="str">
        <f t="shared" si="49"/>
        <v>Aplica</v>
      </c>
      <c r="R3172" s="48">
        <v>206932</v>
      </c>
      <c r="S3172" s="2"/>
    </row>
    <row r="3173" spans="1:19" x14ac:dyDescent="0.25">
      <c r="A3173" s="3" t="s">
        <v>260</v>
      </c>
      <c r="B3173" s="6" t="s">
        <v>2228</v>
      </c>
      <c r="C3173" s="2">
        <v>221299</v>
      </c>
      <c r="D3173" s="4">
        <v>45930</v>
      </c>
      <c r="E3173" s="4">
        <v>45931</v>
      </c>
      <c r="F3173" s="2" t="s">
        <v>2784</v>
      </c>
      <c r="G3173" s="3" t="s">
        <v>2788</v>
      </c>
      <c r="H3173" s="2" t="s">
        <v>6224</v>
      </c>
      <c r="I3173" s="3" t="s">
        <v>3170</v>
      </c>
      <c r="J3173" s="6">
        <v>121034</v>
      </c>
      <c r="K3173" s="3" t="s">
        <v>162</v>
      </c>
      <c r="L3173" s="3" t="s">
        <v>5237</v>
      </c>
      <c r="M3173" s="3" t="s">
        <v>261</v>
      </c>
      <c r="N3173" s="3" t="s">
        <v>326</v>
      </c>
      <c r="O3173" s="5" t="s">
        <v>5382</v>
      </c>
      <c r="P3173" s="2">
        <f>VLOOKUP(M3173&amp;N3173,Distancia!$C$2:$D$3438,2,0)</f>
        <v>305.16000000000003</v>
      </c>
      <c r="Q3173" s="2" t="str">
        <f t="shared" si="49"/>
        <v>Aplica</v>
      </c>
      <c r="R3173" s="36">
        <v>0</v>
      </c>
      <c r="S3173" s="2"/>
    </row>
    <row r="3174" spans="1:19" x14ac:dyDescent="0.25">
      <c r="A3174" s="3" t="s">
        <v>260</v>
      </c>
      <c r="B3174" s="6" t="s">
        <v>2228</v>
      </c>
      <c r="C3174" s="2">
        <v>221365</v>
      </c>
      <c r="D3174" s="4">
        <v>45930</v>
      </c>
      <c r="E3174" s="4">
        <v>45931</v>
      </c>
      <c r="F3174" s="2" t="s">
        <v>2783</v>
      </c>
      <c r="G3174" s="3" t="s">
        <v>2782</v>
      </c>
      <c r="H3174" s="2" t="s">
        <v>6264</v>
      </c>
      <c r="I3174" s="3" t="s">
        <v>351</v>
      </c>
      <c r="J3174" s="6">
        <v>111332</v>
      </c>
      <c r="K3174" s="3" t="s">
        <v>240</v>
      </c>
      <c r="L3174" s="3" t="s">
        <v>4888</v>
      </c>
      <c r="M3174" s="3" t="s">
        <v>261</v>
      </c>
      <c r="N3174" s="3" t="s">
        <v>326</v>
      </c>
      <c r="O3174" s="5" t="s">
        <v>5382</v>
      </c>
      <c r="P3174" s="2">
        <f>VLOOKUP(M3174&amp;N3174,Distancia!$C$2:$D$3438,2,0)</f>
        <v>305.16000000000003</v>
      </c>
      <c r="Q3174" s="2" t="str">
        <f t="shared" si="49"/>
        <v>Aplica</v>
      </c>
      <c r="R3174" s="36">
        <v>0</v>
      </c>
      <c r="S3174" s="2"/>
    </row>
    <row r="3175" spans="1:19" x14ac:dyDescent="0.25">
      <c r="A3175" s="3" t="s">
        <v>260</v>
      </c>
      <c r="B3175" s="6" t="s">
        <v>2228</v>
      </c>
      <c r="C3175" s="2">
        <v>221385</v>
      </c>
      <c r="D3175" s="4">
        <v>45930</v>
      </c>
      <c r="E3175" s="4">
        <v>45931</v>
      </c>
      <c r="F3175" s="2" t="s">
        <v>312</v>
      </c>
      <c r="G3175" s="3" t="s">
        <v>313</v>
      </c>
      <c r="H3175" s="2" t="s">
        <v>6436</v>
      </c>
      <c r="I3175" s="3" t="s">
        <v>97</v>
      </c>
      <c r="J3175" s="6">
        <v>90353</v>
      </c>
      <c r="K3175" s="3" t="s">
        <v>225</v>
      </c>
      <c r="L3175" s="3" t="s">
        <v>4888</v>
      </c>
      <c r="M3175" s="3" t="s">
        <v>261</v>
      </c>
      <c r="N3175" s="3" t="s">
        <v>326</v>
      </c>
      <c r="O3175" s="5" t="s">
        <v>5382</v>
      </c>
      <c r="P3175" s="2">
        <f>VLOOKUP(M3175&amp;N3175,Distancia!$C$2:$D$3438,2,0)</f>
        <v>305.16000000000003</v>
      </c>
      <c r="Q3175" s="2" t="str">
        <f t="shared" si="49"/>
        <v>Aplica</v>
      </c>
      <c r="R3175" s="36"/>
      <c r="S3175" s="2"/>
    </row>
    <row r="3176" spans="1:19" x14ac:dyDescent="0.25">
      <c r="A3176" s="3" t="s">
        <v>260</v>
      </c>
      <c r="B3176" s="6" t="s">
        <v>2228</v>
      </c>
      <c r="C3176" s="2">
        <v>221409</v>
      </c>
      <c r="D3176" s="4">
        <v>45930</v>
      </c>
      <c r="E3176" s="4">
        <v>45930</v>
      </c>
      <c r="F3176" s="2" t="s">
        <v>316</v>
      </c>
      <c r="G3176" s="3" t="s">
        <v>317</v>
      </c>
      <c r="H3176" s="2" t="s">
        <v>6441</v>
      </c>
      <c r="I3176" s="3" t="s">
        <v>97</v>
      </c>
      <c r="J3176" s="6">
        <v>25815</v>
      </c>
      <c r="K3176" s="3" t="s">
        <v>228</v>
      </c>
      <c r="L3176" s="3" t="s">
        <v>4821</v>
      </c>
      <c r="M3176" s="3" t="s">
        <v>261</v>
      </c>
      <c r="N3176" s="3" t="s">
        <v>304</v>
      </c>
      <c r="O3176" s="5" t="s">
        <v>5382</v>
      </c>
      <c r="P3176" s="2">
        <f>VLOOKUP(M3176&amp;N3176,Distancia!$C$2:$D$3438,2,0)</f>
        <v>108</v>
      </c>
      <c r="Q3176" s="2" t="str">
        <f t="shared" si="49"/>
        <v>Aplica</v>
      </c>
      <c r="R3176" s="36"/>
      <c r="S3176" s="2"/>
    </row>
    <row r="3177" spans="1:19" x14ac:dyDescent="0.25">
      <c r="A3177" s="3" t="s">
        <v>260</v>
      </c>
      <c r="B3177" s="6" t="s">
        <v>2228</v>
      </c>
      <c r="C3177" s="2">
        <v>221499</v>
      </c>
      <c r="D3177" s="4">
        <v>45930</v>
      </c>
      <c r="E3177" s="4">
        <v>45931</v>
      </c>
      <c r="F3177" s="2" t="s">
        <v>306</v>
      </c>
      <c r="G3177" s="3" t="s">
        <v>328</v>
      </c>
      <c r="H3177" s="2" t="s">
        <v>5709</v>
      </c>
      <c r="I3177" s="3" t="s">
        <v>351</v>
      </c>
      <c r="J3177" s="6">
        <v>86453</v>
      </c>
      <c r="K3177" s="3" t="s">
        <v>3019</v>
      </c>
      <c r="L3177" s="3" t="s">
        <v>4821</v>
      </c>
      <c r="M3177" s="3" t="s">
        <v>261</v>
      </c>
      <c r="N3177" s="3" t="s">
        <v>326</v>
      </c>
      <c r="O3177" s="5" t="s">
        <v>5382</v>
      </c>
      <c r="P3177" s="2">
        <f>VLOOKUP(M3177&amp;N3177,Distancia!$C$2:$D$3438,2,0)</f>
        <v>305.16000000000003</v>
      </c>
      <c r="Q3177" s="2" t="str">
        <f t="shared" si="49"/>
        <v>Aplica</v>
      </c>
      <c r="R3177" s="36"/>
      <c r="S3177" s="2"/>
    </row>
    <row r="3178" spans="1:19" x14ac:dyDescent="0.25">
      <c r="A3178" s="3" t="s">
        <v>101</v>
      </c>
      <c r="B3178" s="6" t="s">
        <v>1935</v>
      </c>
      <c r="C3178" s="2">
        <v>217978</v>
      </c>
      <c r="D3178" s="4">
        <v>45839</v>
      </c>
      <c r="E3178" s="4">
        <v>45842</v>
      </c>
      <c r="F3178" s="2" t="s">
        <v>10</v>
      </c>
      <c r="G3178" s="3" t="s">
        <v>1806</v>
      </c>
      <c r="H3178" s="2" t="s">
        <v>5395</v>
      </c>
      <c r="I3178" s="3" t="s">
        <v>3170</v>
      </c>
      <c r="J3178" s="6">
        <v>207487</v>
      </c>
      <c r="K3178" s="3" t="s">
        <v>176</v>
      </c>
      <c r="L3178" s="3" t="s">
        <v>3370</v>
      </c>
      <c r="M3178" s="3" t="s">
        <v>103</v>
      </c>
      <c r="N3178" s="3" t="s">
        <v>270</v>
      </c>
      <c r="O3178" s="5" t="s">
        <v>5392</v>
      </c>
      <c r="P3178" s="2">
        <f>VLOOKUP(M3178&amp;N3178,Distancia!$C$2:$D$3438,2,0)</f>
        <v>403.29</v>
      </c>
      <c r="Q3178" s="2" t="str">
        <f t="shared" si="49"/>
        <v>Aplica</v>
      </c>
      <c r="R3178" s="50">
        <v>47688</v>
      </c>
      <c r="S3178" s="2"/>
    </row>
    <row r="3179" spans="1:19" x14ac:dyDescent="0.25">
      <c r="A3179" s="3" t="s">
        <v>101</v>
      </c>
      <c r="B3179" s="6" t="s">
        <v>1935</v>
      </c>
      <c r="C3179" s="2">
        <v>218077</v>
      </c>
      <c r="D3179" s="4">
        <v>45840</v>
      </c>
      <c r="E3179" s="4">
        <v>45840</v>
      </c>
      <c r="F3179" s="2" t="s">
        <v>1818</v>
      </c>
      <c r="G3179" s="3" t="s">
        <v>1819</v>
      </c>
      <c r="H3179" s="2" t="s">
        <v>5466</v>
      </c>
      <c r="I3179" s="3" t="s">
        <v>3170</v>
      </c>
      <c r="J3179" s="6">
        <v>25815</v>
      </c>
      <c r="K3179" s="3" t="s">
        <v>3009</v>
      </c>
      <c r="L3179" s="3" t="s">
        <v>3538</v>
      </c>
      <c r="M3179" s="3" t="s">
        <v>103</v>
      </c>
      <c r="N3179" s="3" t="s">
        <v>395</v>
      </c>
      <c r="O3179" s="5" t="s">
        <v>5382</v>
      </c>
      <c r="P3179" s="2">
        <f>VLOOKUP(M3179&amp;N3179,Distancia!$C$2:$D$3438,2,0)</f>
        <v>106.91</v>
      </c>
      <c r="Q3179" s="2" t="str">
        <f t="shared" si="49"/>
        <v>Aplica</v>
      </c>
      <c r="R3179" s="36"/>
      <c r="S3179" s="2"/>
    </row>
    <row r="3180" spans="1:19" x14ac:dyDescent="0.25">
      <c r="A3180" s="3" t="s">
        <v>101</v>
      </c>
      <c r="B3180" s="6" t="s">
        <v>1935</v>
      </c>
      <c r="C3180" s="2">
        <v>218097</v>
      </c>
      <c r="D3180" s="4">
        <v>45846</v>
      </c>
      <c r="E3180" s="4">
        <v>45849</v>
      </c>
      <c r="F3180" s="2" t="s">
        <v>1799</v>
      </c>
      <c r="G3180" s="3" t="s">
        <v>1800</v>
      </c>
      <c r="H3180" s="2" t="s">
        <v>5482</v>
      </c>
      <c r="I3180" s="3" t="s">
        <v>97</v>
      </c>
      <c r="J3180" s="6">
        <v>219429</v>
      </c>
      <c r="K3180" s="3" t="s">
        <v>173</v>
      </c>
      <c r="L3180" s="3" t="s">
        <v>3452</v>
      </c>
      <c r="M3180" s="3" t="s">
        <v>103</v>
      </c>
      <c r="N3180" s="3" t="s">
        <v>265</v>
      </c>
      <c r="O3180" s="5" t="s">
        <v>5382</v>
      </c>
      <c r="P3180" s="2">
        <f>VLOOKUP(M3180&amp;N3180,Distancia!$C$2:$D$3438,2,0)</f>
        <v>403.29</v>
      </c>
      <c r="Q3180" s="2" t="str">
        <f t="shared" si="49"/>
        <v>Aplica</v>
      </c>
      <c r="R3180" s="36"/>
      <c r="S3180" s="2"/>
    </row>
    <row r="3181" spans="1:19" x14ac:dyDescent="0.25">
      <c r="A3181" s="3" t="s">
        <v>101</v>
      </c>
      <c r="B3181" s="6" t="s">
        <v>1935</v>
      </c>
      <c r="C3181" s="2">
        <v>218163</v>
      </c>
      <c r="D3181" s="4">
        <v>45847</v>
      </c>
      <c r="E3181" s="4">
        <v>45847</v>
      </c>
      <c r="F3181" s="2" t="s">
        <v>80</v>
      </c>
      <c r="G3181" s="3" t="s">
        <v>1840</v>
      </c>
      <c r="H3181" s="2" t="s">
        <v>5525</v>
      </c>
      <c r="I3181" s="3" t="s">
        <v>3170</v>
      </c>
      <c r="J3181" s="6">
        <v>0</v>
      </c>
      <c r="K3181" s="3" t="s">
        <v>259</v>
      </c>
      <c r="L3181" s="3" t="s">
        <v>3438</v>
      </c>
      <c r="M3181" s="3" t="s">
        <v>395</v>
      </c>
      <c r="N3181" s="3" t="s">
        <v>103</v>
      </c>
      <c r="O3181" s="5" t="s">
        <v>5394</v>
      </c>
      <c r="P3181" s="2">
        <f>VLOOKUP(M3181&amp;N3181,Distancia!$C$2:$D$3438,2,0)</f>
        <v>106.91</v>
      </c>
      <c r="Q3181" s="2" t="str">
        <f t="shared" si="49"/>
        <v>Aplica</v>
      </c>
      <c r="R3181" s="36"/>
      <c r="S3181" s="2"/>
    </row>
    <row r="3182" spans="1:19" x14ac:dyDescent="0.25">
      <c r="A3182" s="3" t="s">
        <v>101</v>
      </c>
      <c r="B3182" s="6" t="s">
        <v>1935</v>
      </c>
      <c r="C3182" s="2">
        <v>218179</v>
      </c>
      <c r="D3182" s="4">
        <v>45846</v>
      </c>
      <c r="E3182" s="4">
        <v>45849</v>
      </c>
      <c r="F3182" s="2" t="s">
        <v>1822</v>
      </c>
      <c r="G3182" s="3" t="s">
        <v>1823</v>
      </c>
      <c r="H3182" s="2" t="s">
        <v>5538</v>
      </c>
      <c r="I3182" s="3" t="s">
        <v>97</v>
      </c>
      <c r="J3182" s="6">
        <v>270378</v>
      </c>
      <c r="K3182" s="3" t="s">
        <v>148</v>
      </c>
      <c r="L3182" s="3" t="s">
        <v>3590</v>
      </c>
      <c r="M3182" s="3" t="s">
        <v>103</v>
      </c>
      <c r="N3182" s="3" t="s">
        <v>265</v>
      </c>
      <c r="O3182" s="5" t="s">
        <v>5382</v>
      </c>
      <c r="P3182" s="2">
        <f>VLOOKUP(M3182&amp;N3182,Distancia!$C$2:$D$3438,2,0)</f>
        <v>403.29</v>
      </c>
      <c r="Q3182" s="2" t="str">
        <f t="shared" si="49"/>
        <v>Aplica</v>
      </c>
      <c r="R3182" s="36"/>
      <c r="S3182" s="2"/>
    </row>
    <row r="3183" spans="1:19" x14ac:dyDescent="0.25">
      <c r="A3183" s="3" t="s">
        <v>101</v>
      </c>
      <c r="B3183" s="6" t="s">
        <v>1935</v>
      </c>
      <c r="C3183" s="2">
        <v>218219</v>
      </c>
      <c r="D3183" s="4">
        <v>45848</v>
      </c>
      <c r="E3183" s="4">
        <v>45849</v>
      </c>
      <c r="F3183" s="2" t="s">
        <v>1815</v>
      </c>
      <c r="G3183" s="3" t="s">
        <v>1817</v>
      </c>
      <c r="H3183" s="2" t="s">
        <v>5564</v>
      </c>
      <c r="I3183" s="3" t="s">
        <v>3170</v>
      </c>
      <c r="J3183" s="6">
        <v>121034</v>
      </c>
      <c r="K3183" s="3" t="s">
        <v>289</v>
      </c>
      <c r="L3183" s="3" t="s">
        <v>3590</v>
      </c>
      <c r="M3183" s="3" t="s">
        <v>103</v>
      </c>
      <c r="N3183" s="3" t="s">
        <v>950</v>
      </c>
      <c r="O3183" s="5" t="s">
        <v>5394</v>
      </c>
      <c r="P3183" s="2">
        <f>VLOOKUP(M3183&amp;N3183,Distancia!$C$2:$D$3438,2,0)</f>
        <v>319.45999999999998</v>
      </c>
      <c r="Q3183" s="2" t="str">
        <f t="shared" si="49"/>
        <v>Aplica</v>
      </c>
      <c r="R3183" s="36"/>
      <c r="S3183" s="2"/>
    </row>
    <row r="3184" spans="1:19" x14ac:dyDescent="0.25">
      <c r="A3184" s="3" t="s">
        <v>101</v>
      </c>
      <c r="B3184" s="6" t="s">
        <v>1935</v>
      </c>
      <c r="C3184" s="2">
        <v>218233</v>
      </c>
      <c r="D3184" s="4">
        <v>45848</v>
      </c>
      <c r="E3184" s="4">
        <v>45849</v>
      </c>
      <c r="F3184" s="2" t="s">
        <v>10</v>
      </c>
      <c r="G3184" s="3" t="s">
        <v>1806</v>
      </c>
      <c r="H3184" s="2" t="s">
        <v>5395</v>
      </c>
      <c r="I3184" s="3" t="s">
        <v>3170</v>
      </c>
      <c r="J3184" s="6">
        <v>121034</v>
      </c>
      <c r="K3184" s="3" t="s">
        <v>665</v>
      </c>
      <c r="L3184" s="3" t="s">
        <v>3590</v>
      </c>
      <c r="M3184" s="3" t="s">
        <v>103</v>
      </c>
      <c r="N3184" s="3" t="s">
        <v>950</v>
      </c>
      <c r="O3184" s="5" t="s">
        <v>5450</v>
      </c>
      <c r="P3184" s="2">
        <f>VLOOKUP(M3184&amp;N3184,Distancia!$C$2:$D$3438,2,0)</f>
        <v>319.45999999999998</v>
      </c>
      <c r="Q3184" s="2" t="str">
        <f t="shared" si="49"/>
        <v>Aplica</v>
      </c>
      <c r="R3184" s="36"/>
      <c r="S3184" s="2"/>
    </row>
    <row r="3185" spans="1:19" x14ac:dyDescent="0.25">
      <c r="A3185" s="3" t="s">
        <v>101</v>
      </c>
      <c r="B3185" s="6" t="s">
        <v>1935</v>
      </c>
      <c r="C3185" s="2">
        <v>218240</v>
      </c>
      <c r="D3185" s="4">
        <v>45847</v>
      </c>
      <c r="E3185" s="4">
        <v>45847</v>
      </c>
      <c r="F3185" s="2" t="s">
        <v>1943</v>
      </c>
      <c r="G3185" s="3" t="s">
        <v>1942</v>
      </c>
      <c r="H3185" s="2" t="s">
        <v>5576</v>
      </c>
      <c r="I3185" s="3" t="s">
        <v>3170</v>
      </c>
      <c r="J3185" s="6">
        <v>25815</v>
      </c>
      <c r="K3185" s="3" t="s">
        <v>298</v>
      </c>
      <c r="L3185" s="3" t="s">
        <v>3590</v>
      </c>
      <c r="M3185" s="3" t="s">
        <v>103</v>
      </c>
      <c r="N3185" s="3" t="s">
        <v>3317</v>
      </c>
      <c r="O3185" s="5" t="s">
        <v>5382</v>
      </c>
      <c r="P3185" s="2">
        <f>VLOOKUP(M3185&amp;N3185,Distancia!$C$2:$D$3438,2,0)</f>
        <v>128</v>
      </c>
      <c r="Q3185" s="2" t="str">
        <f t="shared" si="49"/>
        <v>Aplica</v>
      </c>
      <c r="R3185" s="36"/>
      <c r="S3185" s="2"/>
    </row>
    <row r="3186" spans="1:19" x14ac:dyDescent="0.25">
      <c r="A3186" s="3" t="s">
        <v>101</v>
      </c>
      <c r="B3186" s="6" t="s">
        <v>1935</v>
      </c>
      <c r="C3186" s="2">
        <v>218374</v>
      </c>
      <c r="D3186" s="4">
        <v>45854</v>
      </c>
      <c r="E3186" s="4">
        <v>45856</v>
      </c>
      <c r="F3186" s="2" t="s">
        <v>1822</v>
      </c>
      <c r="G3186" s="3" t="s">
        <v>1823</v>
      </c>
      <c r="H3186" s="2" t="s">
        <v>5538</v>
      </c>
      <c r="I3186" s="3" t="s">
        <v>97</v>
      </c>
      <c r="J3186" s="6">
        <v>190855</v>
      </c>
      <c r="K3186" s="3" t="s">
        <v>460</v>
      </c>
      <c r="L3186" s="3" t="s">
        <v>3673</v>
      </c>
      <c r="M3186" s="3" t="s">
        <v>103</v>
      </c>
      <c r="N3186" s="3" t="s">
        <v>265</v>
      </c>
      <c r="O3186" s="5" t="s">
        <v>5389</v>
      </c>
      <c r="P3186" s="2">
        <f>VLOOKUP(M3186&amp;N3186,Distancia!$C$2:$D$3438,2,0)</f>
        <v>403.29</v>
      </c>
      <c r="Q3186" s="2" t="str">
        <f t="shared" si="49"/>
        <v>Aplica</v>
      </c>
      <c r="R3186" s="50"/>
      <c r="S3186" s="2"/>
    </row>
    <row r="3187" spans="1:19" x14ac:dyDescent="0.25">
      <c r="A3187" s="3" t="s">
        <v>101</v>
      </c>
      <c r="B3187" s="6" t="s">
        <v>1935</v>
      </c>
      <c r="C3187" s="2">
        <v>218473</v>
      </c>
      <c r="D3187" s="4">
        <v>45854</v>
      </c>
      <c r="E3187" s="4">
        <v>45856</v>
      </c>
      <c r="F3187" s="2" t="s">
        <v>1799</v>
      </c>
      <c r="G3187" s="3" t="s">
        <v>1800</v>
      </c>
      <c r="H3187" s="2" t="s">
        <v>5482</v>
      </c>
      <c r="I3187" s="3" t="s">
        <v>97</v>
      </c>
      <c r="J3187" s="6">
        <v>154891</v>
      </c>
      <c r="K3187" s="3" t="s">
        <v>292</v>
      </c>
      <c r="L3187" s="3" t="s">
        <v>3732</v>
      </c>
      <c r="M3187" s="3" t="s">
        <v>103</v>
      </c>
      <c r="N3187" s="3" t="s">
        <v>265</v>
      </c>
      <c r="O3187" s="5" t="s">
        <v>5382</v>
      </c>
      <c r="P3187" s="2">
        <f>VLOOKUP(M3187&amp;N3187,Distancia!$C$2:$D$3438,2,0)</f>
        <v>403.29</v>
      </c>
      <c r="Q3187" s="2" t="str">
        <f t="shared" si="49"/>
        <v>Aplica</v>
      </c>
      <c r="R3187" s="36"/>
      <c r="S3187" s="2"/>
    </row>
    <row r="3188" spans="1:19" x14ac:dyDescent="0.25">
      <c r="A3188" s="3" t="s">
        <v>101</v>
      </c>
      <c r="B3188" s="6" t="s">
        <v>1935</v>
      </c>
      <c r="C3188" s="2">
        <v>218560</v>
      </c>
      <c r="D3188" s="4">
        <v>45858</v>
      </c>
      <c r="E3188" s="4">
        <v>45863</v>
      </c>
      <c r="F3188" s="2" t="s">
        <v>3833</v>
      </c>
      <c r="G3188" s="3" t="s">
        <v>3834</v>
      </c>
      <c r="H3188" s="2" t="s">
        <v>5716</v>
      </c>
      <c r="I3188" s="3" t="s">
        <v>3170</v>
      </c>
      <c r="J3188" s="6">
        <v>429424</v>
      </c>
      <c r="K3188" s="3" t="s">
        <v>632</v>
      </c>
      <c r="L3188" s="3" t="s">
        <v>3510</v>
      </c>
      <c r="M3188" s="3" t="s">
        <v>1249</v>
      </c>
      <c r="N3188" s="3" t="s">
        <v>270</v>
      </c>
      <c r="O3188" s="5" t="s">
        <v>5389</v>
      </c>
      <c r="P3188" s="2">
        <f>VLOOKUP(M3188&amp;N3188,Distancia!$C$2:$D$3438,2,0)</f>
        <v>427.08</v>
      </c>
      <c r="Q3188" s="2" t="str">
        <f t="shared" si="49"/>
        <v>Aplica</v>
      </c>
      <c r="R3188" s="50">
        <v>25500</v>
      </c>
      <c r="S3188" s="2"/>
    </row>
    <row r="3189" spans="1:19" x14ac:dyDescent="0.25">
      <c r="A3189" s="3" t="s">
        <v>101</v>
      </c>
      <c r="B3189" s="6" t="s">
        <v>1935</v>
      </c>
      <c r="C3189" s="2">
        <v>218561</v>
      </c>
      <c r="D3189" s="4">
        <v>45858</v>
      </c>
      <c r="E3189" s="4">
        <v>45863</v>
      </c>
      <c r="F3189" s="2" t="s">
        <v>1807</v>
      </c>
      <c r="G3189" s="3" t="s">
        <v>1808</v>
      </c>
      <c r="H3189" s="2" t="s">
        <v>5717</v>
      </c>
      <c r="I3189" s="3" t="s">
        <v>3170</v>
      </c>
      <c r="J3189" s="6">
        <v>429424</v>
      </c>
      <c r="K3189" s="3" t="s">
        <v>3011</v>
      </c>
      <c r="L3189" s="3" t="s">
        <v>3538</v>
      </c>
      <c r="M3189" s="3" t="s">
        <v>103</v>
      </c>
      <c r="N3189" s="3" t="s">
        <v>270</v>
      </c>
      <c r="O3189" s="5" t="s">
        <v>5389</v>
      </c>
      <c r="P3189" s="2">
        <f>VLOOKUP(M3189&amp;N3189,Distancia!$C$2:$D$3438,2,0)</f>
        <v>403.29</v>
      </c>
      <c r="Q3189" s="2" t="str">
        <f t="shared" si="49"/>
        <v>Aplica</v>
      </c>
      <c r="R3189" s="50">
        <v>31500</v>
      </c>
      <c r="S3189" s="2"/>
    </row>
    <row r="3190" spans="1:19" x14ac:dyDescent="0.25">
      <c r="A3190" s="3" t="s">
        <v>101</v>
      </c>
      <c r="B3190" s="6" t="s">
        <v>1935</v>
      </c>
      <c r="C3190" s="2">
        <v>218576</v>
      </c>
      <c r="D3190" s="4">
        <v>45858</v>
      </c>
      <c r="E3190" s="4">
        <v>45863</v>
      </c>
      <c r="F3190" s="2" t="s">
        <v>1799</v>
      </c>
      <c r="G3190" s="3" t="s">
        <v>1800</v>
      </c>
      <c r="H3190" s="2" t="s">
        <v>5482</v>
      </c>
      <c r="I3190" s="3" t="s">
        <v>97</v>
      </c>
      <c r="J3190" s="6">
        <v>348505</v>
      </c>
      <c r="K3190" s="3" t="s">
        <v>3023</v>
      </c>
      <c r="L3190" s="3" t="s">
        <v>3510</v>
      </c>
      <c r="M3190" s="3" t="s">
        <v>103</v>
      </c>
      <c r="N3190" s="3" t="s">
        <v>265</v>
      </c>
      <c r="O3190" s="5" t="s">
        <v>5389</v>
      </c>
      <c r="P3190" s="2">
        <f>VLOOKUP(M3190&amp;N3190,Distancia!$C$2:$D$3438,2,0)</f>
        <v>403.29</v>
      </c>
      <c r="Q3190" s="2" t="str">
        <f t="shared" si="49"/>
        <v>Aplica</v>
      </c>
      <c r="R3190" s="50">
        <v>19290</v>
      </c>
      <c r="S3190" s="2"/>
    </row>
    <row r="3191" spans="1:19" x14ac:dyDescent="0.25">
      <c r="A3191" s="3" t="s">
        <v>101</v>
      </c>
      <c r="B3191" s="6" t="s">
        <v>1935</v>
      </c>
      <c r="C3191" s="2">
        <v>218642</v>
      </c>
      <c r="D3191" s="4">
        <v>45861</v>
      </c>
      <c r="E3191" s="4">
        <v>45863</v>
      </c>
      <c r="F3191" s="2" t="s">
        <v>1803</v>
      </c>
      <c r="G3191" s="3" t="s">
        <v>1804</v>
      </c>
      <c r="H3191" s="2" t="s">
        <v>5745</v>
      </c>
      <c r="I3191" s="3" t="s">
        <v>3170</v>
      </c>
      <c r="J3191" s="6">
        <v>207487</v>
      </c>
      <c r="K3191" s="3" t="s">
        <v>3027</v>
      </c>
      <c r="L3191" s="3" t="s">
        <v>3810</v>
      </c>
      <c r="M3191" s="3" t="s">
        <v>103</v>
      </c>
      <c r="N3191" s="3" t="s">
        <v>270</v>
      </c>
      <c r="O3191" s="5" t="s">
        <v>5392</v>
      </c>
      <c r="P3191" s="2">
        <f>VLOOKUP(M3191&amp;N3191,Distancia!$C$2:$D$3438,2,0)</f>
        <v>403.29</v>
      </c>
      <c r="Q3191" s="2" t="str">
        <f t="shared" si="49"/>
        <v>Aplica</v>
      </c>
      <c r="R3191" s="50">
        <v>62789</v>
      </c>
      <c r="S3191" s="2"/>
    </row>
    <row r="3192" spans="1:19" x14ac:dyDescent="0.25">
      <c r="A3192" s="3" t="s">
        <v>101</v>
      </c>
      <c r="B3192" s="6" t="s">
        <v>1935</v>
      </c>
      <c r="C3192" s="2">
        <v>218669</v>
      </c>
      <c r="D3192" s="4">
        <v>45861</v>
      </c>
      <c r="E3192" s="4">
        <v>45863</v>
      </c>
      <c r="F3192" s="2" t="s">
        <v>1807</v>
      </c>
      <c r="G3192" s="3" t="s">
        <v>1808</v>
      </c>
      <c r="H3192" s="2" t="s">
        <v>5717</v>
      </c>
      <c r="I3192" s="3" t="s">
        <v>3170</v>
      </c>
      <c r="J3192" s="6">
        <v>190855</v>
      </c>
      <c r="K3192" s="3" t="s">
        <v>3037</v>
      </c>
      <c r="L3192" s="3" t="s">
        <v>3810</v>
      </c>
      <c r="M3192" s="3" t="s">
        <v>103</v>
      </c>
      <c r="N3192" s="3" t="s">
        <v>270</v>
      </c>
      <c r="O3192" s="5" t="s">
        <v>5389</v>
      </c>
      <c r="P3192" s="2">
        <f>VLOOKUP(M3192&amp;N3192,Distancia!$C$2:$D$3438,2,0)</f>
        <v>403.29</v>
      </c>
      <c r="Q3192" s="2" t="str">
        <f t="shared" si="49"/>
        <v>Aplica</v>
      </c>
      <c r="R3192" s="50">
        <v>31500</v>
      </c>
      <c r="S3192" s="2"/>
    </row>
    <row r="3193" spans="1:19" x14ac:dyDescent="0.25">
      <c r="A3193" s="3" t="s">
        <v>101</v>
      </c>
      <c r="B3193" s="6" t="s">
        <v>1935</v>
      </c>
      <c r="C3193" s="2">
        <v>218677</v>
      </c>
      <c r="D3193" s="4">
        <v>45858</v>
      </c>
      <c r="E3193" s="4">
        <v>45863</v>
      </c>
      <c r="F3193" s="2" t="s">
        <v>1822</v>
      </c>
      <c r="G3193" s="3" t="s">
        <v>1823</v>
      </c>
      <c r="H3193" s="2" t="s">
        <v>5538</v>
      </c>
      <c r="I3193" s="3" t="s">
        <v>97</v>
      </c>
      <c r="J3193" s="6">
        <v>429424</v>
      </c>
      <c r="K3193" s="3" t="s">
        <v>3045</v>
      </c>
      <c r="L3193" s="3" t="s">
        <v>3876</v>
      </c>
      <c r="M3193" s="3" t="s">
        <v>103</v>
      </c>
      <c r="N3193" s="3" t="s">
        <v>265</v>
      </c>
      <c r="O3193" s="5" t="s">
        <v>5389</v>
      </c>
      <c r="P3193" s="2">
        <f>VLOOKUP(M3193&amp;N3193,Distancia!$C$2:$D$3438,2,0)</f>
        <v>403.29</v>
      </c>
      <c r="Q3193" s="2" t="str">
        <f t="shared" si="49"/>
        <v>Aplica</v>
      </c>
      <c r="R3193" s="50">
        <v>15000</v>
      </c>
      <c r="S3193" s="2"/>
    </row>
    <row r="3194" spans="1:19" x14ac:dyDescent="0.25">
      <c r="A3194" s="3" t="s">
        <v>101</v>
      </c>
      <c r="B3194" s="6" t="s">
        <v>1935</v>
      </c>
      <c r="C3194" s="2">
        <v>218747</v>
      </c>
      <c r="D3194" s="4">
        <v>45861</v>
      </c>
      <c r="E3194" s="4">
        <v>45861</v>
      </c>
      <c r="F3194" s="2" t="s">
        <v>1813</v>
      </c>
      <c r="G3194" s="3" t="s">
        <v>1814</v>
      </c>
      <c r="H3194" s="2" t="s">
        <v>5782</v>
      </c>
      <c r="I3194" s="3" t="s">
        <v>3170</v>
      </c>
      <c r="J3194" s="6">
        <v>0</v>
      </c>
      <c r="K3194" s="3" t="s">
        <v>3044</v>
      </c>
      <c r="L3194" s="3" t="s">
        <v>3876</v>
      </c>
      <c r="M3194" s="3" t="s">
        <v>103</v>
      </c>
      <c r="N3194" s="3" t="s">
        <v>100</v>
      </c>
      <c r="O3194" s="5" t="s">
        <v>5382</v>
      </c>
      <c r="P3194" s="2">
        <f>VLOOKUP(M3194&amp;N3194,Distancia!$C$2:$D$3438,2,0)</f>
        <v>97.6</v>
      </c>
      <c r="Q3194" s="2" t="str">
        <f t="shared" si="49"/>
        <v>Aplica</v>
      </c>
      <c r="R3194" s="36"/>
      <c r="S3194" s="2"/>
    </row>
    <row r="3195" spans="1:19" x14ac:dyDescent="0.25">
      <c r="A3195" s="3" t="s">
        <v>101</v>
      </c>
      <c r="B3195" s="6" t="s">
        <v>1935</v>
      </c>
      <c r="C3195" s="2">
        <v>218921</v>
      </c>
      <c r="D3195" s="4">
        <v>45865</v>
      </c>
      <c r="E3195" s="4">
        <v>45870</v>
      </c>
      <c r="F3195" s="2" t="s">
        <v>1822</v>
      </c>
      <c r="G3195" s="3" t="s">
        <v>1823</v>
      </c>
      <c r="H3195" s="2" t="s">
        <v>5538</v>
      </c>
      <c r="I3195" s="3" t="s">
        <v>97</v>
      </c>
      <c r="J3195" s="6">
        <v>270380</v>
      </c>
      <c r="K3195" s="3" t="s">
        <v>3040</v>
      </c>
      <c r="L3195" s="3" t="s">
        <v>4024</v>
      </c>
      <c r="M3195" s="3" t="s">
        <v>103</v>
      </c>
      <c r="N3195" s="3" t="s">
        <v>265</v>
      </c>
      <c r="O3195" s="5" t="s">
        <v>5394</v>
      </c>
      <c r="P3195" s="2">
        <f>VLOOKUP(M3195&amp;N3195,Distancia!$C$2:$D$3438,2,0)</f>
        <v>403.29</v>
      </c>
      <c r="Q3195" s="2" t="str">
        <f t="shared" si="49"/>
        <v>Aplica</v>
      </c>
      <c r="R3195" s="36"/>
      <c r="S3195" s="2"/>
    </row>
    <row r="3196" spans="1:19" x14ac:dyDescent="0.25">
      <c r="A3196" s="3" t="s">
        <v>101</v>
      </c>
      <c r="B3196" s="6" t="s">
        <v>1935</v>
      </c>
      <c r="C3196" s="2">
        <v>218922</v>
      </c>
      <c r="D3196" s="4">
        <v>45865</v>
      </c>
      <c r="E3196" s="4">
        <v>45870</v>
      </c>
      <c r="F3196" s="2" t="s">
        <v>3833</v>
      </c>
      <c r="G3196" s="3" t="s">
        <v>3834</v>
      </c>
      <c r="H3196" s="2" t="s">
        <v>5716</v>
      </c>
      <c r="I3196" s="3" t="s">
        <v>97</v>
      </c>
      <c r="J3196" s="6">
        <v>429424</v>
      </c>
      <c r="K3196" s="3" t="s">
        <v>3043</v>
      </c>
      <c r="L3196" s="3" t="s">
        <v>3869</v>
      </c>
      <c r="M3196" s="3" t="s">
        <v>103</v>
      </c>
      <c r="N3196" s="3" t="s">
        <v>265</v>
      </c>
      <c r="O3196" s="5" t="s">
        <v>5450</v>
      </c>
      <c r="P3196" s="2">
        <f>VLOOKUP(M3196&amp;N3196,Distancia!$C$2:$D$3438,2,0)</f>
        <v>403.29</v>
      </c>
      <c r="Q3196" s="2" t="str">
        <f t="shared" si="49"/>
        <v>Aplica</v>
      </c>
      <c r="R3196" s="36"/>
      <c r="S3196" s="2"/>
    </row>
    <row r="3197" spans="1:19" x14ac:dyDescent="0.25">
      <c r="A3197" s="3" t="s">
        <v>101</v>
      </c>
      <c r="B3197" s="6" t="s">
        <v>1935</v>
      </c>
      <c r="C3197" s="2">
        <v>218935</v>
      </c>
      <c r="D3197" s="4">
        <v>45866</v>
      </c>
      <c r="E3197" s="4">
        <v>45870</v>
      </c>
      <c r="F3197" s="2" t="s">
        <v>1799</v>
      </c>
      <c r="G3197" s="3" t="s">
        <v>1800</v>
      </c>
      <c r="H3197" s="2" t="s">
        <v>5482</v>
      </c>
      <c r="I3197" s="3" t="s">
        <v>3170</v>
      </c>
      <c r="J3197" s="6">
        <v>187160</v>
      </c>
      <c r="K3197" s="3" t="s">
        <v>272</v>
      </c>
      <c r="L3197" s="3" t="s">
        <v>3871</v>
      </c>
      <c r="M3197" s="3" t="s">
        <v>103</v>
      </c>
      <c r="N3197" s="3" t="s">
        <v>265</v>
      </c>
      <c r="O3197" s="5" t="s">
        <v>5389</v>
      </c>
      <c r="P3197" s="2">
        <f>VLOOKUP(M3197&amp;N3197,Distancia!$C$2:$D$3438,2,0)</f>
        <v>403.29</v>
      </c>
      <c r="Q3197" s="2" t="str">
        <f t="shared" si="49"/>
        <v>Aplica</v>
      </c>
      <c r="R3197" s="50">
        <v>17150</v>
      </c>
      <c r="S3197" s="2"/>
    </row>
    <row r="3198" spans="1:19" x14ac:dyDescent="0.25">
      <c r="A3198" s="3" t="s">
        <v>101</v>
      </c>
      <c r="B3198" s="6" t="s">
        <v>1935</v>
      </c>
      <c r="C3198" s="2">
        <v>218972</v>
      </c>
      <c r="D3198" s="4">
        <v>45866</v>
      </c>
      <c r="E3198" s="4">
        <v>45866</v>
      </c>
      <c r="F3198" s="2" t="s">
        <v>1943</v>
      </c>
      <c r="G3198" s="3" t="s">
        <v>1942</v>
      </c>
      <c r="H3198" s="2" t="s">
        <v>5576</v>
      </c>
      <c r="I3198" s="3" t="s">
        <v>3170</v>
      </c>
      <c r="J3198" s="6">
        <v>25815</v>
      </c>
      <c r="K3198" s="3" t="s">
        <v>3022</v>
      </c>
      <c r="L3198" s="3" t="s">
        <v>3871</v>
      </c>
      <c r="M3198" s="3" t="s">
        <v>103</v>
      </c>
      <c r="N3198" s="3" t="s">
        <v>1811</v>
      </c>
      <c r="O3198" s="5" t="s">
        <v>5382</v>
      </c>
      <c r="P3198" s="2">
        <f>VLOOKUP(M3198&amp;N3198,Distancia!$C$2:$D$3438,2,0)</f>
        <v>66.239999999999995</v>
      </c>
      <c r="Q3198" s="2" t="str">
        <f t="shared" si="49"/>
        <v>No Aplica</v>
      </c>
      <c r="R3198" s="36"/>
      <c r="S3198" s="2"/>
    </row>
    <row r="3199" spans="1:19" x14ac:dyDescent="0.25">
      <c r="A3199" s="3" t="s">
        <v>101</v>
      </c>
      <c r="B3199" s="6" t="s">
        <v>1935</v>
      </c>
      <c r="C3199" s="2">
        <v>218995</v>
      </c>
      <c r="D3199" s="4">
        <v>45863</v>
      </c>
      <c r="E3199" s="4">
        <v>45863</v>
      </c>
      <c r="F3199" s="2" t="s">
        <v>1841</v>
      </c>
      <c r="G3199" s="3" t="s">
        <v>1842</v>
      </c>
      <c r="H3199" s="2" t="s">
        <v>5874</v>
      </c>
      <c r="I3199" s="3" t="s">
        <v>97</v>
      </c>
      <c r="J3199" s="6">
        <v>0</v>
      </c>
      <c r="K3199" s="3" t="s">
        <v>3015</v>
      </c>
      <c r="L3199" s="3" t="s">
        <v>3871</v>
      </c>
      <c r="M3199" s="3" t="s">
        <v>1811</v>
      </c>
      <c r="N3199" s="3" t="s">
        <v>103</v>
      </c>
      <c r="O3199" s="5" t="s">
        <v>5382</v>
      </c>
      <c r="P3199" s="2">
        <f>VLOOKUP(M3199&amp;N3199,Distancia!$C$2:$D$3438,2,0)</f>
        <v>66.239999999999995</v>
      </c>
      <c r="Q3199" s="2" t="str">
        <f t="shared" si="49"/>
        <v>No Aplica</v>
      </c>
      <c r="R3199" s="36"/>
      <c r="S3199" s="2"/>
    </row>
    <row r="3200" spans="1:19" x14ac:dyDescent="0.25">
      <c r="A3200" s="3" t="s">
        <v>101</v>
      </c>
      <c r="B3200" s="6" t="s">
        <v>1935</v>
      </c>
      <c r="C3200" s="2">
        <v>219037</v>
      </c>
      <c r="D3200" s="4">
        <v>45868</v>
      </c>
      <c r="E3200" s="4">
        <v>45870</v>
      </c>
      <c r="F3200" s="2" t="s">
        <v>1803</v>
      </c>
      <c r="G3200" s="3" t="s">
        <v>1804</v>
      </c>
      <c r="H3200" s="2" t="s">
        <v>5745</v>
      </c>
      <c r="I3200" s="3" t="s">
        <v>3170</v>
      </c>
      <c r="J3200" s="6">
        <v>207487</v>
      </c>
      <c r="K3200" s="3" t="s">
        <v>3046</v>
      </c>
      <c r="L3200" s="3" t="s">
        <v>4024</v>
      </c>
      <c r="M3200" s="3" t="s">
        <v>103</v>
      </c>
      <c r="N3200" s="3" t="s">
        <v>270</v>
      </c>
      <c r="O3200" s="5" t="s">
        <v>5382</v>
      </c>
      <c r="P3200" s="2">
        <f>VLOOKUP(M3200&amp;N3200,Distancia!$C$2:$D$3438,2,0)</f>
        <v>403.29</v>
      </c>
      <c r="Q3200" s="2" t="str">
        <f t="shared" si="49"/>
        <v>Aplica</v>
      </c>
      <c r="R3200" s="36"/>
      <c r="S3200" s="2"/>
    </row>
    <row r="3201" spans="1:19" x14ac:dyDescent="0.25">
      <c r="A3201" s="3" t="s">
        <v>101</v>
      </c>
      <c r="B3201" s="6" t="s">
        <v>1935</v>
      </c>
      <c r="C3201" s="2">
        <v>219044</v>
      </c>
      <c r="D3201" s="4">
        <v>45868</v>
      </c>
      <c r="E3201" s="4">
        <v>45870</v>
      </c>
      <c r="F3201" s="2" t="s">
        <v>1809</v>
      </c>
      <c r="G3201" s="3" t="s">
        <v>1810</v>
      </c>
      <c r="H3201" s="2" t="s">
        <v>5893</v>
      </c>
      <c r="I3201" s="3" t="s">
        <v>3170</v>
      </c>
      <c r="J3201" s="6">
        <v>154891</v>
      </c>
      <c r="K3201" s="3" t="s">
        <v>3041</v>
      </c>
      <c r="L3201" s="3" t="s">
        <v>4024</v>
      </c>
      <c r="M3201" s="3" t="s">
        <v>103</v>
      </c>
      <c r="N3201" s="3" t="s">
        <v>270</v>
      </c>
      <c r="O3201" s="5" t="s">
        <v>5382</v>
      </c>
      <c r="P3201" s="2">
        <f>VLOOKUP(M3201&amp;N3201,Distancia!$C$2:$D$3438,2,0)</f>
        <v>403.29</v>
      </c>
      <c r="Q3201" s="2" t="str">
        <f t="shared" si="49"/>
        <v>Aplica</v>
      </c>
      <c r="R3201" s="36"/>
      <c r="S3201" s="2"/>
    </row>
    <row r="3202" spans="1:19" x14ac:dyDescent="0.25">
      <c r="A3202" s="3" t="s">
        <v>101</v>
      </c>
      <c r="B3202" s="6" t="s">
        <v>1935</v>
      </c>
      <c r="C3202" s="2">
        <v>219080</v>
      </c>
      <c r="D3202" s="4">
        <v>45869</v>
      </c>
      <c r="E3202" s="4">
        <v>45869</v>
      </c>
      <c r="F3202" s="2" t="s">
        <v>1843</v>
      </c>
      <c r="G3202" s="3" t="s">
        <v>2372</v>
      </c>
      <c r="H3202" s="2" t="s">
        <v>5904</v>
      </c>
      <c r="I3202" s="3" t="s">
        <v>97</v>
      </c>
      <c r="J3202" s="6">
        <v>0</v>
      </c>
      <c r="K3202" s="3" t="s">
        <v>3061</v>
      </c>
      <c r="L3202" s="3" t="s">
        <v>3724</v>
      </c>
      <c r="M3202" s="3" t="s">
        <v>1811</v>
      </c>
      <c r="N3202" s="3" t="s">
        <v>103</v>
      </c>
      <c r="O3202" s="5" t="s">
        <v>5394</v>
      </c>
      <c r="P3202" s="2">
        <f>VLOOKUP(M3202&amp;N3202,Distancia!$C$2:$D$3438,2,0)</f>
        <v>66.239999999999995</v>
      </c>
      <c r="Q3202" s="2" t="str">
        <f t="shared" si="49"/>
        <v>No Aplica</v>
      </c>
      <c r="R3202" s="36"/>
      <c r="S3202" s="2"/>
    </row>
    <row r="3203" spans="1:19" x14ac:dyDescent="0.25">
      <c r="A3203" s="3" t="s">
        <v>101</v>
      </c>
      <c r="B3203" s="6" t="s">
        <v>1935</v>
      </c>
      <c r="C3203" s="2">
        <v>219093</v>
      </c>
      <c r="D3203" s="4">
        <v>45869</v>
      </c>
      <c r="E3203" s="4">
        <v>45869</v>
      </c>
      <c r="F3203" s="2" t="s">
        <v>52</v>
      </c>
      <c r="G3203" s="3" t="s">
        <v>1812</v>
      </c>
      <c r="H3203" s="2" t="s">
        <v>5909</v>
      </c>
      <c r="I3203" s="3" t="s">
        <v>3170</v>
      </c>
      <c r="J3203" s="6">
        <v>0</v>
      </c>
      <c r="K3203" s="3" t="s">
        <v>3039</v>
      </c>
      <c r="L3203" s="3" t="s">
        <v>4024</v>
      </c>
      <c r="M3203" s="3" t="s">
        <v>1816</v>
      </c>
      <c r="N3203" s="3" t="s">
        <v>103</v>
      </c>
      <c r="O3203" s="5" t="s">
        <v>5394</v>
      </c>
      <c r="P3203" s="2">
        <f>VLOOKUP(M3203&amp;N3203,Distancia!$C$2:$D$3438,2,0)</f>
        <v>68.84</v>
      </c>
      <c r="Q3203" s="2" t="str">
        <f t="shared" si="49"/>
        <v>No Aplica</v>
      </c>
      <c r="R3203" s="36"/>
      <c r="S3203" s="2"/>
    </row>
    <row r="3204" spans="1:19" x14ac:dyDescent="0.25">
      <c r="A3204" s="3" t="s">
        <v>101</v>
      </c>
      <c r="B3204" s="6" t="s">
        <v>1935</v>
      </c>
      <c r="C3204" s="2">
        <v>219183</v>
      </c>
      <c r="D3204" s="4">
        <v>45869</v>
      </c>
      <c r="E3204" s="4">
        <v>45869</v>
      </c>
      <c r="F3204" s="2" t="s">
        <v>1841</v>
      </c>
      <c r="G3204" s="3" t="s">
        <v>1842</v>
      </c>
      <c r="H3204" s="2" t="s">
        <v>5874</v>
      </c>
      <c r="I3204" s="3" t="s">
        <v>97</v>
      </c>
      <c r="J3204" s="6">
        <v>0</v>
      </c>
      <c r="K3204" s="3" t="s">
        <v>3049</v>
      </c>
      <c r="L3204" s="3" t="s">
        <v>4094</v>
      </c>
      <c r="M3204" s="3" t="s">
        <v>1811</v>
      </c>
      <c r="N3204" s="3" t="s">
        <v>103</v>
      </c>
      <c r="O3204" s="5" t="s">
        <v>5382</v>
      </c>
      <c r="P3204" s="2">
        <f>VLOOKUP(M3204&amp;N3204,Distancia!$C$2:$D$3438,2,0)</f>
        <v>66.239999999999995</v>
      </c>
      <c r="Q3204" s="2" t="str">
        <f t="shared" si="49"/>
        <v>No Aplica</v>
      </c>
      <c r="R3204" s="36"/>
      <c r="S3204" s="2"/>
    </row>
    <row r="3205" spans="1:19" x14ac:dyDescent="0.25">
      <c r="A3205" s="3" t="s">
        <v>101</v>
      </c>
      <c r="B3205" s="6" t="s">
        <v>1935</v>
      </c>
      <c r="C3205" s="2">
        <v>219241</v>
      </c>
      <c r="D3205" s="4">
        <v>45873</v>
      </c>
      <c r="E3205" s="4">
        <v>45877</v>
      </c>
      <c r="F3205" s="2" t="s">
        <v>1822</v>
      </c>
      <c r="G3205" s="3" t="s">
        <v>1823</v>
      </c>
      <c r="H3205" s="2" t="s">
        <v>5538</v>
      </c>
      <c r="I3205" s="3" t="s">
        <v>97</v>
      </c>
      <c r="J3205" s="6">
        <v>349901</v>
      </c>
      <c r="K3205" s="3" t="s">
        <v>3072</v>
      </c>
      <c r="L3205" s="3" t="s">
        <v>4094</v>
      </c>
      <c r="M3205" s="3" t="s">
        <v>103</v>
      </c>
      <c r="N3205" s="3" t="s">
        <v>265</v>
      </c>
      <c r="O3205" s="5" t="s">
        <v>5402</v>
      </c>
      <c r="P3205" s="2">
        <f>VLOOKUP(M3205&amp;N3205,Distancia!$C$2:$D$3438,2,0)</f>
        <v>403.29</v>
      </c>
      <c r="Q3205" s="2" t="str">
        <f t="shared" ref="Q3205:Q3268" si="50">IF(P3205&gt;=80,"Aplica","No Aplica")</f>
        <v>Aplica</v>
      </c>
      <c r="R3205" s="36"/>
      <c r="S3205" s="2"/>
    </row>
    <row r="3206" spans="1:19" x14ac:dyDescent="0.25">
      <c r="A3206" s="3" t="s">
        <v>101</v>
      </c>
      <c r="B3206" s="6" t="s">
        <v>1935</v>
      </c>
      <c r="C3206" s="2">
        <v>219243</v>
      </c>
      <c r="D3206" s="4">
        <v>45872</v>
      </c>
      <c r="E3206" s="4">
        <v>45877</v>
      </c>
      <c r="F3206" s="2" t="s">
        <v>3833</v>
      </c>
      <c r="G3206" s="3" t="s">
        <v>3834</v>
      </c>
      <c r="H3206" s="2" t="s">
        <v>5716</v>
      </c>
      <c r="I3206" s="3" t="s">
        <v>97</v>
      </c>
      <c r="J3206" s="6">
        <v>429424</v>
      </c>
      <c r="K3206" s="3" t="s">
        <v>3073</v>
      </c>
      <c r="L3206" s="3" t="s">
        <v>4094</v>
      </c>
      <c r="M3206" s="3" t="s">
        <v>103</v>
      </c>
      <c r="N3206" s="3" t="s">
        <v>265</v>
      </c>
      <c r="O3206" s="5" t="s">
        <v>5450</v>
      </c>
      <c r="P3206" s="2">
        <f>VLOOKUP(M3206&amp;N3206,Distancia!$C$2:$D$3438,2,0)</f>
        <v>403.29</v>
      </c>
      <c r="Q3206" s="2" t="str">
        <f t="shared" si="50"/>
        <v>Aplica</v>
      </c>
      <c r="R3206" s="36"/>
      <c r="S3206" s="2"/>
    </row>
    <row r="3207" spans="1:19" x14ac:dyDescent="0.25">
      <c r="A3207" s="3" t="s">
        <v>101</v>
      </c>
      <c r="B3207" s="6" t="s">
        <v>1935</v>
      </c>
      <c r="C3207" s="2">
        <v>219246</v>
      </c>
      <c r="D3207" s="4">
        <v>45872</v>
      </c>
      <c r="E3207" s="4">
        <v>45877</v>
      </c>
      <c r="F3207" s="2" t="s">
        <v>1799</v>
      </c>
      <c r="G3207" s="3" t="s">
        <v>1800</v>
      </c>
      <c r="H3207" s="2" t="s">
        <v>5482</v>
      </c>
      <c r="I3207" s="3" t="s">
        <v>97</v>
      </c>
      <c r="J3207" s="6">
        <v>348505</v>
      </c>
      <c r="K3207" s="3" t="s">
        <v>3064</v>
      </c>
      <c r="L3207" s="3" t="s">
        <v>4022</v>
      </c>
      <c r="M3207" s="3" t="s">
        <v>103</v>
      </c>
      <c r="N3207" s="3" t="s">
        <v>265</v>
      </c>
      <c r="O3207" s="5" t="s">
        <v>5389</v>
      </c>
      <c r="P3207" s="2">
        <f>VLOOKUP(M3207&amp;N3207,Distancia!$C$2:$D$3438,2,0)</f>
        <v>403.29</v>
      </c>
      <c r="Q3207" s="2" t="str">
        <f t="shared" si="50"/>
        <v>Aplica</v>
      </c>
      <c r="R3207" s="50"/>
      <c r="S3207" s="2"/>
    </row>
    <row r="3208" spans="1:19" x14ac:dyDescent="0.25">
      <c r="A3208" s="3" t="s">
        <v>101</v>
      </c>
      <c r="B3208" s="6" t="s">
        <v>1935</v>
      </c>
      <c r="C3208" s="2">
        <v>219263</v>
      </c>
      <c r="D3208" s="4">
        <v>45873</v>
      </c>
      <c r="E3208" s="4">
        <v>45877</v>
      </c>
      <c r="F3208" s="2" t="s">
        <v>1807</v>
      </c>
      <c r="G3208" s="3" t="s">
        <v>1808</v>
      </c>
      <c r="H3208" s="2" t="s">
        <v>5717</v>
      </c>
      <c r="I3208" s="3" t="s">
        <v>3170</v>
      </c>
      <c r="J3208" s="6">
        <v>349901</v>
      </c>
      <c r="K3208" s="3" t="s">
        <v>3042</v>
      </c>
      <c r="L3208" s="3" t="s">
        <v>4022</v>
      </c>
      <c r="M3208" s="3" t="s">
        <v>103</v>
      </c>
      <c r="N3208" s="3" t="s">
        <v>270</v>
      </c>
      <c r="O3208" s="5" t="s">
        <v>5389</v>
      </c>
      <c r="P3208" s="2">
        <f>VLOOKUP(M3208&amp;N3208,Distancia!$C$2:$D$3438,2,0)</f>
        <v>403.29</v>
      </c>
      <c r="Q3208" s="2" t="str">
        <f t="shared" si="50"/>
        <v>Aplica</v>
      </c>
      <c r="R3208" s="50">
        <v>33970</v>
      </c>
      <c r="S3208" s="2"/>
    </row>
    <row r="3209" spans="1:19" x14ac:dyDescent="0.25">
      <c r="A3209" s="3" t="s">
        <v>101</v>
      </c>
      <c r="B3209" s="6" t="s">
        <v>1935</v>
      </c>
      <c r="C3209" s="2">
        <v>219304</v>
      </c>
      <c r="D3209" s="4">
        <v>45875</v>
      </c>
      <c r="E3209" s="4">
        <v>45875</v>
      </c>
      <c r="F3209" s="2" t="s">
        <v>3031</v>
      </c>
      <c r="G3209" s="3" t="s">
        <v>3032</v>
      </c>
      <c r="H3209" s="2" t="s">
        <v>5982</v>
      </c>
      <c r="I3209" s="3" t="s">
        <v>3170</v>
      </c>
      <c r="J3209" s="6">
        <v>0</v>
      </c>
      <c r="K3209" s="3" t="s">
        <v>217</v>
      </c>
      <c r="L3209" s="3" t="s">
        <v>4217</v>
      </c>
      <c r="M3209" s="3" t="s">
        <v>103</v>
      </c>
      <c r="N3209" s="3" t="s">
        <v>388</v>
      </c>
      <c r="O3209" s="5" t="s">
        <v>5450</v>
      </c>
      <c r="P3209" s="2">
        <f>VLOOKUP(M3209&amp;N3209,Distancia!$C$2:$D$3438,2,0)</f>
        <v>26.66</v>
      </c>
      <c r="Q3209" s="2" t="str">
        <f t="shared" si="50"/>
        <v>No Aplica</v>
      </c>
      <c r="R3209" s="36"/>
      <c r="S3209" s="2"/>
    </row>
    <row r="3210" spans="1:19" x14ac:dyDescent="0.25">
      <c r="A3210" s="3" t="s">
        <v>101</v>
      </c>
      <c r="B3210" s="6" t="s">
        <v>1935</v>
      </c>
      <c r="C3210" s="2">
        <v>219331</v>
      </c>
      <c r="D3210" s="4">
        <v>45874</v>
      </c>
      <c r="E3210" s="4">
        <v>45877</v>
      </c>
      <c r="F3210" s="2" t="s">
        <v>1950</v>
      </c>
      <c r="G3210" s="3" t="s">
        <v>1949</v>
      </c>
      <c r="H3210" s="2" t="s">
        <v>5991</v>
      </c>
      <c r="I3210" s="3" t="s">
        <v>351</v>
      </c>
      <c r="J3210" s="6">
        <v>0</v>
      </c>
      <c r="K3210" s="3" t="s">
        <v>3074</v>
      </c>
      <c r="L3210" s="3" t="s">
        <v>3993</v>
      </c>
      <c r="M3210" s="3" t="s">
        <v>103</v>
      </c>
      <c r="N3210" s="3" t="s">
        <v>270</v>
      </c>
      <c r="O3210" s="5" t="s">
        <v>5389</v>
      </c>
      <c r="P3210" s="2">
        <f>VLOOKUP(M3210&amp;N3210,Distancia!$C$2:$D$3438,2,0)</f>
        <v>403.29</v>
      </c>
      <c r="Q3210" s="2" t="str">
        <f t="shared" si="50"/>
        <v>Aplica</v>
      </c>
      <c r="R3210" s="50"/>
      <c r="S3210" s="2"/>
    </row>
    <row r="3211" spans="1:19" x14ac:dyDescent="0.25">
      <c r="A3211" s="3" t="s">
        <v>101</v>
      </c>
      <c r="B3211" s="6" t="s">
        <v>1935</v>
      </c>
      <c r="C3211" s="2">
        <v>219354</v>
      </c>
      <c r="D3211" s="4">
        <v>45875</v>
      </c>
      <c r="E3211" s="4">
        <v>45875</v>
      </c>
      <c r="F3211" s="2" t="s">
        <v>1357</v>
      </c>
      <c r="G3211" s="3" t="s">
        <v>3028</v>
      </c>
      <c r="H3211" s="2" t="s">
        <v>6000</v>
      </c>
      <c r="I3211" s="3" t="s">
        <v>3170</v>
      </c>
      <c r="J3211" s="6">
        <v>0</v>
      </c>
      <c r="K3211" s="3" t="s">
        <v>3052</v>
      </c>
      <c r="L3211" s="3" t="s">
        <v>4094</v>
      </c>
      <c r="M3211" s="3" t="s">
        <v>103</v>
      </c>
      <c r="N3211" s="3" t="s">
        <v>388</v>
      </c>
      <c r="O3211" s="5" t="s">
        <v>5394</v>
      </c>
      <c r="P3211" s="2">
        <f>VLOOKUP(M3211&amp;N3211,Distancia!$C$2:$D$3438,2,0)</f>
        <v>26.66</v>
      </c>
      <c r="Q3211" s="2" t="str">
        <f t="shared" si="50"/>
        <v>No Aplica</v>
      </c>
      <c r="R3211" s="36"/>
      <c r="S3211" s="2"/>
    </row>
    <row r="3212" spans="1:19" x14ac:dyDescent="0.25">
      <c r="A3212" s="3" t="s">
        <v>101</v>
      </c>
      <c r="B3212" s="6" t="s">
        <v>1935</v>
      </c>
      <c r="C3212" s="2">
        <v>219380</v>
      </c>
      <c r="D3212" s="4">
        <v>45875</v>
      </c>
      <c r="E3212" s="4">
        <v>45875</v>
      </c>
      <c r="F3212" s="2" t="s">
        <v>3053</v>
      </c>
      <c r="G3212" s="3" t="s">
        <v>3054</v>
      </c>
      <c r="H3212" s="2" t="s">
        <v>6011</v>
      </c>
      <c r="I3212" s="3" t="s">
        <v>97</v>
      </c>
      <c r="J3212" s="6">
        <v>0</v>
      </c>
      <c r="K3212" s="3" t="s">
        <v>3093</v>
      </c>
      <c r="L3212" s="3" t="s">
        <v>4072</v>
      </c>
      <c r="M3212" s="3" t="s">
        <v>1811</v>
      </c>
      <c r="N3212" s="3" t="s">
        <v>103</v>
      </c>
      <c r="O3212" s="5" t="s">
        <v>5382</v>
      </c>
      <c r="P3212" s="2">
        <f>VLOOKUP(M3212&amp;N3212,Distancia!$C$2:$D$3438,2,0)</f>
        <v>66.239999999999995</v>
      </c>
      <c r="Q3212" s="2" t="str">
        <f t="shared" si="50"/>
        <v>No Aplica</v>
      </c>
      <c r="R3212" s="36"/>
      <c r="S3212" s="2"/>
    </row>
    <row r="3213" spans="1:19" x14ac:dyDescent="0.25">
      <c r="A3213" s="3" t="s">
        <v>101</v>
      </c>
      <c r="B3213" s="6" t="s">
        <v>1935</v>
      </c>
      <c r="C3213" s="2">
        <v>219400</v>
      </c>
      <c r="D3213" s="4">
        <v>45875</v>
      </c>
      <c r="E3213" s="4">
        <v>45875</v>
      </c>
      <c r="F3213" s="2" t="s">
        <v>3275</v>
      </c>
      <c r="G3213" s="3" t="s">
        <v>3276</v>
      </c>
      <c r="H3213" s="2" t="s">
        <v>6018</v>
      </c>
      <c r="I3213" s="3" t="s">
        <v>97</v>
      </c>
      <c r="J3213" s="6">
        <v>0</v>
      </c>
      <c r="K3213" s="3" t="s">
        <v>3116</v>
      </c>
      <c r="L3213" s="3" t="s">
        <v>4072</v>
      </c>
      <c r="M3213" s="3" t="s">
        <v>388</v>
      </c>
      <c r="N3213" s="3" t="s">
        <v>103</v>
      </c>
      <c r="O3213" s="5" t="s">
        <v>5402</v>
      </c>
      <c r="P3213" s="2">
        <f>VLOOKUP(M3213&amp;N3213,Distancia!$C$2:$D$3438,2,0)</f>
        <v>26.66</v>
      </c>
      <c r="Q3213" s="2" t="str">
        <f t="shared" si="50"/>
        <v>No Aplica</v>
      </c>
      <c r="R3213" s="36"/>
      <c r="S3213" s="2"/>
    </row>
    <row r="3214" spans="1:19" x14ac:dyDescent="0.25">
      <c r="A3214" s="3" t="s">
        <v>101</v>
      </c>
      <c r="B3214" s="6" t="s">
        <v>1935</v>
      </c>
      <c r="C3214" s="2">
        <v>219409</v>
      </c>
      <c r="D3214" s="4">
        <v>45875</v>
      </c>
      <c r="E3214" s="4">
        <v>45875</v>
      </c>
      <c r="F3214" s="2" t="s">
        <v>2377</v>
      </c>
      <c r="G3214" s="3" t="s">
        <v>2376</v>
      </c>
      <c r="H3214" s="2" t="s">
        <v>6022</v>
      </c>
      <c r="I3214" s="3" t="s">
        <v>351</v>
      </c>
      <c r="J3214" s="6">
        <v>0</v>
      </c>
      <c r="K3214" s="3" t="s">
        <v>3012</v>
      </c>
      <c r="L3214" s="3" t="s">
        <v>3993</v>
      </c>
      <c r="M3214" s="3" t="s">
        <v>1249</v>
      </c>
      <c r="N3214" s="3" t="s">
        <v>103</v>
      </c>
      <c r="O3214" s="5" t="s">
        <v>5382</v>
      </c>
      <c r="P3214" s="2">
        <f>VLOOKUP(M3214&amp;N3214,Distancia!$C$2:$D$3438,2,0)</f>
        <v>24.75</v>
      </c>
      <c r="Q3214" s="2" t="str">
        <f t="shared" si="50"/>
        <v>No Aplica</v>
      </c>
      <c r="R3214" s="36"/>
      <c r="S3214" s="2"/>
    </row>
    <row r="3215" spans="1:19" x14ac:dyDescent="0.25">
      <c r="A3215" s="3" t="s">
        <v>101</v>
      </c>
      <c r="B3215" s="6" t="s">
        <v>1935</v>
      </c>
      <c r="C3215" s="2">
        <v>219421</v>
      </c>
      <c r="D3215" s="4">
        <v>45876</v>
      </c>
      <c r="E3215" s="4">
        <v>45876</v>
      </c>
      <c r="F3215" s="2" t="s">
        <v>1836</v>
      </c>
      <c r="G3215" s="3" t="s">
        <v>1837</v>
      </c>
      <c r="H3215" s="2" t="s">
        <v>6029</v>
      </c>
      <c r="I3215" s="3" t="s">
        <v>97</v>
      </c>
      <c r="J3215" s="6">
        <v>0</v>
      </c>
      <c r="K3215" s="3" t="s">
        <v>3013</v>
      </c>
      <c r="L3215" s="3" t="s">
        <v>3993</v>
      </c>
      <c r="M3215" s="3" t="s">
        <v>1816</v>
      </c>
      <c r="N3215" s="3" t="s">
        <v>103</v>
      </c>
      <c r="O3215" s="5" t="s">
        <v>5389</v>
      </c>
      <c r="P3215" s="2">
        <f>VLOOKUP(M3215&amp;N3215,Distancia!$C$2:$D$3438,2,0)</f>
        <v>68.84</v>
      </c>
      <c r="Q3215" s="2" t="str">
        <f t="shared" si="50"/>
        <v>No Aplica</v>
      </c>
      <c r="R3215" s="50">
        <v>7000</v>
      </c>
      <c r="S3215" s="2"/>
    </row>
    <row r="3216" spans="1:19" x14ac:dyDescent="0.25">
      <c r="A3216" s="3" t="s">
        <v>101</v>
      </c>
      <c r="B3216" s="6" t="s">
        <v>1935</v>
      </c>
      <c r="C3216" s="2">
        <v>219425</v>
      </c>
      <c r="D3216" s="4">
        <v>45875</v>
      </c>
      <c r="E3216" s="4">
        <v>45875</v>
      </c>
      <c r="F3216" s="2" t="s">
        <v>80</v>
      </c>
      <c r="G3216" s="3" t="s">
        <v>1840</v>
      </c>
      <c r="H3216" s="2" t="s">
        <v>5525</v>
      </c>
      <c r="I3216" s="3" t="s">
        <v>3170</v>
      </c>
      <c r="J3216" s="6">
        <v>0</v>
      </c>
      <c r="K3216" s="3" t="s">
        <v>3101</v>
      </c>
      <c r="L3216" s="3" t="s">
        <v>3993</v>
      </c>
      <c r="M3216" s="3" t="s">
        <v>395</v>
      </c>
      <c r="N3216" s="3" t="s">
        <v>103</v>
      </c>
      <c r="O3216" s="5" t="s">
        <v>5394</v>
      </c>
      <c r="P3216" s="2">
        <f>VLOOKUP(M3216&amp;N3216,Distancia!$C$2:$D$3438,2,0)</f>
        <v>106.91</v>
      </c>
      <c r="Q3216" s="2" t="str">
        <f t="shared" si="50"/>
        <v>Aplica</v>
      </c>
      <c r="R3216" s="36"/>
      <c r="S3216" s="2"/>
    </row>
    <row r="3217" spans="1:19" x14ac:dyDescent="0.25">
      <c r="A3217" s="3" t="s">
        <v>101</v>
      </c>
      <c r="B3217" s="6" t="s">
        <v>1935</v>
      </c>
      <c r="C3217" s="2">
        <v>219466</v>
      </c>
      <c r="D3217" s="4">
        <v>45876</v>
      </c>
      <c r="E3217" s="4">
        <v>45876</v>
      </c>
      <c r="F3217" s="2" t="s">
        <v>2371</v>
      </c>
      <c r="G3217" s="3" t="s">
        <v>2370</v>
      </c>
      <c r="H3217" s="2" t="s">
        <v>6046</v>
      </c>
      <c r="I3217" s="3" t="s">
        <v>97</v>
      </c>
      <c r="J3217" s="6">
        <v>0</v>
      </c>
      <c r="K3217" s="3" t="s">
        <v>3111</v>
      </c>
      <c r="L3217" s="3" t="s">
        <v>4308</v>
      </c>
      <c r="M3217" s="3" t="s">
        <v>1811</v>
      </c>
      <c r="N3217" s="3" t="s">
        <v>103</v>
      </c>
      <c r="O3217" s="5" t="s">
        <v>5382</v>
      </c>
      <c r="P3217" s="2">
        <f>VLOOKUP(M3217&amp;N3217,Distancia!$C$2:$D$3438,2,0)</f>
        <v>66.239999999999995</v>
      </c>
      <c r="Q3217" s="2" t="str">
        <f t="shared" si="50"/>
        <v>No Aplica</v>
      </c>
      <c r="R3217" s="36"/>
      <c r="S3217" s="2"/>
    </row>
    <row r="3218" spans="1:19" x14ac:dyDescent="0.25">
      <c r="A3218" s="3" t="s">
        <v>101</v>
      </c>
      <c r="B3218" s="6" t="s">
        <v>1935</v>
      </c>
      <c r="C3218" s="2">
        <v>219470</v>
      </c>
      <c r="D3218" s="4">
        <v>45869</v>
      </c>
      <c r="E3218" s="4">
        <v>45869</v>
      </c>
      <c r="F3218" s="2" t="s">
        <v>1820</v>
      </c>
      <c r="G3218" s="3" t="s">
        <v>4313</v>
      </c>
      <c r="H3218" s="2" t="s">
        <v>6048</v>
      </c>
      <c r="I3218" s="3" t="s">
        <v>97</v>
      </c>
      <c r="J3218" s="6">
        <v>0</v>
      </c>
      <c r="K3218" s="3" t="s">
        <v>3014</v>
      </c>
      <c r="L3218" s="3" t="s">
        <v>3993</v>
      </c>
      <c r="M3218" s="3" t="s">
        <v>1249</v>
      </c>
      <c r="N3218" s="3" t="s">
        <v>103</v>
      </c>
      <c r="O3218" s="5" t="s">
        <v>5394</v>
      </c>
      <c r="P3218" s="2">
        <f>VLOOKUP(M3218&amp;N3218,Distancia!$C$2:$D$3438,2,0)</f>
        <v>24.75</v>
      </c>
      <c r="Q3218" s="2" t="str">
        <f t="shared" si="50"/>
        <v>No Aplica</v>
      </c>
      <c r="R3218" s="36"/>
      <c r="S3218" s="2"/>
    </row>
    <row r="3219" spans="1:19" x14ac:dyDescent="0.25">
      <c r="A3219" s="3" t="s">
        <v>101</v>
      </c>
      <c r="B3219" s="6" t="s">
        <v>1935</v>
      </c>
      <c r="C3219" s="2">
        <v>219502</v>
      </c>
      <c r="D3219" s="4">
        <v>45874</v>
      </c>
      <c r="E3219" s="4">
        <v>45876</v>
      </c>
      <c r="F3219" s="2" t="s">
        <v>1841</v>
      </c>
      <c r="G3219" s="3" t="s">
        <v>1842</v>
      </c>
      <c r="H3219" s="2" t="s">
        <v>5874</v>
      </c>
      <c r="I3219" s="3" t="s">
        <v>351</v>
      </c>
      <c r="J3219" s="6">
        <v>207487</v>
      </c>
      <c r="K3219" s="3" t="s">
        <v>3102</v>
      </c>
      <c r="L3219" s="3" t="s">
        <v>2866</v>
      </c>
      <c r="M3219" s="3" t="s">
        <v>1811</v>
      </c>
      <c r="N3219" s="3" t="s">
        <v>270</v>
      </c>
      <c r="O3219" s="5" t="s">
        <v>5392</v>
      </c>
      <c r="P3219" s="2">
        <f>VLOOKUP(M3219&amp;N3219,Distancia!$C$2:$D$3438,2,0)</f>
        <v>469.53</v>
      </c>
      <c r="Q3219" s="2" t="str">
        <f t="shared" si="50"/>
        <v>Aplica</v>
      </c>
      <c r="R3219" s="50">
        <v>164528</v>
      </c>
      <c r="S3219" s="2"/>
    </row>
    <row r="3220" spans="1:19" x14ac:dyDescent="0.25">
      <c r="A3220" s="3" t="s">
        <v>101</v>
      </c>
      <c r="B3220" s="6" t="s">
        <v>1935</v>
      </c>
      <c r="C3220" s="2">
        <v>219518</v>
      </c>
      <c r="D3220" s="4">
        <v>45880</v>
      </c>
      <c r="E3220" s="4">
        <v>45880</v>
      </c>
      <c r="F3220" s="2" t="s">
        <v>1357</v>
      </c>
      <c r="G3220" s="3" t="s">
        <v>3028</v>
      </c>
      <c r="H3220" s="2" t="s">
        <v>6000</v>
      </c>
      <c r="I3220" s="3" t="s">
        <v>3170</v>
      </c>
      <c r="J3220" s="6">
        <v>0</v>
      </c>
      <c r="K3220" s="3" t="s">
        <v>3109</v>
      </c>
      <c r="L3220" s="3" t="s">
        <v>2866</v>
      </c>
      <c r="M3220" s="3" t="s">
        <v>103</v>
      </c>
      <c r="N3220" s="3" t="s">
        <v>388</v>
      </c>
      <c r="O3220" s="5" t="s">
        <v>5394</v>
      </c>
      <c r="P3220" s="2">
        <f>VLOOKUP(M3220&amp;N3220,Distancia!$C$2:$D$3438,2,0)</f>
        <v>26.66</v>
      </c>
      <c r="Q3220" s="2" t="str">
        <f t="shared" si="50"/>
        <v>No Aplica</v>
      </c>
      <c r="R3220" s="36"/>
      <c r="S3220" s="2"/>
    </row>
    <row r="3221" spans="1:19" x14ac:dyDescent="0.25">
      <c r="A3221" s="3" t="s">
        <v>101</v>
      </c>
      <c r="B3221" s="6" t="s">
        <v>1935</v>
      </c>
      <c r="C3221" s="2">
        <v>219519</v>
      </c>
      <c r="D3221" s="4">
        <v>45881</v>
      </c>
      <c r="E3221" s="4">
        <v>45881</v>
      </c>
      <c r="F3221" s="2" t="s">
        <v>1357</v>
      </c>
      <c r="G3221" s="3" t="s">
        <v>3028</v>
      </c>
      <c r="H3221" s="2" t="s">
        <v>6000</v>
      </c>
      <c r="I3221" s="3" t="s">
        <v>3170</v>
      </c>
      <c r="J3221" s="6">
        <v>0</v>
      </c>
      <c r="K3221" s="3" t="s">
        <v>3069</v>
      </c>
      <c r="L3221" s="3" t="s">
        <v>2866</v>
      </c>
      <c r="M3221" s="3" t="s">
        <v>103</v>
      </c>
      <c r="N3221" s="3" t="s">
        <v>388</v>
      </c>
      <c r="O3221" s="5" t="s">
        <v>5394</v>
      </c>
      <c r="P3221" s="2">
        <f>VLOOKUP(M3221&amp;N3221,Distancia!$C$2:$D$3438,2,0)</f>
        <v>26.66</v>
      </c>
      <c r="Q3221" s="2" t="str">
        <f t="shared" si="50"/>
        <v>No Aplica</v>
      </c>
      <c r="R3221" s="36"/>
      <c r="S3221" s="2"/>
    </row>
    <row r="3222" spans="1:19" x14ac:dyDescent="0.25">
      <c r="A3222" s="3" t="s">
        <v>101</v>
      </c>
      <c r="B3222" s="6" t="s">
        <v>1935</v>
      </c>
      <c r="C3222" s="2">
        <v>219536</v>
      </c>
      <c r="D3222" s="4">
        <v>45879</v>
      </c>
      <c r="E3222" s="4">
        <v>45882</v>
      </c>
      <c r="F3222" s="2" t="s">
        <v>1807</v>
      </c>
      <c r="G3222" s="3" t="s">
        <v>1808</v>
      </c>
      <c r="H3222" s="2" t="s">
        <v>5717</v>
      </c>
      <c r="I3222" s="3" t="s">
        <v>3170</v>
      </c>
      <c r="J3222" s="6">
        <v>270378</v>
      </c>
      <c r="K3222" s="3" t="s">
        <v>3094</v>
      </c>
      <c r="L3222" s="3" t="s">
        <v>4117</v>
      </c>
      <c r="M3222" s="3" t="s">
        <v>103</v>
      </c>
      <c r="N3222" s="3" t="s">
        <v>270</v>
      </c>
      <c r="O3222" s="5" t="s">
        <v>5389</v>
      </c>
      <c r="P3222" s="2">
        <f>VLOOKUP(M3222&amp;N3222,Distancia!$C$2:$D$3438,2,0)</f>
        <v>403.29</v>
      </c>
      <c r="Q3222" s="2" t="str">
        <f t="shared" si="50"/>
        <v>Aplica</v>
      </c>
      <c r="R3222" s="50">
        <v>24750</v>
      </c>
      <c r="S3222" s="2"/>
    </row>
    <row r="3223" spans="1:19" x14ac:dyDescent="0.25">
      <c r="A3223" s="3" t="s">
        <v>101</v>
      </c>
      <c r="B3223" s="6" t="s">
        <v>1935</v>
      </c>
      <c r="C3223" s="2">
        <v>219553</v>
      </c>
      <c r="D3223" s="4">
        <v>45879</v>
      </c>
      <c r="E3223" s="4">
        <v>45882</v>
      </c>
      <c r="F3223" s="2" t="s">
        <v>3833</v>
      </c>
      <c r="G3223" s="3" t="s">
        <v>3834</v>
      </c>
      <c r="H3223" s="2" t="s">
        <v>5716</v>
      </c>
      <c r="I3223" s="3" t="s">
        <v>97</v>
      </c>
      <c r="J3223" s="6">
        <v>270378</v>
      </c>
      <c r="K3223" s="3" t="s">
        <v>3117</v>
      </c>
      <c r="L3223" s="3" t="s">
        <v>4092</v>
      </c>
      <c r="M3223" s="3" t="s">
        <v>103</v>
      </c>
      <c r="N3223" s="3" t="s">
        <v>265</v>
      </c>
      <c r="O3223" s="5" t="s">
        <v>5389</v>
      </c>
      <c r="P3223" s="2">
        <f>VLOOKUP(M3223&amp;N3223,Distancia!$C$2:$D$3438,2,0)</f>
        <v>403.29</v>
      </c>
      <c r="Q3223" s="2" t="str">
        <f t="shared" si="50"/>
        <v>Aplica</v>
      </c>
      <c r="R3223" s="50">
        <v>15000</v>
      </c>
      <c r="S3223" s="2"/>
    </row>
    <row r="3224" spans="1:19" x14ac:dyDescent="0.25">
      <c r="A3224" s="3" t="s">
        <v>101</v>
      </c>
      <c r="B3224" s="6" t="s">
        <v>1935</v>
      </c>
      <c r="C3224" s="2">
        <v>219556</v>
      </c>
      <c r="D3224" s="4">
        <v>45879</v>
      </c>
      <c r="E3224" s="4">
        <v>45882</v>
      </c>
      <c r="F3224" s="2" t="s">
        <v>1822</v>
      </c>
      <c r="G3224" s="3" t="s">
        <v>1823</v>
      </c>
      <c r="H3224" s="2" t="s">
        <v>5538</v>
      </c>
      <c r="I3224" s="3" t="s">
        <v>97</v>
      </c>
      <c r="J3224" s="6">
        <v>270378</v>
      </c>
      <c r="K3224" s="3" t="s">
        <v>3186</v>
      </c>
      <c r="L3224" s="3" t="s">
        <v>4222</v>
      </c>
      <c r="M3224" s="3" t="s">
        <v>103</v>
      </c>
      <c r="N3224" s="3" t="s">
        <v>265</v>
      </c>
      <c r="O3224" s="5" t="s">
        <v>5389</v>
      </c>
      <c r="P3224" s="2">
        <f>VLOOKUP(M3224&amp;N3224,Distancia!$C$2:$D$3438,2,0)</f>
        <v>403.29</v>
      </c>
      <c r="Q3224" s="2" t="str">
        <f t="shared" si="50"/>
        <v>Aplica</v>
      </c>
      <c r="R3224" s="50">
        <v>38580</v>
      </c>
      <c r="S3224" s="2"/>
    </row>
    <row r="3225" spans="1:19" x14ac:dyDescent="0.25">
      <c r="A3225" s="3" t="s">
        <v>101</v>
      </c>
      <c r="B3225" s="6" t="s">
        <v>1935</v>
      </c>
      <c r="C3225" s="2">
        <v>219557</v>
      </c>
      <c r="D3225" s="4">
        <v>45879</v>
      </c>
      <c r="E3225" s="4">
        <v>45882</v>
      </c>
      <c r="F3225" s="2" t="s">
        <v>1799</v>
      </c>
      <c r="G3225" s="3" t="s">
        <v>1800</v>
      </c>
      <c r="H3225" s="2" t="s">
        <v>5482</v>
      </c>
      <c r="I3225" s="3" t="s">
        <v>3170</v>
      </c>
      <c r="J3225" s="6">
        <v>219429</v>
      </c>
      <c r="K3225" s="3" t="s">
        <v>3108</v>
      </c>
      <c r="L3225" s="3" t="s">
        <v>4117</v>
      </c>
      <c r="M3225" s="3" t="s">
        <v>103</v>
      </c>
      <c r="N3225" s="3" t="s">
        <v>265</v>
      </c>
      <c r="O3225" s="5" t="s">
        <v>5389</v>
      </c>
      <c r="P3225" s="2">
        <f>VLOOKUP(M3225&amp;N3225,Distancia!$C$2:$D$3438,2,0)</f>
        <v>403.29</v>
      </c>
      <c r="Q3225" s="2" t="str">
        <f t="shared" si="50"/>
        <v>Aplica</v>
      </c>
      <c r="R3225" s="50">
        <v>17150</v>
      </c>
      <c r="S3225" s="2"/>
    </row>
    <row r="3226" spans="1:19" x14ac:dyDescent="0.25">
      <c r="A3226" s="3" t="s">
        <v>101</v>
      </c>
      <c r="B3226" s="6" t="s">
        <v>1935</v>
      </c>
      <c r="C3226" s="2">
        <v>219632</v>
      </c>
      <c r="D3226" s="4">
        <v>45882</v>
      </c>
      <c r="E3226" s="4">
        <v>45882</v>
      </c>
      <c r="F3226" s="2" t="s">
        <v>1813</v>
      </c>
      <c r="G3226" s="3" t="s">
        <v>1814</v>
      </c>
      <c r="H3226" s="2" t="s">
        <v>5782</v>
      </c>
      <c r="I3226" s="3" t="s">
        <v>3170</v>
      </c>
      <c r="J3226" s="6">
        <v>25815</v>
      </c>
      <c r="K3226" s="3" t="s">
        <v>3122</v>
      </c>
      <c r="L3226" s="3" t="s">
        <v>4092</v>
      </c>
      <c r="M3226" s="3" t="s">
        <v>103</v>
      </c>
      <c r="N3226" s="3" t="s">
        <v>265</v>
      </c>
      <c r="O3226" s="5" t="s">
        <v>5382</v>
      </c>
      <c r="P3226" s="2">
        <f>VLOOKUP(M3226&amp;N3226,Distancia!$C$2:$D$3438,2,0)</f>
        <v>403.29</v>
      </c>
      <c r="Q3226" s="2" t="str">
        <f t="shared" si="50"/>
        <v>Aplica</v>
      </c>
      <c r="R3226" s="36"/>
      <c r="S3226" s="2"/>
    </row>
    <row r="3227" spans="1:19" x14ac:dyDescent="0.25">
      <c r="A3227" s="3" t="s">
        <v>101</v>
      </c>
      <c r="B3227" s="6" t="s">
        <v>1935</v>
      </c>
      <c r="C3227" s="2">
        <v>219657</v>
      </c>
      <c r="D3227" s="4">
        <v>45881</v>
      </c>
      <c r="E3227" s="4">
        <v>45881</v>
      </c>
      <c r="F3227" s="2" t="s">
        <v>1836</v>
      </c>
      <c r="G3227" s="3" t="s">
        <v>1837</v>
      </c>
      <c r="H3227" s="2" t="s">
        <v>6029</v>
      </c>
      <c r="I3227" s="3" t="s">
        <v>97</v>
      </c>
      <c r="J3227" s="6">
        <v>0</v>
      </c>
      <c r="K3227" s="3" t="s">
        <v>3118</v>
      </c>
      <c r="L3227" s="3" t="s">
        <v>4308</v>
      </c>
      <c r="M3227" s="3" t="s">
        <v>1816</v>
      </c>
      <c r="N3227" s="3" t="s">
        <v>388</v>
      </c>
      <c r="O3227" s="5" t="s">
        <v>5389</v>
      </c>
      <c r="P3227" s="2">
        <f>VLOOKUP(M3227&amp;N3227,Distancia!$C$2:$D$3438,2,0)</f>
        <v>75.53</v>
      </c>
      <c r="Q3227" s="2" t="str">
        <f t="shared" si="50"/>
        <v>No Aplica</v>
      </c>
      <c r="R3227" s="50"/>
      <c r="S3227" s="2"/>
    </row>
    <row r="3228" spans="1:19" x14ac:dyDescent="0.25">
      <c r="A3228" s="3" t="s">
        <v>101</v>
      </c>
      <c r="B3228" s="6" t="s">
        <v>1935</v>
      </c>
      <c r="C3228" s="2">
        <v>219702</v>
      </c>
      <c r="D3228" s="4">
        <v>45882</v>
      </c>
      <c r="E3228" s="4">
        <v>45882</v>
      </c>
      <c r="F3228" s="2" t="s">
        <v>2377</v>
      </c>
      <c r="G3228" s="3" t="s">
        <v>2376</v>
      </c>
      <c r="H3228" s="2" t="s">
        <v>6022</v>
      </c>
      <c r="I3228" s="3" t="s">
        <v>351</v>
      </c>
      <c r="J3228" s="6">
        <v>0</v>
      </c>
      <c r="K3228" s="3" t="s">
        <v>3123</v>
      </c>
      <c r="L3228" s="3" t="s">
        <v>4308</v>
      </c>
      <c r="M3228" s="3" t="s">
        <v>1249</v>
      </c>
      <c r="N3228" s="3" t="s">
        <v>103</v>
      </c>
      <c r="O3228" s="5" t="s">
        <v>5394</v>
      </c>
      <c r="P3228" s="2">
        <f>VLOOKUP(M3228&amp;N3228,Distancia!$C$2:$D$3438,2,0)</f>
        <v>24.75</v>
      </c>
      <c r="Q3228" s="2" t="str">
        <f t="shared" si="50"/>
        <v>No Aplica</v>
      </c>
      <c r="R3228" s="36"/>
      <c r="S3228" s="2"/>
    </row>
    <row r="3229" spans="1:19" x14ac:dyDescent="0.25">
      <c r="A3229" s="3" t="s">
        <v>101</v>
      </c>
      <c r="B3229" s="6" t="s">
        <v>1935</v>
      </c>
      <c r="C3229" s="2">
        <v>219765</v>
      </c>
      <c r="D3229" s="4">
        <v>45887</v>
      </c>
      <c r="E3229" s="4">
        <v>45891</v>
      </c>
      <c r="F3229" s="2" t="s">
        <v>1813</v>
      </c>
      <c r="G3229" s="3" t="s">
        <v>1814</v>
      </c>
      <c r="H3229" s="2" t="s">
        <v>5782</v>
      </c>
      <c r="I3229" s="3" t="s">
        <v>351</v>
      </c>
      <c r="J3229" s="6">
        <v>283967</v>
      </c>
      <c r="K3229" s="3" t="s">
        <v>3110</v>
      </c>
      <c r="L3229" s="3" t="s">
        <v>4308</v>
      </c>
      <c r="M3229" s="3" t="s">
        <v>103</v>
      </c>
      <c r="N3229" s="3" t="s">
        <v>270</v>
      </c>
      <c r="O3229" s="5" t="s">
        <v>5389</v>
      </c>
      <c r="P3229" s="2">
        <f>VLOOKUP(M3229&amp;N3229,Distancia!$C$2:$D$3438,2,0)</f>
        <v>403.29</v>
      </c>
      <c r="Q3229" s="2" t="str">
        <f t="shared" si="50"/>
        <v>Aplica</v>
      </c>
      <c r="R3229" s="50">
        <v>25000</v>
      </c>
      <c r="S3229" s="2"/>
    </row>
    <row r="3230" spans="1:19" x14ac:dyDescent="0.25">
      <c r="A3230" s="3" t="s">
        <v>101</v>
      </c>
      <c r="B3230" s="6" t="s">
        <v>1935</v>
      </c>
      <c r="C3230" s="2">
        <v>219786</v>
      </c>
      <c r="D3230" s="4">
        <v>45887</v>
      </c>
      <c r="E3230" s="4">
        <v>45890</v>
      </c>
      <c r="F3230" s="2" t="s">
        <v>392</v>
      </c>
      <c r="G3230" s="3" t="s">
        <v>1951</v>
      </c>
      <c r="H3230" s="2" t="s">
        <v>6127</v>
      </c>
      <c r="I3230" s="3" t="s">
        <v>351</v>
      </c>
      <c r="J3230" s="6">
        <v>293940</v>
      </c>
      <c r="K3230" s="3" t="s">
        <v>3121</v>
      </c>
      <c r="L3230" s="3" t="s">
        <v>4311</v>
      </c>
      <c r="M3230" s="3" t="s">
        <v>103</v>
      </c>
      <c r="N3230" s="3" t="s">
        <v>270</v>
      </c>
      <c r="O3230" s="5" t="s">
        <v>5590</v>
      </c>
      <c r="P3230" s="2">
        <f>VLOOKUP(M3230&amp;N3230,Distancia!$C$2:$D$3438,2,0)</f>
        <v>403.29</v>
      </c>
      <c r="Q3230" s="2" t="str">
        <f t="shared" si="50"/>
        <v>Aplica</v>
      </c>
      <c r="R3230" s="50">
        <v>27900</v>
      </c>
      <c r="S3230" s="2"/>
    </row>
    <row r="3231" spans="1:19" x14ac:dyDescent="0.25">
      <c r="A3231" s="3" t="s">
        <v>101</v>
      </c>
      <c r="B3231" s="6" t="s">
        <v>1935</v>
      </c>
      <c r="C3231" s="2">
        <v>219899</v>
      </c>
      <c r="D3231" s="4">
        <v>45889</v>
      </c>
      <c r="E3231" s="4">
        <v>45889</v>
      </c>
      <c r="F3231" s="2" t="s">
        <v>10</v>
      </c>
      <c r="G3231" s="3" t="s">
        <v>1806</v>
      </c>
      <c r="H3231" s="2" t="s">
        <v>5395</v>
      </c>
      <c r="I3231" s="3" t="s">
        <v>3170</v>
      </c>
      <c r="J3231" s="6">
        <v>0</v>
      </c>
      <c r="K3231" s="3" t="s">
        <v>187</v>
      </c>
      <c r="L3231" s="3" t="s">
        <v>4534</v>
      </c>
      <c r="M3231" s="3" t="s">
        <v>103</v>
      </c>
      <c r="N3231" s="3" t="s">
        <v>100</v>
      </c>
      <c r="O3231" s="5" t="s">
        <v>5382</v>
      </c>
      <c r="P3231" s="2">
        <f>VLOOKUP(M3231&amp;N3231,Distancia!$C$2:$D$3438,2,0)</f>
        <v>97.6</v>
      </c>
      <c r="Q3231" s="2" t="str">
        <f t="shared" si="50"/>
        <v>Aplica</v>
      </c>
      <c r="R3231" s="36"/>
      <c r="S3231" s="2"/>
    </row>
    <row r="3232" spans="1:19" x14ac:dyDescent="0.25">
      <c r="A3232" s="3" t="s">
        <v>101</v>
      </c>
      <c r="B3232" s="6" t="s">
        <v>1935</v>
      </c>
      <c r="C3232" s="2">
        <v>219914</v>
      </c>
      <c r="D3232" s="4">
        <v>45888</v>
      </c>
      <c r="E3232" s="4">
        <v>45888</v>
      </c>
      <c r="F3232" s="2" t="s">
        <v>1943</v>
      </c>
      <c r="G3232" s="3" t="s">
        <v>1942</v>
      </c>
      <c r="H3232" s="2" t="s">
        <v>5576</v>
      </c>
      <c r="I3232" s="3" t="s">
        <v>3170</v>
      </c>
      <c r="J3232" s="6">
        <v>25815</v>
      </c>
      <c r="K3232" s="3" t="s">
        <v>3130</v>
      </c>
      <c r="L3232" s="3" t="s">
        <v>4534</v>
      </c>
      <c r="M3232" s="3" t="s">
        <v>103</v>
      </c>
      <c r="N3232" s="3" t="s">
        <v>3321</v>
      </c>
      <c r="O3232" s="5" t="s">
        <v>5382</v>
      </c>
      <c r="P3232" s="2">
        <f>VLOOKUP(M3232&amp;N3232,Distancia!$C$2:$D$3438,2,0)</f>
        <v>110.6</v>
      </c>
      <c r="Q3232" s="2" t="str">
        <f t="shared" si="50"/>
        <v>Aplica</v>
      </c>
      <c r="R3232" s="36"/>
      <c r="S3232" s="2"/>
    </row>
    <row r="3233" spans="1:19" x14ac:dyDescent="0.25">
      <c r="A3233" s="3" t="s">
        <v>101</v>
      </c>
      <c r="B3233" s="6" t="s">
        <v>1935</v>
      </c>
      <c r="C3233" s="2">
        <v>220011</v>
      </c>
      <c r="D3233" s="4">
        <v>45889</v>
      </c>
      <c r="E3233" s="4">
        <v>45889</v>
      </c>
      <c r="F3233" s="2" t="s">
        <v>3195</v>
      </c>
      <c r="G3233" s="3" t="s">
        <v>3196</v>
      </c>
      <c r="H3233" s="2" t="s">
        <v>6184</v>
      </c>
      <c r="I3233" s="3" t="s">
        <v>3170</v>
      </c>
      <c r="J3233" s="6">
        <v>0</v>
      </c>
      <c r="K3233" s="3" t="s">
        <v>776</v>
      </c>
      <c r="L3233" s="3" t="s">
        <v>4217</v>
      </c>
      <c r="M3233" s="3" t="s">
        <v>103</v>
      </c>
      <c r="N3233" s="3" t="s">
        <v>100</v>
      </c>
      <c r="O3233" s="5" t="s">
        <v>5382</v>
      </c>
      <c r="P3233" s="2">
        <f>VLOOKUP(M3233&amp;N3233,Distancia!$C$2:$D$3438,2,0)</f>
        <v>97.6</v>
      </c>
      <c r="Q3233" s="2" t="str">
        <f t="shared" si="50"/>
        <v>Aplica</v>
      </c>
      <c r="R3233" s="36"/>
      <c r="S3233" s="2"/>
    </row>
    <row r="3234" spans="1:19" x14ac:dyDescent="0.25">
      <c r="A3234" s="3" t="s">
        <v>101</v>
      </c>
      <c r="B3234" s="6" t="s">
        <v>1935</v>
      </c>
      <c r="C3234" s="2">
        <v>220013</v>
      </c>
      <c r="D3234" s="4">
        <v>45889</v>
      </c>
      <c r="E3234" s="4">
        <v>45889</v>
      </c>
      <c r="F3234" s="2" t="s">
        <v>3195</v>
      </c>
      <c r="G3234" s="3" t="s">
        <v>3196</v>
      </c>
      <c r="H3234" s="2" t="s">
        <v>6184</v>
      </c>
      <c r="I3234" s="3" t="s">
        <v>3170</v>
      </c>
      <c r="J3234" s="6">
        <v>0</v>
      </c>
      <c r="K3234" s="3" t="s">
        <v>129</v>
      </c>
      <c r="L3234" s="3" t="s">
        <v>4217</v>
      </c>
      <c r="M3234" s="3" t="s">
        <v>103</v>
      </c>
      <c r="N3234" s="3" t="s">
        <v>100</v>
      </c>
      <c r="O3234" s="5" t="s">
        <v>5382</v>
      </c>
      <c r="P3234" s="2">
        <f>VLOOKUP(M3234&amp;N3234,Distancia!$C$2:$D$3438,2,0)</f>
        <v>97.6</v>
      </c>
      <c r="Q3234" s="2" t="str">
        <f t="shared" si="50"/>
        <v>Aplica</v>
      </c>
      <c r="R3234" s="36"/>
      <c r="S3234" s="2"/>
    </row>
    <row r="3235" spans="1:19" x14ac:dyDescent="0.25">
      <c r="A3235" s="3" t="s">
        <v>101</v>
      </c>
      <c r="B3235" s="6" t="s">
        <v>1935</v>
      </c>
      <c r="C3235" s="2">
        <v>220127</v>
      </c>
      <c r="D3235" s="4">
        <v>45895</v>
      </c>
      <c r="E3235" s="4">
        <v>45895</v>
      </c>
      <c r="F3235" s="2" t="s">
        <v>1809</v>
      </c>
      <c r="G3235" s="3" t="s">
        <v>1810</v>
      </c>
      <c r="H3235" s="2" t="s">
        <v>5893</v>
      </c>
      <c r="I3235" s="3" t="s">
        <v>3170</v>
      </c>
      <c r="J3235" s="6">
        <v>25815</v>
      </c>
      <c r="K3235" s="3" t="s">
        <v>3131</v>
      </c>
      <c r="L3235" s="3" t="s">
        <v>4331</v>
      </c>
      <c r="M3235" s="3" t="s">
        <v>103</v>
      </c>
      <c r="N3235" s="3" t="s">
        <v>100</v>
      </c>
      <c r="O3235" s="5" t="s">
        <v>5382</v>
      </c>
      <c r="P3235" s="2">
        <f>VLOOKUP(M3235&amp;N3235,Distancia!$C$2:$D$3438,2,0)</f>
        <v>97.6</v>
      </c>
      <c r="Q3235" s="2" t="str">
        <f t="shared" si="50"/>
        <v>Aplica</v>
      </c>
      <c r="R3235" s="36"/>
      <c r="S3235" s="2"/>
    </row>
    <row r="3236" spans="1:19" x14ac:dyDescent="0.25">
      <c r="A3236" s="3" t="s">
        <v>101</v>
      </c>
      <c r="B3236" s="6" t="s">
        <v>1935</v>
      </c>
      <c r="C3236" s="2">
        <v>220129</v>
      </c>
      <c r="D3236" s="4">
        <v>45896</v>
      </c>
      <c r="E3236" s="4">
        <v>45896</v>
      </c>
      <c r="F3236" s="2" t="s">
        <v>1809</v>
      </c>
      <c r="G3236" s="3" t="s">
        <v>1810</v>
      </c>
      <c r="H3236" s="2" t="s">
        <v>5893</v>
      </c>
      <c r="I3236" s="3" t="s">
        <v>3170</v>
      </c>
      <c r="J3236" s="6">
        <v>25815</v>
      </c>
      <c r="K3236" s="3" t="s">
        <v>3129</v>
      </c>
      <c r="L3236" s="3" t="s">
        <v>4331</v>
      </c>
      <c r="M3236" s="3" t="s">
        <v>103</v>
      </c>
      <c r="N3236" s="3" t="s">
        <v>100</v>
      </c>
      <c r="O3236" s="5" t="s">
        <v>5382</v>
      </c>
      <c r="P3236" s="2">
        <f>VLOOKUP(M3236&amp;N3236,Distancia!$C$2:$D$3438,2,0)</f>
        <v>97.6</v>
      </c>
      <c r="Q3236" s="2" t="str">
        <f t="shared" si="50"/>
        <v>Aplica</v>
      </c>
      <c r="R3236" s="36"/>
      <c r="S3236" s="2"/>
    </row>
    <row r="3237" spans="1:19" x14ac:dyDescent="0.25">
      <c r="A3237" s="3" t="s">
        <v>101</v>
      </c>
      <c r="B3237" s="6" t="s">
        <v>1935</v>
      </c>
      <c r="C3237" s="2">
        <v>220158</v>
      </c>
      <c r="D3237" s="4">
        <v>45895</v>
      </c>
      <c r="E3237" s="4">
        <v>45895</v>
      </c>
      <c r="F3237" s="2" t="s">
        <v>1813</v>
      </c>
      <c r="G3237" s="3" t="s">
        <v>1814</v>
      </c>
      <c r="H3237" s="2" t="s">
        <v>5782</v>
      </c>
      <c r="I3237" s="3" t="s">
        <v>3170</v>
      </c>
      <c r="J3237" s="6">
        <v>25815</v>
      </c>
      <c r="K3237" s="3" t="s">
        <v>3127</v>
      </c>
      <c r="L3237" s="3" t="s">
        <v>4331</v>
      </c>
      <c r="M3237" s="3" t="s">
        <v>103</v>
      </c>
      <c r="N3237" s="3" t="s">
        <v>270</v>
      </c>
      <c r="O3237" s="5" t="s">
        <v>5382</v>
      </c>
      <c r="P3237" s="2">
        <f>VLOOKUP(M3237&amp;N3237,Distancia!$C$2:$D$3438,2,0)</f>
        <v>403.29</v>
      </c>
      <c r="Q3237" s="2" t="str">
        <f t="shared" si="50"/>
        <v>Aplica</v>
      </c>
      <c r="R3237" s="36"/>
      <c r="S3237" s="2"/>
    </row>
    <row r="3238" spans="1:19" x14ac:dyDescent="0.25">
      <c r="A3238" s="3" t="s">
        <v>101</v>
      </c>
      <c r="B3238" s="6" t="s">
        <v>1935</v>
      </c>
      <c r="C3238" s="2">
        <v>220176</v>
      </c>
      <c r="D3238" s="4">
        <v>45895</v>
      </c>
      <c r="E3238" s="4">
        <v>45898</v>
      </c>
      <c r="F3238" s="2" t="s">
        <v>10</v>
      </c>
      <c r="G3238" s="3" t="s">
        <v>1806</v>
      </c>
      <c r="H3238" s="2" t="s">
        <v>5395</v>
      </c>
      <c r="I3238" s="3" t="s">
        <v>3170</v>
      </c>
      <c r="J3238" s="6">
        <v>207487</v>
      </c>
      <c r="K3238" s="3" t="s">
        <v>266</v>
      </c>
      <c r="L3238" s="3" t="s">
        <v>4627</v>
      </c>
      <c r="M3238" s="3" t="s">
        <v>103</v>
      </c>
      <c r="N3238" s="3" t="s">
        <v>270</v>
      </c>
      <c r="O3238" s="5" t="s">
        <v>5382</v>
      </c>
      <c r="P3238" s="2">
        <f>VLOOKUP(M3238&amp;N3238,Distancia!$C$2:$D$3438,2,0)</f>
        <v>403.29</v>
      </c>
      <c r="Q3238" s="2" t="str">
        <f t="shared" si="50"/>
        <v>Aplica</v>
      </c>
      <c r="R3238" s="36"/>
      <c r="S3238" s="2"/>
    </row>
    <row r="3239" spans="1:19" x14ac:dyDescent="0.25">
      <c r="A3239" s="3" t="s">
        <v>101</v>
      </c>
      <c r="B3239" s="6" t="s">
        <v>1935</v>
      </c>
      <c r="C3239" s="2">
        <v>220186</v>
      </c>
      <c r="D3239" s="4">
        <v>45895</v>
      </c>
      <c r="E3239" s="4">
        <v>45895</v>
      </c>
      <c r="F3239" s="2" t="s">
        <v>1803</v>
      </c>
      <c r="G3239" s="3" t="s">
        <v>1804</v>
      </c>
      <c r="H3239" s="2" t="s">
        <v>5745</v>
      </c>
      <c r="I3239" s="3" t="s">
        <v>3170</v>
      </c>
      <c r="J3239" s="6">
        <v>34581</v>
      </c>
      <c r="K3239" s="3" t="s">
        <v>196</v>
      </c>
      <c r="L3239" s="3" t="s">
        <v>4695</v>
      </c>
      <c r="M3239" s="3" t="s">
        <v>103</v>
      </c>
      <c r="N3239" s="3" t="s">
        <v>100</v>
      </c>
      <c r="O3239" s="5" t="s">
        <v>5382</v>
      </c>
      <c r="P3239" s="2">
        <f>VLOOKUP(M3239&amp;N3239,Distancia!$C$2:$D$3438,2,0)</f>
        <v>97.6</v>
      </c>
      <c r="Q3239" s="2" t="str">
        <f t="shared" si="50"/>
        <v>Aplica</v>
      </c>
      <c r="R3239" s="36"/>
      <c r="S3239" s="2"/>
    </row>
    <row r="3240" spans="1:19" x14ac:dyDescent="0.25">
      <c r="A3240" s="3" t="s">
        <v>101</v>
      </c>
      <c r="B3240" s="6" t="s">
        <v>1935</v>
      </c>
      <c r="C3240" s="2">
        <v>220192</v>
      </c>
      <c r="D3240" s="4">
        <v>45895</v>
      </c>
      <c r="E3240" s="4">
        <v>45895</v>
      </c>
      <c r="F3240" s="2" t="s">
        <v>43</v>
      </c>
      <c r="G3240" s="3" t="s">
        <v>1821</v>
      </c>
      <c r="H3240" s="2" t="s">
        <v>6227</v>
      </c>
      <c r="I3240" s="3" t="s">
        <v>351</v>
      </c>
      <c r="J3240" s="6">
        <v>34581</v>
      </c>
      <c r="K3240" s="3" t="s">
        <v>592</v>
      </c>
      <c r="L3240" s="3" t="s">
        <v>4576</v>
      </c>
      <c r="M3240" s="3" t="s">
        <v>103</v>
      </c>
      <c r="N3240" s="3" t="s">
        <v>100</v>
      </c>
      <c r="O3240" s="5" t="s">
        <v>5382</v>
      </c>
      <c r="P3240" s="2">
        <f>VLOOKUP(M3240&amp;N3240,Distancia!$C$2:$D$3438,2,0)</f>
        <v>97.6</v>
      </c>
      <c r="Q3240" s="2" t="str">
        <f t="shared" si="50"/>
        <v>Aplica</v>
      </c>
      <c r="R3240" s="36"/>
      <c r="S3240" s="2"/>
    </row>
    <row r="3241" spans="1:19" x14ac:dyDescent="0.25">
      <c r="A3241" s="3" t="s">
        <v>101</v>
      </c>
      <c r="B3241" s="6" t="s">
        <v>1935</v>
      </c>
      <c r="C3241" s="2">
        <v>220201</v>
      </c>
      <c r="D3241" s="4">
        <v>45896</v>
      </c>
      <c r="E3241" s="4">
        <v>45896</v>
      </c>
      <c r="F3241" s="2" t="s">
        <v>1803</v>
      </c>
      <c r="G3241" s="3" t="s">
        <v>1804</v>
      </c>
      <c r="H3241" s="2" t="s">
        <v>5745</v>
      </c>
      <c r="I3241" s="3" t="s">
        <v>3170</v>
      </c>
      <c r="J3241" s="6">
        <v>34581</v>
      </c>
      <c r="K3241" s="3" t="s">
        <v>186</v>
      </c>
      <c r="L3241" s="3" t="s">
        <v>4695</v>
      </c>
      <c r="M3241" s="3" t="s">
        <v>103</v>
      </c>
      <c r="N3241" s="3" t="s">
        <v>100</v>
      </c>
      <c r="O3241" s="5" t="s">
        <v>5382</v>
      </c>
      <c r="P3241" s="2">
        <f>VLOOKUP(M3241&amp;N3241,Distancia!$C$2:$D$3438,2,0)</f>
        <v>97.6</v>
      </c>
      <c r="Q3241" s="2" t="str">
        <f t="shared" si="50"/>
        <v>Aplica</v>
      </c>
      <c r="R3241" s="36"/>
      <c r="S3241" s="2"/>
    </row>
    <row r="3242" spans="1:19" x14ac:dyDescent="0.25">
      <c r="A3242" s="3" t="s">
        <v>101</v>
      </c>
      <c r="B3242" s="6" t="s">
        <v>1935</v>
      </c>
      <c r="C3242" s="2">
        <v>220206</v>
      </c>
      <c r="D3242" s="4">
        <v>45895</v>
      </c>
      <c r="E3242" s="4">
        <v>45895</v>
      </c>
      <c r="F3242" s="2" t="s">
        <v>1805</v>
      </c>
      <c r="G3242" s="3" t="s">
        <v>1824</v>
      </c>
      <c r="H3242" s="2" t="s">
        <v>6229</v>
      </c>
      <c r="I3242" s="3" t="s">
        <v>351</v>
      </c>
      <c r="J3242" s="6">
        <v>34581</v>
      </c>
      <c r="K3242" s="3" t="s">
        <v>3078</v>
      </c>
      <c r="L3242" s="3" t="s">
        <v>4576</v>
      </c>
      <c r="M3242" s="3" t="s">
        <v>1249</v>
      </c>
      <c r="N3242" s="3" t="s">
        <v>100</v>
      </c>
      <c r="O3242" s="5" t="s">
        <v>5402</v>
      </c>
      <c r="P3242" s="2">
        <f>VLOOKUP(M3242&amp;N3242,Distancia!$C$2:$D$3438,2,0)</f>
        <v>97.36</v>
      </c>
      <c r="Q3242" s="2" t="str">
        <f t="shared" si="50"/>
        <v>Aplica</v>
      </c>
      <c r="R3242" s="36"/>
      <c r="S3242" s="2"/>
    </row>
    <row r="3243" spans="1:19" x14ac:dyDescent="0.25">
      <c r="A3243" s="3" t="s">
        <v>101</v>
      </c>
      <c r="B3243" s="6" t="s">
        <v>1935</v>
      </c>
      <c r="C3243" s="2">
        <v>220269</v>
      </c>
      <c r="D3243" s="4">
        <v>45896</v>
      </c>
      <c r="E3243" s="4">
        <v>45896</v>
      </c>
      <c r="F3243" s="2" t="s">
        <v>43</v>
      </c>
      <c r="G3243" s="3" t="s">
        <v>1821</v>
      </c>
      <c r="H3243" s="2" t="s">
        <v>6227</v>
      </c>
      <c r="I3243" s="3" t="s">
        <v>351</v>
      </c>
      <c r="J3243" s="6">
        <v>34581</v>
      </c>
      <c r="K3243" s="3" t="s">
        <v>758</v>
      </c>
      <c r="L3243" s="3" t="s">
        <v>4217</v>
      </c>
      <c r="M3243" s="3" t="s">
        <v>103</v>
      </c>
      <c r="N3243" s="3" t="s">
        <v>100</v>
      </c>
      <c r="O3243" s="5" t="s">
        <v>5382</v>
      </c>
      <c r="P3243" s="2">
        <f>VLOOKUP(M3243&amp;N3243,Distancia!$C$2:$D$3438,2,0)</f>
        <v>97.6</v>
      </c>
      <c r="Q3243" s="2" t="str">
        <f t="shared" si="50"/>
        <v>Aplica</v>
      </c>
      <c r="R3243" s="36"/>
      <c r="S3243" s="2"/>
    </row>
    <row r="3244" spans="1:19" x14ac:dyDescent="0.25">
      <c r="A3244" s="3" t="s">
        <v>101</v>
      </c>
      <c r="B3244" s="6" t="s">
        <v>1935</v>
      </c>
      <c r="C3244" s="2">
        <v>220271</v>
      </c>
      <c r="D3244" s="4">
        <v>45897</v>
      </c>
      <c r="E3244" s="4">
        <v>45897</v>
      </c>
      <c r="F3244" s="2" t="s">
        <v>43</v>
      </c>
      <c r="G3244" s="3" t="s">
        <v>1821</v>
      </c>
      <c r="H3244" s="2" t="s">
        <v>6227</v>
      </c>
      <c r="I3244" s="3" t="s">
        <v>351</v>
      </c>
      <c r="J3244" s="6">
        <v>34581</v>
      </c>
      <c r="K3244" s="3" t="s">
        <v>347</v>
      </c>
      <c r="L3244" s="3" t="s">
        <v>4217</v>
      </c>
      <c r="M3244" s="3" t="s">
        <v>103</v>
      </c>
      <c r="N3244" s="3" t="s">
        <v>100</v>
      </c>
      <c r="O3244" s="5" t="s">
        <v>5382</v>
      </c>
      <c r="P3244" s="2">
        <f>VLOOKUP(M3244&amp;N3244,Distancia!$C$2:$D$3438,2,0)</f>
        <v>97.6</v>
      </c>
      <c r="Q3244" s="2" t="str">
        <f t="shared" si="50"/>
        <v>Aplica</v>
      </c>
      <c r="R3244" s="36"/>
      <c r="S3244" s="2"/>
    </row>
    <row r="3245" spans="1:19" x14ac:dyDescent="0.25">
      <c r="A3245" s="3" t="s">
        <v>101</v>
      </c>
      <c r="B3245" s="6" t="s">
        <v>1935</v>
      </c>
      <c r="C3245" s="2">
        <v>220287</v>
      </c>
      <c r="D3245" s="4">
        <v>45896</v>
      </c>
      <c r="E3245" s="4">
        <v>45896</v>
      </c>
      <c r="F3245" s="2" t="s">
        <v>1805</v>
      </c>
      <c r="G3245" s="3" t="s">
        <v>1824</v>
      </c>
      <c r="H3245" s="2" t="s">
        <v>6229</v>
      </c>
      <c r="I3245" s="3" t="s">
        <v>351</v>
      </c>
      <c r="J3245" s="6">
        <v>34581</v>
      </c>
      <c r="K3245" s="3" t="s">
        <v>774</v>
      </c>
      <c r="L3245" s="3" t="s">
        <v>4217</v>
      </c>
      <c r="M3245" s="3" t="s">
        <v>1249</v>
      </c>
      <c r="N3245" s="3" t="s">
        <v>100</v>
      </c>
      <c r="O3245" s="5" t="s">
        <v>5394</v>
      </c>
      <c r="P3245" s="2">
        <f>VLOOKUP(M3245&amp;N3245,Distancia!$C$2:$D$3438,2,0)</f>
        <v>97.36</v>
      </c>
      <c r="Q3245" s="2" t="str">
        <f t="shared" si="50"/>
        <v>Aplica</v>
      </c>
      <c r="R3245" s="36"/>
      <c r="S3245" s="2"/>
    </row>
    <row r="3246" spans="1:19" x14ac:dyDescent="0.25">
      <c r="A3246" s="3" t="s">
        <v>101</v>
      </c>
      <c r="B3246" s="6" t="s">
        <v>1935</v>
      </c>
      <c r="C3246" s="2">
        <v>220288</v>
      </c>
      <c r="D3246" s="4">
        <v>45897</v>
      </c>
      <c r="E3246" s="4">
        <v>45897</v>
      </c>
      <c r="F3246" s="2" t="s">
        <v>1805</v>
      </c>
      <c r="G3246" s="3" t="s">
        <v>1824</v>
      </c>
      <c r="H3246" s="2" t="s">
        <v>6229</v>
      </c>
      <c r="I3246" s="3" t="s">
        <v>351</v>
      </c>
      <c r="J3246" s="6">
        <v>34581</v>
      </c>
      <c r="K3246" s="3" t="s">
        <v>369</v>
      </c>
      <c r="L3246" s="3" t="s">
        <v>4217</v>
      </c>
      <c r="M3246" s="3" t="s">
        <v>1249</v>
      </c>
      <c r="N3246" s="3" t="s">
        <v>100</v>
      </c>
      <c r="O3246" s="5" t="s">
        <v>5394</v>
      </c>
      <c r="P3246" s="2">
        <f>VLOOKUP(M3246&amp;N3246,Distancia!$C$2:$D$3438,2,0)</f>
        <v>97.36</v>
      </c>
      <c r="Q3246" s="2" t="str">
        <f t="shared" si="50"/>
        <v>Aplica</v>
      </c>
      <c r="R3246" s="36"/>
      <c r="S3246" s="2"/>
    </row>
    <row r="3247" spans="1:19" x14ac:dyDescent="0.25">
      <c r="A3247" s="3" t="s">
        <v>101</v>
      </c>
      <c r="B3247" s="6" t="s">
        <v>1935</v>
      </c>
      <c r="C3247" s="2">
        <v>220312</v>
      </c>
      <c r="D3247" s="4">
        <v>45897</v>
      </c>
      <c r="E3247" s="4">
        <v>45897</v>
      </c>
      <c r="F3247" s="2" t="s">
        <v>1943</v>
      </c>
      <c r="G3247" s="3" t="s">
        <v>1942</v>
      </c>
      <c r="H3247" s="2" t="s">
        <v>5576</v>
      </c>
      <c r="I3247" s="3" t="s">
        <v>3170</v>
      </c>
      <c r="J3247" s="6">
        <v>25815</v>
      </c>
      <c r="K3247" s="3" t="s">
        <v>859</v>
      </c>
      <c r="L3247" s="3" t="s">
        <v>4635</v>
      </c>
      <c r="M3247" s="3" t="s">
        <v>103</v>
      </c>
      <c r="N3247" s="3" t="s">
        <v>3317</v>
      </c>
      <c r="O3247" s="5" t="s">
        <v>5382</v>
      </c>
      <c r="P3247" s="2">
        <f>VLOOKUP(M3247&amp;N3247,Distancia!$C$2:$D$3438,2,0)</f>
        <v>128</v>
      </c>
      <c r="Q3247" s="2" t="str">
        <f t="shared" si="50"/>
        <v>Aplica</v>
      </c>
      <c r="R3247" s="36"/>
      <c r="S3247" s="2"/>
    </row>
    <row r="3248" spans="1:19" x14ac:dyDescent="0.25">
      <c r="A3248" s="3" t="s">
        <v>101</v>
      </c>
      <c r="B3248" s="6" t="s">
        <v>1935</v>
      </c>
      <c r="C3248" s="2">
        <v>220342</v>
      </c>
      <c r="D3248" s="4">
        <v>45895</v>
      </c>
      <c r="E3248" s="4">
        <v>45895</v>
      </c>
      <c r="F3248" s="2" t="s">
        <v>2369</v>
      </c>
      <c r="G3248" s="3" t="s">
        <v>2373</v>
      </c>
      <c r="H3248" s="2" t="s">
        <v>6261</v>
      </c>
      <c r="I3248" s="3" t="s">
        <v>97</v>
      </c>
      <c r="J3248" s="6">
        <v>0</v>
      </c>
      <c r="K3248" s="3" t="s">
        <v>542</v>
      </c>
      <c r="L3248" s="3" t="s">
        <v>4771</v>
      </c>
      <c r="M3248" s="3" t="s">
        <v>1811</v>
      </c>
      <c r="N3248" s="3" t="s">
        <v>103</v>
      </c>
      <c r="O3248" s="5" t="s">
        <v>5402</v>
      </c>
      <c r="P3248" s="2">
        <f>VLOOKUP(M3248&amp;N3248,Distancia!$C$2:$D$3438,2,0)</f>
        <v>66.239999999999995</v>
      </c>
      <c r="Q3248" s="2" t="str">
        <f t="shared" si="50"/>
        <v>No Aplica</v>
      </c>
      <c r="R3248" s="36"/>
      <c r="S3248" s="2"/>
    </row>
    <row r="3249" spans="1:19" x14ac:dyDescent="0.25">
      <c r="A3249" s="3" t="s">
        <v>101</v>
      </c>
      <c r="B3249" s="6" t="s">
        <v>1935</v>
      </c>
      <c r="C3249" s="2">
        <v>220357</v>
      </c>
      <c r="D3249" s="4">
        <v>45897</v>
      </c>
      <c r="E3249" s="4">
        <v>45897</v>
      </c>
      <c r="F3249" s="2" t="s">
        <v>54</v>
      </c>
      <c r="G3249" s="3" t="s">
        <v>1945</v>
      </c>
      <c r="H3249" s="2" t="s">
        <v>6266</v>
      </c>
      <c r="I3249" s="3" t="s">
        <v>3170</v>
      </c>
      <c r="J3249" s="6">
        <v>34581</v>
      </c>
      <c r="K3249" s="3" t="s">
        <v>594</v>
      </c>
      <c r="L3249" s="3" t="s">
        <v>4576</v>
      </c>
      <c r="M3249" s="3" t="s">
        <v>103</v>
      </c>
      <c r="N3249" s="3" t="s">
        <v>270</v>
      </c>
      <c r="O3249" s="5" t="s">
        <v>5382</v>
      </c>
      <c r="P3249" s="2">
        <f>VLOOKUP(M3249&amp;N3249,Distancia!$C$2:$D$3438,2,0)</f>
        <v>403.29</v>
      </c>
      <c r="Q3249" s="2" t="str">
        <f t="shared" si="50"/>
        <v>Aplica</v>
      </c>
      <c r="R3249" s="36"/>
      <c r="S3249" s="2"/>
    </row>
    <row r="3250" spans="1:19" x14ac:dyDescent="0.25">
      <c r="A3250" s="3" t="s">
        <v>101</v>
      </c>
      <c r="B3250" s="6" t="s">
        <v>1935</v>
      </c>
      <c r="C3250" s="2">
        <v>220360</v>
      </c>
      <c r="D3250" s="4">
        <v>45897</v>
      </c>
      <c r="E3250" s="4">
        <v>45897</v>
      </c>
      <c r="F3250" s="2" t="s">
        <v>1809</v>
      </c>
      <c r="G3250" s="3" t="s">
        <v>1810</v>
      </c>
      <c r="H3250" s="2" t="s">
        <v>5893</v>
      </c>
      <c r="I3250" s="3" t="s">
        <v>3170</v>
      </c>
      <c r="J3250" s="6">
        <v>25815</v>
      </c>
      <c r="K3250" s="3" t="s">
        <v>593</v>
      </c>
      <c r="L3250" s="3" t="s">
        <v>4576</v>
      </c>
      <c r="M3250" s="3" t="s">
        <v>103</v>
      </c>
      <c r="N3250" s="3" t="s">
        <v>100</v>
      </c>
      <c r="O3250" s="5" t="s">
        <v>5382</v>
      </c>
      <c r="P3250" s="2">
        <f>VLOOKUP(M3250&amp;N3250,Distancia!$C$2:$D$3438,2,0)</f>
        <v>97.6</v>
      </c>
      <c r="Q3250" s="2" t="str">
        <f t="shared" si="50"/>
        <v>Aplica</v>
      </c>
      <c r="R3250" s="36"/>
      <c r="S3250" s="2"/>
    </row>
    <row r="3251" spans="1:19" x14ac:dyDescent="0.25">
      <c r="A3251" s="3" t="s">
        <v>101</v>
      </c>
      <c r="B3251" s="6" t="s">
        <v>1935</v>
      </c>
      <c r="C3251" s="2">
        <v>220361</v>
      </c>
      <c r="D3251" s="4">
        <v>45897</v>
      </c>
      <c r="E3251" s="4">
        <v>45897</v>
      </c>
      <c r="F3251" s="2" t="s">
        <v>1803</v>
      </c>
      <c r="G3251" s="3" t="s">
        <v>1804</v>
      </c>
      <c r="H3251" s="2" t="s">
        <v>5745</v>
      </c>
      <c r="I3251" s="3" t="s">
        <v>351</v>
      </c>
      <c r="J3251" s="6">
        <v>34581</v>
      </c>
      <c r="K3251" s="3" t="s">
        <v>250</v>
      </c>
      <c r="L3251" s="3" t="s">
        <v>4576</v>
      </c>
      <c r="M3251" s="3" t="s">
        <v>103</v>
      </c>
      <c r="N3251" s="3" t="s">
        <v>100</v>
      </c>
      <c r="O3251" s="5" t="s">
        <v>5382</v>
      </c>
      <c r="P3251" s="2">
        <f>VLOOKUP(M3251&amp;N3251,Distancia!$C$2:$D$3438,2,0)</f>
        <v>97.6</v>
      </c>
      <c r="Q3251" s="2" t="str">
        <f t="shared" si="50"/>
        <v>Aplica</v>
      </c>
      <c r="R3251" s="36"/>
      <c r="S3251" s="2"/>
    </row>
    <row r="3252" spans="1:19" x14ac:dyDescent="0.25">
      <c r="A3252" s="3" t="s">
        <v>101</v>
      </c>
      <c r="B3252" s="6" t="s">
        <v>1935</v>
      </c>
      <c r="C3252" s="2">
        <v>220389</v>
      </c>
      <c r="D3252" s="4">
        <v>45896</v>
      </c>
      <c r="E3252" s="4">
        <v>45896</v>
      </c>
      <c r="F3252" s="2" t="s">
        <v>1841</v>
      </c>
      <c r="G3252" s="3" t="s">
        <v>1842</v>
      </c>
      <c r="H3252" s="2" t="s">
        <v>5874</v>
      </c>
      <c r="I3252" s="3" t="s">
        <v>97</v>
      </c>
      <c r="J3252" s="6">
        <v>0</v>
      </c>
      <c r="K3252" s="3" t="s">
        <v>3153</v>
      </c>
      <c r="L3252" s="3" t="s">
        <v>4537</v>
      </c>
      <c r="M3252" s="3" t="s">
        <v>1811</v>
      </c>
      <c r="N3252" s="3" t="s">
        <v>103</v>
      </c>
      <c r="O3252" s="5" t="s">
        <v>5382</v>
      </c>
      <c r="P3252" s="2">
        <f>VLOOKUP(M3252&amp;N3252,Distancia!$C$2:$D$3438,2,0)</f>
        <v>66.239999999999995</v>
      </c>
      <c r="Q3252" s="2" t="str">
        <f t="shared" si="50"/>
        <v>No Aplica</v>
      </c>
      <c r="R3252" s="36"/>
      <c r="S3252" s="2"/>
    </row>
    <row r="3253" spans="1:19" x14ac:dyDescent="0.25">
      <c r="A3253" s="3" t="s">
        <v>101</v>
      </c>
      <c r="B3253" s="6" t="s">
        <v>1935</v>
      </c>
      <c r="C3253" s="2">
        <v>220390</v>
      </c>
      <c r="D3253" s="4">
        <v>45897</v>
      </c>
      <c r="E3253" s="4">
        <v>45897</v>
      </c>
      <c r="F3253" s="2" t="s">
        <v>1841</v>
      </c>
      <c r="G3253" s="3" t="s">
        <v>1842</v>
      </c>
      <c r="H3253" s="2" t="s">
        <v>5874</v>
      </c>
      <c r="I3253" s="3" t="s">
        <v>97</v>
      </c>
      <c r="J3253" s="6">
        <v>0</v>
      </c>
      <c r="K3253" s="3" t="s">
        <v>591</v>
      </c>
      <c r="L3253" s="3" t="s">
        <v>4537</v>
      </c>
      <c r="M3253" s="3" t="s">
        <v>1811</v>
      </c>
      <c r="N3253" s="3" t="s">
        <v>103</v>
      </c>
      <c r="O3253" s="5" t="s">
        <v>5382</v>
      </c>
      <c r="P3253" s="2">
        <f>VLOOKUP(M3253&amp;N3253,Distancia!$C$2:$D$3438,2,0)</f>
        <v>66.239999999999995</v>
      </c>
      <c r="Q3253" s="2" t="str">
        <f t="shared" si="50"/>
        <v>No Aplica</v>
      </c>
      <c r="R3253" s="36"/>
      <c r="S3253" s="2"/>
    </row>
    <row r="3254" spans="1:19" x14ac:dyDescent="0.25">
      <c r="A3254" s="3" t="s">
        <v>101</v>
      </c>
      <c r="B3254" s="6" t="s">
        <v>1935</v>
      </c>
      <c r="C3254" s="2">
        <v>220516</v>
      </c>
      <c r="D3254" s="4">
        <v>45902</v>
      </c>
      <c r="E3254" s="4">
        <v>45902</v>
      </c>
      <c r="F3254" s="2" t="s">
        <v>1943</v>
      </c>
      <c r="G3254" s="3" t="s">
        <v>1942</v>
      </c>
      <c r="H3254" s="2" t="s">
        <v>5576</v>
      </c>
      <c r="I3254" s="3" t="s">
        <v>3170</v>
      </c>
      <c r="J3254" s="6">
        <v>0</v>
      </c>
      <c r="K3254" s="3" t="s">
        <v>349</v>
      </c>
      <c r="L3254" s="3" t="s">
        <v>4841</v>
      </c>
      <c r="M3254" s="3" t="s">
        <v>103</v>
      </c>
      <c r="N3254" s="3" t="s">
        <v>12</v>
      </c>
      <c r="O3254" s="5" t="s">
        <v>5382</v>
      </c>
      <c r="P3254" s="2">
        <f>VLOOKUP(M3254&amp;N3254,Distancia!$C$2:$D$3438,2,0)</f>
        <v>25.05</v>
      </c>
      <c r="Q3254" s="2" t="str">
        <f t="shared" si="50"/>
        <v>No Aplica</v>
      </c>
      <c r="R3254" s="36"/>
      <c r="S3254" s="2"/>
    </row>
    <row r="3255" spans="1:19" x14ac:dyDescent="0.25">
      <c r="A3255" s="3" t="s">
        <v>101</v>
      </c>
      <c r="B3255" s="6" t="s">
        <v>1935</v>
      </c>
      <c r="C3255" s="2">
        <v>220522</v>
      </c>
      <c r="D3255" s="4">
        <v>45890</v>
      </c>
      <c r="E3255" s="4">
        <v>45890</v>
      </c>
      <c r="F3255" s="2" t="s">
        <v>2371</v>
      </c>
      <c r="G3255" s="3" t="s">
        <v>2370</v>
      </c>
      <c r="H3255" s="2" t="s">
        <v>6046</v>
      </c>
      <c r="I3255" s="3" t="s">
        <v>351</v>
      </c>
      <c r="J3255" s="6">
        <v>0</v>
      </c>
      <c r="K3255" s="3" t="s">
        <v>150</v>
      </c>
      <c r="L3255" s="3" t="s">
        <v>4771</v>
      </c>
      <c r="M3255" s="3" t="s">
        <v>1811</v>
      </c>
      <c r="N3255" s="3" t="s">
        <v>103</v>
      </c>
      <c r="O3255" s="5" t="s">
        <v>5382</v>
      </c>
      <c r="P3255" s="2">
        <f>VLOOKUP(M3255&amp;N3255,Distancia!$C$2:$D$3438,2,0)</f>
        <v>66.239999999999995</v>
      </c>
      <c r="Q3255" s="2" t="str">
        <f t="shared" si="50"/>
        <v>No Aplica</v>
      </c>
      <c r="R3255" s="36"/>
      <c r="S3255" s="2"/>
    </row>
    <row r="3256" spans="1:19" x14ac:dyDescent="0.25">
      <c r="A3256" s="3" t="s">
        <v>101</v>
      </c>
      <c r="B3256" s="6" t="s">
        <v>1935</v>
      </c>
      <c r="C3256" s="2">
        <v>220583</v>
      </c>
      <c r="D3256" s="4">
        <v>45903</v>
      </c>
      <c r="E3256" s="4">
        <v>45903</v>
      </c>
      <c r="F3256" s="2" t="s">
        <v>1943</v>
      </c>
      <c r="G3256" s="3" t="s">
        <v>1942</v>
      </c>
      <c r="H3256" s="2" t="s">
        <v>5576</v>
      </c>
      <c r="I3256" s="3" t="s">
        <v>3170</v>
      </c>
      <c r="J3256" s="6">
        <v>0</v>
      </c>
      <c r="K3256" s="3" t="s">
        <v>215</v>
      </c>
      <c r="L3256" s="3" t="s">
        <v>4841</v>
      </c>
      <c r="M3256" s="3" t="s">
        <v>103</v>
      </c>
      <c r="N3256" s="3" t="s">
        <v>1964</v>
      </c>
      <c r="O3256" s="5" t="s">
        <v>5382</v>
      </c>
      <c r="P3256" s="2">
        <f>VLOOKUP(M3256&amp;N3256,Distancia!$C$2:$D$3438,2,0)</f>
        <v>86</v>
      </c>
      <c r="Q3256" s="2" t="str">
        <f t="shared" si="50"/>
        <v>Aplica</v>
      </c>
      <c r="R3256" s="36"/>
      <c r="S3256" s="2"/>
    </row>
    <row r="3257" spans="1:19" x14ac:dyDescent="0.25">
      <c r="A3257" s="3" t="s">
        <v>101</v>
      </c>
      <c r="B3257" s="6" t="s">
        <v>1935</v>
      </c>
      <c r="C3257" s="2">
        <v>220609</v>
      </c>
      <c r="D3257" s="4">
        <v>45907</v>
      </c>
      <c r="E3257" s="4">
        <v>45910</v>
      </c>
      <c r="F3257" s="2" t="s">
        <v>1835</v>
      </c>
      <c r="G3257" s="3" t="s">
        <v>4919</v>
      </c>
      <c r="H3257" s="2" t="s">
        <v>6303</v>
      </c>
      <c r="I3257" s="3" t="s">
        <v>351</v>
      </c>
      <c r="J3257" s="6">
        <v>270378</v>
      </c>
      <c r="K3257" s="3" t="s">
        <v>218</v>
      </c>
      <c r="L3257" s="3" t="s">
        <v>4637</v>
      </c>
      <c r="M3257" s="3" t="s">
        <v>103</v>
      </c>
      <c r="N3257" s="3" t="s">
        <v>270</v>
      </c>
      <c r="O3257" s="5" t="s">
        <v>5394</v>
      </c>
      <c r="P3257" s="2">
        <f>VLOOKUP(M3257&amp;N3257,Distancia!$C$2:$D$3438,2,0)</f>
        <v>403.29</v>
      </c>
      <c r="Q3257" s="2" t="str">
        <f t="shared" si="50"/>
        <v>Aplica</v>
      </c>
      <c r="R3257" s="36"/>
      <c r="S3257" s="2"/>
    </row>
    <row r="3258" spans="1:19" x14ac:dyDescent="0.25">
      <c r="A3258" s="3" t="s">
        <v>101</v>
      </c>
      <c r="B3258" s="6" t="s">
        <v>1935</v>
      </c>
      <c r="C3258" s="2">
        <v>220628</v>
      </c>
      <c r="D3258" s="4">
        <v>45904</v>
      </c>
      <c r="E3258" s="4">
        <v>45904</v>
      </c>
      <c r="F3258" s="2" t="s">
        <v>54</v>
      </c>
      <c r="G3258" s="3" t="s">
        <v>1945</v>
      </c>
      <c r="H3258" s="2" t="s">
        <v>6266</v>
      </c>
      <c r="I3258" s="3" t="s">
        <v>3170</v>
      </c>
      <c r="J3258" s="6">
        <v>0</v>
      </c>
      <c r="K3258" s="3" t="s">
        <v>130</v>
      </c>
      <c r="L3258" s="3" t="s">
        <v>4797</v>
      </c>
      <c r="M3258" s="3" t="s">
        <v>103</v>
      </c>
      <c r="N3258" s="3" t="s">
        <v>3321</v>
      </c>
      <c r="O3258" s="5" t="s">
        <v>5382</v>
      </c>
      <c r="P3258" s="2">
        <f>VLOOKUP(M3258&amp;N3258,Distancia!$C$2:$D$3438,2,0)</f>
        <v>110.6</v>
      </c>
      <c r="Q3258" s="2" t="str">
        <f t="shared" si="50"/>
        <v>Aplica</v>
      </c>
      <c r="R3258" s="36"/>
      <c r="S3258" s="2"/>
    </row>
    <row r="3259" spans="1:19" x14ac:dyDescent="0.25">
      <c r="A3259" s="3" t="s">
        <v>101</v>
      </c>
      <c r="B3259" s="6" t="s">
        <v>1935</v>
      </c>
      <c r="C3259" s="2">
        <v>220662</v>
      </c>
      <c r="D3259" s="4">
        <v>45909</v>
      </c>
      <c r="E3259" s="4">
        <v>45910</v>
      </c>
      <c r="F3259" s="2" t="s">
        <v>1807</v>
      </c>
      <c r="G3259" s="3" t="s">
        <v>1808</v>
      </c>
      <c r="H3259" s="2" t="s">
        <v>5717</v>
      </c>
      <c r="I3259" s="3" t="s">
        <v>3170</v>
      </c>
      <c r="J3259" s="6">
        <v>111332</v>
      </c>
      <c r="K3259" s="3" t="s">
        <v>205</v>
      </c>
      <c r="L3259" s="3" t="s">
        <v>4851</v>
      </c>
      <c r="M3259" s="3" t="s">
        <v>103</v>
      </c>
      <c r="N3259" s="3" t="s">
        <v>270</v>
      </c>
      <c r="O3259" s="5" t="s">
        <v>5389</v>
      </c>
      <c r="P3259" s="2">
        <f>VLOOKUP(M3259&amp;N3259,Distancia!$C$2:$D$3438,2,0)</f>
        <v>403.29</v>
      </c>
      <c r="Q3259" s="2" t="str">
        <f t="shared" si="50"/>
        <v>Aplica</v>
      </c>
      <c r="R3259" s="50">
        <v>28340</v>
      </c>
      <c r="S3259" s="2"/>
    </row>
    <row r="3260" spans="1:19" x14ac:dyDescent="0.25">
      <c r="A3260" s="3" t="s">
        <v>101</v>
      </c>
      <c r="B3260" s="6" t="s">
        <v>1935</v>
      </c>
      <c r="C3260" s="2">
        <v>220695</v>
      </c>
      <c r="D3260" s="4">
        <v>45904</v>
      </c>
      <c r="E3260" s="4">
        <v>45904</v>
      </c>
      <c r="F3260" s="2" t="s">
        <v>1841</v>
      </c>
      <c r="G3260" s="3" t="s">
        <v>1842</v>
      </c>
      <c r="H3260" s="2" t="s">
        <v>5874</v>
      </c>
      <c r="I3260" s="3" t="s">
        <v>97</v>
      </c>
      <c r="J3260" s="6">
        <v>0</v>
      </c>
      <c r="K3260" s="3" t="s">
        <v>216</v>
      </c>
      <c r="L3260" s="3" t="s">
        <v>4851</v>
      </c>
      <c r="M3260" s="3" t="s">
        <v>1811</v>
      </c>
      <c r="N3260" s="3" t="s">
        <v>103</v>
      </c>
      <c r="O3260" s="5" t="s">
        <v>5382</v>
      </c>
      <c r="P3260" s="2">
        <f>VLOOKUP(M3260&amp;N3260,Distancia!$C$2:$D$3438,2,0)</f>
        <v>66.239999999999995</v>
      </c>
      <c r="Q3260" s="2" t="str">
        <f t="shared" si="50"/>
        <v>No Aplica</v>
      </c>
      <c r="R3260" s="36"/>
      <c r="S3260" s="2"/>
    </row>
    <row r="3261" spans="1:19" x14ac:dyDescent="0.25">
      <c r="A3261" s="3" t="s">
        <v>101</v>
      </c>
      <c r="B3261" s="6" t="s">
        <v>1935</v>
      </c>
      <c r="C3261" s="2">
        <v>220696</v>
      </c>
      <c r="D3261" s="4">
        <v>45905</v>
      </c>
      <c r="E3261" s="4">
        <v>45905</v>
      </c>
      <c r="F3261" s="2" t="s">
        <v>1841</v>
      </c>
      <c r="G3261" s="3" t="s">
        <v>1842</v>
      </c>
      <c r="H3261" s="2" t="s">
        <v>5874</v>
      </c>
      <c r="I3261" s="3" t="s">
        <v>97</v>
      </c>
      <c r="J3261" s="6">
        <v>0</v>
      </c>
      <c r="K3261" s="3" t="s">
        <v>237</v>
      </c>
      <c r="L3261" s="3" t="s">
        <v>4781</v>
      </c>
      <c r="M3261" s="3" t="s">
        <v>1811</v>
      </c>
      <c r="N3261" s="3" t="s">
        <v>103</v>
      </c>
      <c r="O3261" s="5" t="s">
        <v>5382</v>
      </c>
      <c r="P3261" s="2">
        <f>VLOOKUP(M3261&amp;N3261,Distancia!$C$2:$D$3438,2,0)</f>
        <v>66.239999999999995</v>
      </c>
      <c r="Q3261" s="2" t="str">
        <f t="shared" si="50"/>
        <v>No Aplica</v>
      </c>
      <c r="R3261" s="36"/>
      <c r="S3261" s="2"/>
    </row>
    <row r="3262" spans="1:19" x14ac:dyDescent="0.25">
      <c r="A3262" s="3" t="s">
        <v>101</v>
      </c>
      <c r="B3262" s="6" t="s">
        <v>1935</v>
      </c>
      <c r="C3262" s="2">
        <v>220765</v>
      </c>
      <c r="D3262" s="4">
        <v>45909</v>
      </c>
      <c r="E3262" s="4">
        <v>45909</v>
      </c>
      <c r="F3262" s="2" t="s">
        <v>1841</v>
      </c>
      <c r="G3262" s="3" t="s">
        <v>1842</v>
      </c>
      <c r="H3262" s="2" t="s">
        <v>5874</v>
      </c>
      <c r="I3262" s="3" t="s">
        <v>97</v>
      </c>
      <c r="J3262" s="6">
        <v>0</v>
      </c>
      <c r="K3262" s="3" t="s">
        <v>121</v>
      </c>
      <c r="L3262" s="3" t="s">
        <v>4976</v>
      </c>
      <c r="M3262" s="3" t="s">
        <v>1811</v>
      </c>
      <c r="N3262" s="3" t="s">
        <v>103</v>
      </c>
      <c r="O3262" s="5" t="s">
        <v>5382</v>
      </c>
      <c r="P3262" s="2">
        <f>VLOOKUP(M3262&amp;N3262,Distancia!$C$2:$D$3438,2,0)</f>
        <v>66.239999999999995</v>
      </c>
      <c r="Q3262" s="2" t="str">
        <f t="shared" si="50"/>
        <v>No Aplica</v>
      </c>
      <c r="R3262" s="36"/>
      <c r="S3262" s="2"/>
    </row>
    <row r="3263" spans="1:19" x14ac:dyDescent="0.25">
      <c r="A3263" s="3" t="s">
        <v>101</v>
      </c>
      <c r="B3263" s="6" t="s">
        <v>1935</v>
      </c>
      <c r="C3263" s="2">
        <v>220837</v>
      </c>
      <c r="D3263" s="4">
        <v>45910</v>
      </c>
      <c r="E3263" s="4">
        <v>45910</v>
      </c>
      <c r="F3263" s="2" t="s">
        <v>1943</v>
      </c>
      <c r="G3263" s="3" t="s">
        <v>1942</v>
      </c>
      <c r="H3263" s="2" t="s">
        <v>5576</v>
      </c>
      <c r="I3263" s="3" t="s">
        <v>3170</v>
      </c>
      <c r="J3263" s="6">
        <v>0</v>
      </c>
      <c r="K3263" s="3" t="s">
        <v>3161</v>
      </c>
      <c r="L3263" s="3" t="s">
        <v>4841</v>
      </c>
      <c r="M3263" s="3" t="s">
        <v>103</v>
      </c>
      <c r="N3263" s="3" t="s">
        <v>3321</v>
      </c>
      <c r="O3263" s="5" t="s">
        <v>5382</v>
      </c>
      <c r="P3263" s="2">
        <f>VLOOKUP(M3263&amp;N3263,Distancia!$C$2:$D$3438,2,0)</f>
        <v>110.6</v>
      </c>
      <c r="Q3263" s="2" t="str">
        <f t="shared" si="50"/>
        <v>Aplica</v>
      </c>
      <c r="R3263" s="36"/>
      <c r="S3263" s="2"/>
    </row>
    <row r="3264" spans="1:19" x14ac:dyDescent="0.25">
      <c r="A3264" s="3" t="s">
        <v>101</v>
      </c>
      <c r="B3264" s="6" t="s">
        <v>1935</v>
      </c>
      <c r="C3264" s="2">
        <v>220871</v>
      </c>
      <c r="D3264" s="4">
        <v>45922</v>
      </c>
      <c r="E3264" s="4">
        <v>45925</v>
      </c>
      <c r="F3264" s="2" t="s">
        <v>389</v>
      </c>
      <c r="G3264" s="3" t="s">
        <v>391</v>
      </c>
      <c r="H3264" s="2" t="s">
        <v>6342</v>
      </c>
      <c r="I3264" s="3" t="s">
        <v>351</v>
      </c>
      <c r="J3264" s="6">
        <v>270378</v>
      </c>
      <c r="K3264" s="3" t="s">
        <v>154</v>
      </c>
      <c r="L3264" s="3" t="s">
        <v>5065</v>
      </c>
      <c r="M3264" s="3" t="s">
        <v>388</v>
      </c>
      <c r="N3264" s="3" t="s">
        <v>270</v>
      </c>
      <c r="O3264" s="5" t="s">
        <v>6058</v>
      </c>
      <c r="P3264" s="2">
        <f>VLOOKUP(M3264&amp;N3264,Distancia!$C$2:$D$3438,2,0)</f>
        <v>378.39</v>
      </c>
      <c r="Q3264" s="2" t="str">
        <f t="shared" si="50"/>
        <v>Aplica</v>
      </c>
      <c r="R3264" s="50"/>
      <c r="S3264" s="2"/>
    </row>
    <row r="3265" spans="1:19" x14ac:dyDescent="0.25">
      <c r="A3265" s="3" t="s">
        <v>101</v>
      </c>
      <c r="B3265" s="6" t="s">
        <v>1935</v>
      </c>
      <c r="C3265" s="2">
        <v>220880</v>
      </c>
      <c r="D3265" s="4">
        <v>45910</v>
      </c>
      <c r="E3265" s="4">
        <v>45910</v>
      </c>
      <c r="F3265" s="2" t="s">
        <v>80</v>
      </c>
      <c r="G3265" s="3" t="s">
        <v>1840</v>
      </c>
      <c r="H3265" s="2" t="s">
        <v>5525</v>
      </c>
      <c r="I3265" s="3" t="s">
        <v>3170</v>
      </c>
      <c r="J3265" s="6">
        <v>0</v>
      </c>
      <c r="K3265" s="3" t="s">
        <v>209</v>
      </c>
      <c r="L3265" s="3" t="s">
        <v>4781</v>
      </c>
      <c r="M3265" s="3" t="s">
        <v>395</v>
      </c>
      <c r="N3265" s="3" t="s">
        <v>103</v>
      </c>
      <c r="O3265" s="5" t="s">
        <v>5394</v>
      </c>
      <c r="P3265" s="2">
        <f>VLOOKUP(M3265&amp;N3265,Distancia!$C$2:$D$3438,2,0)</f>
        <v>106.91</v>
      </c>
      <c r="Q3265" s="2" t="str">
        <f t="shared" si="50"/>
        <v>Aplica</v>
      </c>
      <c r="R3265" s="36"/>
      <c r="S3265" s="2"/>
    </row>
    <row r="3266" spans="1:19" x14ac:dyDescent="0.25">
      <c r="A3266" s="3" t="s">
        <v>101</v>
      </c>
      <c r="B3266" s="6" t="s">
        <v>1935</v>
      </c>
      <c r="C3266" s="2">
        <v>220896</v>
      </c>
      <c r="D3266" s="4">
        <v>45915</v>
      </c>
      <c r="E3266" s="4">
        <v>45915</v>
      </c>
      <c r="F3266" s="2" t="s">
        <v>1357</v>
      </c>
      <c r="G3266" s="3" t="s">
        <v>3028</v>
      </c>
      <c r="H3266" s="2" t="s">
        <v>6000</v>
      </c>
      <c r="I3266" s="3" t="s">
        <v>3170</v>
      </c>
      <c r="J3266" s="6">
        <v>0</v>
      </c>
      <c r="K3266" s="3" t="s">
        <v>236</v>
      </c>
      <c r="L3266" s="3" t="s">
        <v>4781</v>
      </c>
      <c r="M3266" s="3" t="s">
        <v>103</v>
      </c>
      <c r="N3266" s="3" t="s">
        <v>388</v>
      </c>
      <c r="O3266" s="5" t="s">
        <v>5394</v>
      </c>
      <c r="P3266" s="2">
        <f>VLOOKUP(M3266&amp;N3266,Distancia!$C$2:$D$3438,2,0)</f>
        <v>26.66</v>
      </c>
      <c r="Q3266" s="2" t="str">
        <f t="shared" si="50"/>
        <v>No Aplica</v>
      </c>
      <c r="R3266" s="36"/>
      <c r="S3266" s="2"/>
    </row>
    <row r="3267" spans="1:19" x14ac:dyDescent="0.25">
      <c r="A3267" s="3" t="s">
        <v>101</v>
      </c>
      <c r="B3267" s="6" t="s">
        <v>1935</v>
      </c>
      <c r="C3267" s="2">
        <v>220906</v>
      </c>
      <c r="D3267" s="4">
        <v>45922</v>
      </c>
      <c r="E3267" s="4">
        <v>45925</v>
      </c>
      <c r="F3267" s="2" t="s">
        <v>1843</v>
      </c>
      <c r="G3267" s="3" t="s">
        <v>2372</v>
      </c>
      <c r="H3267" s="2" t="s">
        <v>5904</v>
      </c>
      <c r="I3267" s="3" t="s">
        <v>351</v>
      </c>
      <c r="J3267" s="6">
        <v>270378</v>
      </c>
      <c r="K3267" s="3" t="s">
        <v>501</v>
      </c>
      <c r="L3267" s="3" t="s">
        <v>4841</v>
      </c>
      <c r="M3267" s="3" t="s">
        <v>1811</v>
      </c>
      <c r="N3267" s="3" t="s">
        <v>270</v>
      </c>
      <c r="O3267" s="5" t="s">
        <v>5394</v>
      </c>
      <c r="P3267" s="2">
        <f>VLOOKUP(M3267&amp;N3267,Distancia!$C$2:$D$3438,2,0)</f>
        <v>469.53</v>
      </c>
      <c r="Q3267" s="2" t="str">
        <f t="shared" si="50"/>
        <v>Aplica</v>
      </c>
      <c r="R3267" s="36"/>
      <c r="S3267" s="2"/>
    </row>
    <row r="3268" spans="1:19" x14ac:dyDescent="0.25">
      <c r="A3268" s="3" t="s">
        <v>101</v>
      </c>
      <c r="B3268" s="6" t="s">
        <v>1935</v>
      </c>
      <c r="C3268" s="2">
        <v>220921</v>
      </c>
      <c r="D3268" s="4">
        <v>45911</v>
      </c>
      <c r="E3268" s="4">
        <v>45911</v>
      </c>
      <c r="F3268" s="2" t="s">
        <v>1841</v>
      </c>
      <c r="G3268" s="3" t="s">
        <v>1842</v>
      </c>
      <c r="H3268" s="2" t="s">
        <v>5874</v>
      </c>
      <c r="I3268" s="3" t="s">
        <v>97</v>
      </c>
      <c r="J3268" s="6">
        <v>0</v>
      </c>
      <c r="K3268" s="3" t="s">
        <v>293</v>
      </c>
      <c r="L3268" s="3" t="s">
        <v>4841</v>
      </c>
      <c r="M3268" s="3" t="s">
        <v>1811</v>
      </c>
      <c r="N3268" s="3" t="s">
        <v>103</v>
      </c>
      <c r="O3268" s="5" t="s">
        <v>5382</v>
      </c>
      <c r="P3268" s="2">
        <f>VLOOKUP(M3268&amp;N3268,Distancia!$C$2:$D$3438,2,0)</f>
        <v>66.239999999999995</v>
      </c>
      <c r="Q3268" s="2" t="str">
        <f t="shared" si="50"/>
        <v>No Aplica</v>
      </c>
      <c r="R3268" s="36"/>
      <c r="S3268" s="2"/>
    </row>
    <row r="3269" spans="1:19" x14ac:dyDescent="0.25">
      <c r="A3269" s="3" t="s">
        <v>101</v>
      </c>
      <c r="B3269" s="6" t="s">
        <v>1935</v>
      </c>
      <c r="C3269" s="2">
        <v>220932</v>
      </c>
      <c r="D3269" s="4">
        <v>45905</v>
      </c>
      <c r="E3269" s="4">
        <v>45905</v>
      </c>
      <c r="F3269" s="2" t="s">
        <v>80</v>
      </c>
      <c r="G3269" s="3" t="s">
        <v>1840</v>
      </c>
      <c r="H3269" s="2" t="s">
        <v>5525</v>
      </c>
      <c r="I3269" s="3" t="s">
        <v>3170</v>
      </c>
      <c r="J3269" s="6">
        <v>0</v>
      </c>
      <c r="K3269" s="3" t="s">
        <v>541</v>
      </c>
      <c r="L3269" s="3" t="s">
        <v>4841</v>
      </c>
      <c r="M3269" s="3" t="s">
        <v>395</v>
      </c>
      <c r="N3269" s="3" t="s">
        <v>388</v>
      </c>
      <c r="O3269" s="5" t="s">
        <v>5394</v>
      </c>
      <c r="P3269" s="2">
        <f>VLOOKUP(M3269&amp;N3269,Distancia!$C$2:$D$3438,2,0)</f>
        <v>101</v>
      </c>
      <c r="Q3269" s="2" t="str">
        <f t="shared" ref="Q3269:Q3332" si="51">IF(P3269&gt;=80,"Aplica","No Aplica")</f>
        <v>Aplica</v>
      </c>
      <c r="R3269" s="36"/>
      <c r="S3269" s="2"/>
    </row>
    <row r="3270" spans="1:19" x14ac:dyDescent="0.25">
      <c r="A3270" s="3" t="s">
        <v>101</v>
      </c>
      <c r="B3270" s="6" t="s">
        <v>1935</v>
      </c>
      <c r="C3270" s="2">
        <v>220941</v>
      </c>
      <c r="D3270" s="4">
        <v>45896</v>
      </c>
      <c r="E3270" s="4">
        <v>45896</v>
      </c>
      <c r="F3270" s="2" t="s">
        <v>2371</v>
      </c>
      <c r="G3270" s="3" t="s">
        <v>2370</v>
      </c>
      <c r="H3270" s="2" t="s">
        <v>6046</v>
      </c>
      <c r="I3270" s="3" t="s">
        <v>97</v>
      </c>
      <c r="J3270" s="6">
        <v>0</v>
      </c>
      <c r="K3270" s="3" t="s">
        <v>489</v>
      </c>
      <c r="L3270" s="3" t="s">
        <v>4841</v>
      </c>
      <c r="M3270" s="3" t="s">
        <v>1811</v>
      </c>
      <c r="N3270" s="3" t="s">
        <v>103</v>
      </c>
      <c r="O3270" s="5" t="s">
        <v>5382</v>
      </c>
      <c r="P3270" s="2">
        <f>VLOOKUP(M3270&amp;N3270,Distancia!$C$2:$D$3438,2,0)</f>
        <v>66.239999999999995</v>
      </c>
      <c r="Q3270" s="2" t="str">
        <f t="shared" si="51"/>
        <v>No Aplica</v>
      </c>
      <c r="R3270" s="36"/>
      <c r="S3270" s="2"/>
    </row>
    <row r="3271" spans="1:19" x14ac:dyDescent="0.25">
      <c r="A3271" s="3" t="s">
        <v>101</v>
      </c>
      <c r="B3271" s="6" t="s">
        <v>1935</v>
      </c>
      <c r="C3271" s="2">
        <v>220963</v>
      </c>
      <c r="D3271" s="4">
        <v>45922</v>
      </c>
      <c r="E3271" s="4">
        <v>45926</v>
      </c>
      <c r="F3271" s="2" t="s">
        <v>1820</v>
      </c>
      <c r="G3271" s="3" t="s">
        <v>4313</v>
      </c>
      <c r="H3271" s="2" t="s">
        <v>6048</v>
      </c>
      <c r="I3271" s="3" t="s">
        <v>351</v>
      </c>
      <c r="J3271" s="6">
        <v>270378</v>
      </c>
      <c r="K3271" s="3" t="s">
        <v>219</v>
      </c>
      <c r="L3271" s="3" t="s">
        <v>5072</v>
      </c>
      <c r="M3271" s="3" t="s">
        <v>1249</v>
      </c>
      <c r="N3271" s="3" t="s">
        <v>270</v>
      </c>
      <c r="O3271" s="5" t="s">
        <v>5389</v>
      </c>
      <c r="P3271" s="2">
        <f>VLOOKUP(M3271&amp;N3271,Distancia!$C$2:$D$3438,2,0)</f>
        <v>427.08</v>
      </c>
      <c r="Q3271" s="2" t="str">
        <f t="shared" si="51"/>
        <v>Aplica</v>
      </c>
      <c r="R3271" s="50"/>
      <c r="S3271" s="2"/>
    </row>
    <row r="3272" spans="1:19" x14ac:dyDescent="0.25">
      <c r="A3272" s="3" t="s">
        <v>101</v>
      </c>
      <c r="B3272" s="6" t="s">
        <v>1935</v>
      </c>
      <c r="C3272" s="2">
        <v>220967</v>
      </c>
      <c r="D3272" s="4">
        <v>45916</v>
      </c>
      <c r="E3272" s="4">
        <v>45916</v>
      </c>
      <c r="F3272" s="2" t="s">
        <v>10</v>
      </c>
      <c r="G3272" s="3" t="s">
        <v>1806</v>
      </c>
      <c r="H3272" s="2" t="s">
        <v>5395</v>
      </c>
      <c r="I3272" s="3" t="s">
        <v>97</v>
      </c>
      <c r="J3272" s="6">
        <v>0</v>
      </c>
      <c r="K3272" s="3" t="s">
        <v>294</v>
      </c>
      <c r="L3272" s="3" t="s">
        <v>4971</v>
      </c>
      <c r="M3272" s="3" t="s">
        <v>103</v>
      </c>
      <c r="N3272" s="3" t="s">
        <v>1816</v>
      </c>
      <c r="O3272" s="5" t="s">
        <v>5382</v>
      </c>
      <c r="P3272" s="2">
        <f>VLOOKUP(M3272&amp;N3272,Distancia!$C$2:$D$3438,2,0)</f>
        <v>68.84</v>
      </c>
      <c r="Q3272" s="2" t="str">
        <f t="shared" si="51"/>
        <v>No Aplica</v>
      </c>
      <c r="R3272" s="36"/>
      <c r="S3272" s="2"/>
    </row>
    <row r="3273" spans="1:19" x14ac:dyDescent="0.25">
      <c r="A3273" s="3" t="s">
        <v>101</v>
      </c>
      <c r="B3273" s="6" t="s">
        <v>1935</v>
      </c>
      <c r="C3273" s="2">
        <v>220968</v>
      </c>
      <c r="D3273" s="4">
        <v>45916</v>
      </c>
      <c r="E3273" s="4">
        <v>45916</v>
      </c>
      <c r="F3273" s="2" t="s">
        <v>2375</v>
      </c>
      <c r="G3273" s="3" t="s">
        <v>2374</v>
      </c>
      <c r="H3273" s="2" t="s">
        <v>6357</v>
      </c>
      <c r="I3273" s="3" t="s">
        <v>97</v>
      </c>
      <c r="J3273" s="6">
        <v>0</v>
      </c>
      <c r="K3273" s="3" t="s">
        <v>252</v>
      </c>
      <c r="L3273" s="3" t="s">
        <v>4971</v>
      </c>
      <c r="M3273" s="3" t="s">
        <v>1816</v>
      </c>
      <c r="N3273" s="3" t="s">
        <v>388</v>
      </c>
      <c r="O3273" s="5" t="s">
        <v>5382</v>
      </c>
      <c r="P3273" s="2">
        <f>VLOOKUP(M3273&amp;N3273,Distancia!$C$2:$D$3438,2,0)</f>
        <v>75.53</v>
      </c>
      <c r="Q3273" s="2" t="str">
        <f t="shared" si="51"/>
        <v>No Aplica</v>
      </c>
      <c r="R3273" s="36"/>
      <c r="S3273" s="2"/>
    </row>
    <row r="3274" spans="1:19" x14ac:dyDescent="0.25">
      <c r="A3274" s="3" t="s">
        <v>101</v>
      </c>
      <c r="B3274" s="6" t="s">
        <v>1935</v>
      </c>
      <c r="C3274" s="2">
        <v>220978</v>
      </c>
      <c r="D3274" s="4">
        <v>45916</v>
      </c>
      <c r="E3274" s="4">
        <v>45916</v>
      </c>
      <c r="F3274" s="2" t="s">
        <v>1357</v>
      </c>
      <c r="G3274" s="3" t="s">
        <v>3028</v>
      </c>
      <c r="H3274" s="2" t="s">
        <v>6000</v>
      </c>
      <c r="I3274" s="3" t="s">
        <v>3170</v>
      </c>
      <c r="J3274" s="6">
        <v>0</v>
      </c>
      <c r="K3274" s="3" t="s">
        <v>3165</v>
      </c>
      <c r="L3274" s="3" t="s">
        <v>5072</v>
      </c>
      <c r="M3274" s="3" t="s">
        <v>103</v>
      </c>
      <c r="N3274" s="3" t="s">
        <v>1816</v>
      </c>
      <c r="O3274" s="5" t="s">
        <v>5382</v>
      </c>
      <c r="P3274" s="2">
        <f>VLOOKUP(M3274&amp;N3274,Distancia!$C$2:$D$3438,2,0)</f>
        <v>68.84</v>
      </c>
      <c r="Q3274" s="2" t="str">
        <f t="shared" si="51"/>
        <v>No Aplica</v>
      </c>
      <c r="R3274" s="36"/>
      <c r="S3274" s="2"/>
    </row>
    <row r="3275" spans="1:19" x14ac:dyDescent="0.25">
      <c r="A3275" s="3" t="s">
        <v>101</v>
      </c>
      <c r="B3275" s="6" t="s">
        <v>1935</v>
      </c>
      <c r="C3275" s="2">
        <v>221006</v>
      </c>
      <c r="D3275" s="4">
        <v>45922</v>
      </c>
      <c r="E3275" s="4">
        <v>45925</v>
      </c>
      <c r="F3275" s="2" t="s">
        <v>1841</v>
      </c>
      <c r="G3275" s="3" t="s">
        <v>1842</v>
      </c>
      <c r="H3275" s="2" t="s">
        <v>5874</v>
      </c>
      <c r="I3275" s="3" t="s">
        <v>351</v>
      </c>
      <c r="J3275" s="6">
        <v>293940</v>
      </c>
      <c r="K3275" s="3" t="s">
        <v>251</v>
      </c>
      <c r="L3275" s="3" t="s">
        <v>5072</v>
      </c>
      <c r="M3275" s="3" t="s">
        <v>1811</v>
      </c>
      <c r="N3275" s="3" t="s">
        <v>270</v>
      </c>
      <c r="O3275" s="5" t="s">
        <v>5392</v>
      </c>
      <c r="P3275" s="2">
        <f>VLOOKUP(M3275&amp;N3275,Distancia!$C$2:$D$3438,2,0)</f>
        <v>469.53</v>
      </c>
      <c r="Q3275" s="2" t="str">
        <f t="shared" si="51"/>
        <v>Aplica</v>
      </c>
      <c r="R3275" s="50">
        <v>171078</v>
      </c>
      <c r="S3275" s="2"/>
    </row>
    <row r="3276" spans="1:19" x14ac:dyDescent="0.25">
      <c r="A3276" s="3" t="s">
        <v>101</v>
      </c>
      <c r="B3276" s="6" t="s">
        <v>1935</v>
      </c>
      <c r="C3276" s="2">
        <v>221010</v>
      </c>
      <c r="D3276" s="4">
        <v>45922</v>
      </c>
      <c r="E3276" s="4">
        <v>45925</v>
      </c>
      <c r="F3276" s="2" t="s">
        <v>52</v>
      </c>
      <c r="G3276" s="3" t="s">
        <v>1812</v>
      </c>
      <c r="H3276" s="2" t="s">
        <v>5909</v>
      </c>
      <c r="I3276" s="3" t="s">
        <v>351</v>
      </c>
      <c r="J3276" s="6">
        <v>270378</v>
      </c>
      <c r="K3276" s="3" t="s">
        <v>3166</v>
      </c>
      <c r="L3276" s="3" t="s">
        <v>5072</v>
      </c>
      <c r="M3276" s="3" t="s">
        <v>1816</v>
      </c>
      <c r="N3276" s="3" t="s">
        <v>270</v>
      </c>
      <c r="O3276" s="5" t="s">
        <v>5389</v>
      </c>
      <c r="P3276" s="2">
        <f>VLOOKUP(M3276&amp;N3276,Distancia!$C$2:$D$3438,2,0)</f>
        <v>400.57</v>
      </c>
      <c r="Q3276" s="2" t="str">
        <f t="shared" si="51"/>
        <v>Aplica</v>
      </c>
      <c r="R3276" s="50">
        <v>29400</v>
      </c>
      <c r="S3276" s="2"/>
    </row>
    <row r="3277" spans="1:19" x14ac:dyDescent="0.25">
      <c r="A3277" s="3" t="s">
        <v>101</v>
      </c>
      <c r="B3277" s="6" t="s">
        <v>1935</v>
      </c>
      <c r="C3277" s="2">
        <v>221023</v>
      </c>
      <c r="D3277" s="4">
        <v>45922</v>
      </c>
      <c r="E3277" s="4">
        <v>45925</v>
      </c>
      <c r="F3277" s="2" t="s">
        <v>1805</v>
      </c>
      <c r="G3277" s="3" t="s">
        <v>1824</v>
      </c>
      <c r="H3277" s="2" t="s">
        <v>6229</v>
      </c>
      <c r="I3277" s="3" t="s">
        <v>351</v>
      </c>
      <c r="J3277" s="6">
        <v>293940</v>
      </c>
      <c r="K3277" s="3" t="s">
        <v>132</v>
      </c>
      <c r="L3277" s="3" t="s">
        <v>5072</v>
      </c>
      <c r="M3277" s="3" t="s">
        <v>1249</v>
      </c>
      <c r="N3277" s="3" t="s">
        <v>270</v>
      </c>
      <c r="O3277" s="5" t="s">
        <v>5392</v>
      </c>
      <c r="P3277" s="2">
        <f>VLOOKUP(M3277&amp;N3277,Distancia!$C$2:$D$3438,2,0)</f>
        <v>427.08</v>
      </c>
      <c r="Q3277" s="2" t="str">
        <f t="shared" si="51"/>
        <v>Aplica</v>
      </c>
      <c r="R3277" s="50">
        <v>115039</v>
      </c>
      <c r="S3277" s="2"/>
    </row>
    <row r="3278" spans="1:19" x14ac:dyDescent="0.25">
      <c r="A3278" s="3" t="s">
        <v>101</v>
      </c>
      <c r="B3278" s="6" t="s">
        <v>1935</v>
      </c>
      <c r="C3278" s="2">
        <v>221024</v>
      </c>
      <c r="D3278" s="4">
        <v>45929</v>
      </c>
      <c r="E3278" s="4">
        <v>45931</v>
      </c>
      <c r="F3278" s="2" t="s">
        <v>1805</v>
      </c>
      <c r="G3278" s="3" t="s">
        <v>1824</v>
      </c>
      <c r="H3278" s="2" t="s">
        <v>6229</v>
      </c>
      <c r="I3278" s="3" t="s">
        <v>351</v>
      </c>
      <c r="J3278" s="6">
        <v>207487</v>
      </c>
      <c r="K3278" s="3" t="s">
        <v>241</v>
      </c>
      <c r="L3278" s="3" t="s">
        <v>5117</v>
      </c>
      <c r="M3278" s="3" t="s">
        <v>1249</v>
      </c>
      <c r="N3278" s="3" t="s">
        <v>270</v>
      </c>
      <c r="O3278" s="5" t="s">
        <v>5392</v>
      </c>
      <c r="P3278" s="2">
        <f>VLOOKUP(M3278&amp;N3278,Distancia!$C$2:$D$3438,2,0)</f>
        <v>427.08</v>
      </c>
      <c r="Q3278" s="2" t="str">
        <f t="shared" si="51"/>
        <v>Aplica</v>
      </c>
      <c r="R3278" s="50">
        <v>0</v>
      </c>
      <c r="S3278" s="2"/>
    </row>
    <row r="3279" spans="1:19" x14ac:dyDescent="0.25">
      <c r="A3279" s="3" t="s">
        <v>101</v>
      </c>
      <c r="B3279" s="6" t="s">
        <v>1935</v>
      </c>
      <c r="C3279" s="2">
        <v>221026</v>
      </c>
      <c r="D3279" s="4">
        <v>45922</v>
      </c>
      <c r="E3279" s="4">
        <v>45925</v>
      </c>
      <c r="F3279" s="2" t="s">
        <v>1822</v>
      </c>
      <c r="G3279" s="3" t="s">
        <v>1823</v>
      </c>
      <c r="H3279" s="2" t="s">
        <v>5538</v>
      </c>
      <c r="I3279" s="3" t="s">
        <v>351</v>
      </c>
      <c r="J3279" s="6">
        <v>270378</v>
      </c>
      <c r="K3279" s="3" t="s">
        <v>172</v>
      </c>
      <c r="L3279" s="3" t="s">
        <v>5072</v>
      </c>
      <c r="M3279" s="3" t="s">
        <v>1816</v>
      </c>
      <c r="N3279" s="3" t="s">
        <v>270</v>
      </c>
      <c r="O3279" s="5" t="s">
        <v>5402</v>
      </c>
      <c r="P3279" s="2">
        <f>VLOOKUP(M3279&amp;N3279,Distancia!$C$2:$D$3438,2,0)</f>
        <v>400.57</v>
      </c>
      <c r="Q3279" s="2" t="str">
        <f t="shared" si="51"/>
        <v>Aplica</v>
      </c>
      <c r="R3279" s="36"/>
      <c r="S3279" s="2"/>
    </row>
    <row r="3280" spans="1:19" x14ac:dyDescent="0.25">
      <c r="A3280" s="3" t="s">
        <v>101</v>
      </c>
      <c r="B3280" s="6" t="s">
        <v>1935</v>
      </c>
      <c r="C3280" s="2">
        <v>221037</v>
      </c>
      <c r="D3280" s="4">
        <v>45922</v>
      </c>
      <c r="E3280" s="4">
        <v>45924</v>
      </c>
      <c r="F3280" s="2" t="s">
        <v>1834</v>
      </c>
      <c r="G3280" s="3" t="s">
        <v>1947</v>
      </c>
      <c r="H3280" s="2" t="s">
        <v>6363</v>
      </c>
      <c r="I3280" s="3" t="s">
        <v>351</v>
      </c>
      <c r="J3280" s="6">
        <v>207487</v>
      </c>
      <c r="K3280" s="3" t="s">
        <v>188</v>
      </c>
      <c r="L3280" s="3" t="s">
        <v>5072</v>
      </c>
      <c r="M3280" s="3" t="s">
        <v>103</v>
      </c>
      <c r="N3280" s="3" t="s">
        <v>270</v>
      </c>
      <c r="O3280" s="5" t="s">
        <v>5394</v>
      </c>
      <c r="P3280" s="2">
        <f>VLOOKUP(M3280&amp;N3280,Distancia!$C$2:$D$3438,2,0)</f>
        <v>403.29</v>
      </c>
      <c r="Q3280" s="2" t="str">
        <f t="shared" si="51"/>
        <v>Aplica</v>
      </c>
      <c r="R3280" s="36"/>
      <c r="S3280" s="2"/>
    </row>
    <row r="3281" spans="1:19" x14ac:dyDescent="0.25">
      <c r="A3281" s="3" t="s">
        <v>101</v>
      </c>
      <c r="B3281" s="6" t="s">
        <v>1935</v>
      </c>
      <c r="C3281" s="2">
        <v>221044</v>
      </c>
      <c r="D3281" s="4">
        <v>45922</v>
      </c>
      <c r="E3281" s="4">
        <v>45922</v>
      </c>
      <c r="F3281" s="2" t="s">
        <v>1838</v>
      </c>
      <c r="G3281" s="3" t="s">
        <v>1839</v>
      </c>
      <c r="H3281" s="2" t="s">
        <v>6364</v>
      </c>
      <c r="I3281" s="3" t="s">
        <v>3170</v>
      </c>
      <c r="J3281" s="6">
        <v>0</v>
      </c>
      <c r="K3281" s="3" t="s">
        <v>242</v>
      </c>
      <c r="L3281" s="3" t="s">
        <v>5024</v>
      </c>
      <c r="M3281" s="3" t="s">
        <v>1816</v>
      </c>
      <c r="N3281" s="3" t="s">
        <v>103</v>
      </c>
      <c r="O3281" s="5" t="s">
        <v>5382</v>
      </c>
      <c r="P3281" s="2">
        <f>VLOOKUP(M3281&amp;N3281,Distancia!$C$2:$D$3438,2,0)</f>
        <v>68.84</v>
      </c>
      <c r="Q3281" s="2" t="str">
        <f t="shared" si="51"/>
        <v>No Aplica</v>
      </c>
      <c r="R3281" s="36"/>
      <c r="S3281" s="2"/>
    </row>
    <row r="3282" spans="1:19" x14ac:dyDescent="0.25">
      <c r="A3282" s="3" t="s">
        <v>101</v>
      </c>
      <c r="B3282" s="6" t="s">
        <v>1935</v>
      </c>
      <c r="C3282" s="2">
        <v>221053</v>
      </c>
      <c r="D3282" s="4">
        <v>45924</v>
      </c>
      <c r="E3282" s="4">
        <v>45926</v>
      </c>
      <c r="F3282" s="2" t="s">
        <v>1803</v>
      </c>
      <c r="G3282" s="3" t="s">
        <v>1804</v>
      </c>
      <c r="H3282" s="2" t="s">
        <v>5745</v>
      </c>
      <c r="I3282" s="3" t="s">
        <v>3170</v>
      </c>
      <c r="J3282" s="6">
        <v>207487</v>
      </c>
      <c r="K3282" s="3" t="s">
        <v>191</v>
      </c>
      <c r="L3282" s="3" t="s">
        <v>5046</v>
      </c>
      <c r="M3282" s="3" t="s">
        <v>103</v>
      </c>
      <c r="N3282" s="3" t="s">
        <v>270</v>
      </c>
      <c r="O3282" s="5" t="s">
        <v>5392</v>
      </c>
      <c r="P3282" s="2">
        <f>VLOOKUP(M3282&amp;N3282,Distancia!$C$2:$D$3438,2,0)</f>
        <v>403.29</v>
      </c>
      <c r="Q3282" s="2" t="str">
        <f t="shared" si="51"/>
        <v>Aplica</v>
      </c>
      <c r="R3282" s="50">
        <v>120146</v>
      </c>
      <c r="S3282" s="2"/>
    </row>
    <row r="3283" spans="1:19" x14ac:dyDescent="0.25">
      <c r="A3283" s="3" t="s">
        <v>101</v>
      </c>
      <c r="B3283" s="6" t="s">
        <v>1935</v>
      </c>
      <c r="C3283" s="2">
        <v>221079</v>
      </c>
      <c r="D3283" s="4">
        <v>45923</v>
      </c>
      <c r="E3283" s="4">
        <v>45923</v>
      </c>
      <c r="F3283" s="2" t="s">
        <v>5200</v>
      </c>
      <c r="G3283" s="3" t="s">
        <v>5201</v>
      </c>
      <c r="H3283" s="2" t="s">
        <v>6376</v>
      </c>
      <c r="I3283" s="3" t="s">
        <v>97</v>
      </c>
      <c r="J3283" s="6">
        <v>0</v>
      </c>
      <c r="K3283" s="3" t="s">
        <v>979</v>
      </c>
      <c r="L3283" s="3" t="s">
        <v>5117</v>
      </c>
      <c r="M3283" s="3" t="s">
        <v>388</v>
      </c>
      <c r="N3283" s="3" t="s">
        <v>103</v>
      </c>
      <c r="O3283" s="5" t="s">
        <v>5382</v>
      </c>
      <c r="P3283" s="2">
        <f>VLOOKUP(M3283&amp;N3283,Distancia!$C$2:$D$3438,2,0)</f>
        <v>26.66</v>
      </c>
      <c r="Q3283" s="2" t="str">
        <f t="shared" si="51"/>
        <v>No Aplica</v>
      </c>
      <c r="R3283" s="36"/>
      <c r="S3283" s="2"/>
    </row>
    <row r="3284" spans="1:19" x14ac:dyDescent="0.25">
      <c r="A3284" s="3" t="s">
        <v>101</v>
      </c>
      <c r="B3284" s="6" t="s">
        <v>1935</v>
      </c>
      <c r="C3284" s="2">
        <v>221162</v>
      </c>
      <c r="D3284" s="4">
        <v>45924</v>
      </c>
      <c r="E3284" s="4">
        <v>45924</v>
      </c>
      <c r="F3284" s="2" t="s">
        <v>1813</v>
      </c>
      <c r="G3284" s="3" t="s">
        <v>1814</v>
      </c>
      <c r="H3284" s="2" t="s">
        <v>5782</v>
      </c>
      <c r="I3284" s="3" t="s">
        <v>3170</v>
      </c>
      <c r="J3284" s="6">
        <v>25815</v>
      </c>
      <c r="K3284" s="3" t="s">
        <v>192</v>
      </c>
      <c r="L3284" s="3" t="s">
        <v>5046</v>
      </c>
      <c r="M3284" s="3" t="s">
        <v>103</v>
      </c>
      <c r="N3284" s="3" t="s">
        <v>100</v>
      </c>
      <c r="O3284" s="5" t="s">
        <v>5382</v>
      </c>
      <c r="P3284" s="2">
        <f>VLOOKUP(M3284&amp;N3284,Distancia!$C$2:$D$3438,2,0)</f>
        <v>97.6</v>
      </c>
      <c r="Q3284" s="2" t="str">
        <f t="shared" si="51"/>
        <v>Aplica</v>
      </c>
      <c r="R3284" s="36"/>
      <c r="S3284" s="2"/>
    </row>
    <row r="3285" spans="1:19" x14ac:dyDescent="0.25">
      <c r="A3285" s="3" t="s">
        <v>101</v>
      </c>
      <c r="B3285" s="6" t="s">
        <v>1935</v>
      </c>
      <c r="C3285" s="2">
        <v>221516</v>
      </c>
      <c r="D3285" s="4">
        <v>45926</v>
      </c>
      <c r="E3285" s="4">
        <v>45926</v>
      </c>
      <c r="F3285" s="2" t="s">
        <v>1801</v>
      </c>
      <c r="G3285" s="3" t="s">
        <v>1802</v>
      </c>
      <c r="H3285" s="2" t="s">
        <v>6453</v>
      </c>
      <c r="I3285" s="3" t="s">
        <v>351</v>
      </c>
      <c r="J3285" s="6">
        <v>0</v>
      </c>
      <c r="K3285" s="3" t="s">
        <v>549</v>
      </c>
      <c r="L3285" s="3" t="s">
        <v>4252</v>
      </c>
      <c r="M3285" s="3" t="s">
        <v>103</v>
      </c>
      <c r="N3285" s="3" t="s">
        <v>388</v>
      </c>
      <c r="O3285" s="5" t="s">
        <v>5382</v>
      </c>
      <c r="P3285" s="2">
        <f>VLOOKUP(M3285&amp;N3285,Distancia!$C$2:$D$3438,2,0)</f>
        <v>26.66</v>
      </c>
      <c r="Q3285" s="2" t="str">
        <f t="shared" si="51"/>
        <v>No Aplica</v>
      </c>
      <c r="R3285" s="36"/>
      <c r="S3285" s="2"/>
    </row>
    <row r="3286" spans="1:19" x14ac:dyDescent="0.25">
      <c r="A3286" s="22" t="s">
        <v>101</v>
      </c>
      <c r="B3286" s="23" t="s">
        <v>1935</v>
      </c>
      <c r="C3286" s="25">
        <v>221517</v>
      </c>
      <c r="D3286" s="32">
        <v>45930</v>
      </c>
      <c r="E3286" s="32">
        <v>45930</v>
      </c>
      <c r="F3286" s="25" t="s">
        <v>1801</v>
      </c>
      <c r="G3286" s="22" t="s">
        <v>1802</v>
      </c>
      <c r="H3286" s="25" t="s">
        <v>6453</v>
      </c>
      <c r="I3286" s="22" t="s">
        <v>351</v>
      </c>
      <c r="J3286" s="23">
        <v>0</v>
      </c>
      <c r="K3286" s="22" t="s">
        <v>439</v>
      </c>
      <c r="L3286" s="22" t="s">
        <v>4252</v>
      </c>
      <c r="M3286" s="22" t="s">
        <v>103</v>
      </c>
      <c r="N3286" s="22" t="s">
        <v>1249</v>
      </c>
      <c r="O3286" s="24" t="s">
        <v>5382</v>
      </c>
      <c r="P3286" s="25">
        <f>VLOOKUP(M3286&amp;N3286,Distancia!$C$2:$D$3438,2,0)</f>
        <v>24.75</v>
      </c>
      <c r="Q3286" s="25" t="str">
        <f t="shared" si="51"/>
        <v>No Aplica</v>
      </c>
      <c r="R3286" s="36"/>
      <c r="S3286" s="25"/>
    </row>
    <row r="3287" spans="1:19" x14ac:dyDescent="0.25">
      <c r="A3287" s="3" t="s">
        <v>269</v>
      </c>
      <c r="B3287" s="6" t="s">
        <v>1938</v>
      </c>
      <c r="C3287" s="2"/>
      <c r="D3287" s="15">
        <v>45839</v>
      </c>
      <c r="E3287" s="15">
        <v>45840</v>
      </c>
      <c r="F3287" s="2"/>
      <c r="G3287" s="3" t="s">
        <v>6658</v>
      </c>
      <c r="H3287" s="2" t="s">
        <v>6609</v>
      </c>
      <c r="I3287" s="2"/>
      <c r="J3287" s="28">
        <v>111332</v>
      </c>
      <c r="K3287" s="14">
        <v>1408</v>
      </c>
      <c r="L3287" s="15">
        <v>45825</v>
      </c>
      <c r="M3287" s="3" t="s">
        <v>270</v>
      </c>
      <c r="N3287" s="3" t="s">
        <v>359</v>
      </c>
      <c r="O3287" s="2"/>
      <c r="P3287" s="2">
        <f>VLOOKUP(M3287&amp;N3287,Distancia!$C$2:$D$3438,2,0)</f>
        <v>256.86</v>
      </c>
      <c r="Q3287" s="2" t="str">
        <f t="shared" si="51"/>
        <v>Aplica</v>
      </c>
      <c r="R3287" s="36"/>
      <c r="S3287" s="2"/>
    </row>
    <row r="3288" spans="1:19" x14ac:dyDescent="0.25">
      <c r="A3288" s="3" t="s">
        <v>269</v>
      </c>
      <c r="B3288" s="6" t="s">
        <v>1938</v>
      </c>
      <c r="C3288" s="2"/>
      <c r="D3288" s="17">
        <v>45839</v>
      </c>
      <c r="E3288" s="17">
        <v>45839</v>
      </c>
      <c r="F3288" s="2"/>
      <c r="G3288" s="3" t="s">
        <v>6659</v>
      </c>
      <c r="H3288" s="2" t="s">
        <v>6610</v>
      </c>
      <c r="I3288" s="2"/>
      <c r="J3288" s="27">
        <v>25815</v>
      </c>
      <c r="K3288" s="16">
        <v>1558</v>
      </c>
      <c r="L3288" s="17">
        <v>45841</v>
      </c>
      <c r="M3288" s="3" t="s">
        <v>270</v>
      </c>
      <c r="N3288" s="3" t="s">
        <v>410</v>
      </c>
      <c r="O3288" s="2"/>
      <c r="P3288" s="2">
        <f>VLOOKUP(M3288&amp;N3288,Distancia!$C$2:$D$3438,2,0)</f>
        <v>115.95</v>
      </c>
      <c r="Q3288" s="2" t="str">
        <f t="shared" si="51"/>
        <v>Aplica</v>
      </c>
      <c r="R3288" s="36"/>
      <c r="S3288" s="2"/>
    </row>
    <row r="3289" spans="1:19" x14ac:dyDescent="0.25">
      <c r="A3289" s="3" t="s">
        <v>269</v>
      </c>
      <c r="B3289" s="6" t="s">
        <v>1938</v>
      </c>
      <c r="C3289" s="2"/>
      <c r="D3289" s="15">
        <v>45839</v>
      </c>
      <c r="E3289" s="15">
        <v>45839</v>
      </c>
      <c r="F3289" s="2"/>
      <c r="G3289" s="3" t="s">
        <v>6660</v>
      </c>
      <c r="H3289" s="2" t="s">
        <v>6611</v>
      </c>
      <c r="I3289" s="2"/>
      <c r="J3289" s="28">
        <v>25815</v>
      </c>
      <c r="K3289" s="14">
        <v>1559</v>
      </c>
      <c r="L3289" s="15">
        <v>45841</v>
      </c>
      <c r="M3289" s="3" t="s">
        <v>270</v>
      </c>
      <c r="N3289" s="3" t="s">
        <v>410</v>
      </c>
      <c r="O3289" s="2"/>
      <c r="P3289" s="2">
        <f>VLOOKUP(M3289&amp;N3289,Distancia!$C$2:$D$3438,2,0)</f>
        <v>115.95</v>
      </c>
      <c r="Q3289" s="2" t="str">
        <f t="shared" si="51"/>
        <v>Aplica</v>
      </c>
      <c r="R3289" s="36"/>
      <c r="S3289" s="2"/>
    </row>
    <row r="3290" spans="1:19" x14ac:dyDescent="0.25">
      <c r="A3290" s="3" t="s">
        <v>269</v>
      </c>
      <c r="B3290" s="6" t="s">
        <v>1938</v>
      </c>
      <c r="C3290" s="2"/>
      <c r="D3290" s="17">
        <v>45839</v>
      </c>
      <c r="E3290" s="17">
        <v>45839</v>
      </c>
      <c r="F3290" s="2"/>
      <c r="G3290" s="3" t="s">
        <v>6661</v>
      </c>
      <c r="H3290" s="2" t="s">
        <v>6612</v>
      </c>
      <c r="I3290" s="2"/>
      <c r="J3290" s="27">
        <v>25815</v>
      </c>
      <c r="K3290" s="16">
        <v>1560</v>
      </c>
      <c r="L3290" s="17">
        <v>45841</v>
      </c>
      <c r="M3290" s="3" t="s">
        <v>270</v>
      </c>
      <c r="N3290" s="3" t="s">
        <v>410</v>
      </c>
      <c r="O3290" s="2"/>
      <c r="P3290" s="2">
        <f>VLOOKUP(M3290&amp;N3290,Distancia!$C$2:$D$3438,2,0)</f>
        <v>115.95</v>
      </c>
      <c r="Q3290" s="2" t="str">
        <f t="shared" si="51"/>
        <v>Aplica</v>
      </c>
      <c r="R3290" s="36"/>
      <c r="S3290" s="2"/>
    </row>
    <row r="3291" spans="1:19" x14ac:dyDescent="0.25">
      <c r="A3291" s="3" t="s">
        <v>269</v>
      </c>
      <c r="B3291" s="6" t="s">
        <v>1938</v>
      </c>
      <c r="C3291" s="2"/>
      <c r="D3291" s="15">
        <v>45839</v>
      </c>
      <c r="E3291" s="15">
        <v>45839</v>
      </c>
      <c r="F3291" s="2"/>
      <c r="G3291" s="3" t="s">
        <v>6662</v>
      </c>
      <c r="H3291" s="2" t="s">
        <v>6613</v>
      </c>
      <c r="I3291" s="2"/>
      <c r="J3291" s="28">
        <v>25815</v>
      </c>
      <c r="K3291" s="14">
        <v>1561</v>
      </c>
      <c r="L3291" s="15">
        <v>45841</v>
      </c>
      <c r="M3291" s="3" t="s">
        <v>270</v>
      </c>
      <c r="N3291" s="3" t="s">
        <v>410</v>
      </c>
      <c r="O3291" s="2"/>
      <c r="P3291" s="2">
        <f>VLOOKUP(M3291&amp;N3291,Distancia!$C$2:$D$3438,2,0)</f>
        <v>115.95</v>
      </c>
      <c r="Q3291" s="2" t="str">
        <f t="shared" si="51"/>
        <v>Aplica</v>
      </c>
      <c r="R3291" s="36"/>
      <c r="S3291" s="2"/>
    </row>
    <row r="3292" spans="1:19" x14ac:dyDescent="0.25">
      <c r="A3292" s="3" t="s">
        <v>269</v>
      </c>
      <c r="B3292" s="6" t="s">
        <v>1938</v>
      </c>
      <c r="C3292" s="2"/>
      <c r="D3292" s="17">
        <v>45839</v>
      </c>
      <c r="E3292" s="17">
        <v>45839</v>
      </c>
      <c r="F3292" s="2"/>
      <c r="G3292" s="3" t="s">
        <v>6663</v>
      </c>
      <c r="H3292" s="2" t="s">
        <v>6614</v>
      </c>
      <c r="I3292" s="2"/>
      <c r="J3292" s="27">
        <v>31809</v>
      </c>
      <c r="K3292" s="16">
        <v>1562</v>
      </c>
      <c r="L3292" s="17">
        <v>45841</v>
      </c>
      <c r="M3292" s="3" t="s">
        <v>270</v>
      </c>
      <c r="N3292" s="3" t="s">
        <v>410</v>
      </c>
      <c r="O3292" s="2"/>
      <c r="P3292" s="2">
        <f>VLOOKUP(M3292&amp;N3292,Distancia!$C$2:$D$3438,2,0)</f>
        <v>115.95</v>
      </c>
      <c r="Q3292" s="2" t="str">
        <f t="shared" si="51"/>
        <v>Aplica</v>
      </c>
      <c r="R3292" s="36"/>
      <c r="S3292" s="2"/>
    </row>
    <row r="3293" spans="1:19" x14ac:dyDescent="0.25">
      <c r="A3293" s="3" t="s">
        <v>269</v>
      </c>
      <c r="B3293" s="6" t="s">
        <v>1938</v>
      </c>
      <c r="C3293" s="2"/>
      <c r="D3293" s="15">
        <v>45847</v>
      </c>
      <c r="E3293" s="15">
        <v>45849</v>
      </c>
      <c r="F3293" s="2"/>
      <c r="G3293" s="3" t="s">
        <v>6664</v>
      </c>
      <c r="H3293" s="2" t="s">
        <v>6615</v>
      </c>
      <c r="I3293" s="2"/>
      <c r="J3293" s="28">
        <v>129076</v>
      </c>
      <c r="K3293" s="14">
        <v>1563</v>
      </c>
      <c r="L3293" s="15">
        <v>45841</v>
      </c>
      <c r="M3293" s="3" t="s">
        <v>270</v>
      </c>
      <c r="N3293" s="3" t="s">
        <v>17</v>
      </c>
      <c r="O3293" s="2"/>
      <c r="P3293" s="2">
        <f>VLOOKUP(M3293&amp;N3293,Distancia!$C$2:$D$3438,2,0)</f>
        <v>847.74</v>
      </c>
      <c r="Q3293" s="2" t="str">
        <f t="shared" si="51"/>
        <v>Aplica</v>
      </c>
      <c r="R3293" s="36"/>
      <c r="S3293" s="2"/>
    </row>
    <row r="3294" spans="1:19" x14ac:dyDescent="0.25">
      <c r="A3294" s="3" t="s">
        <v>269</v>
      </c>
      <c r="B3294" s="6" t="s">
        <v>1938</v>
      </c>
      <c r="C3294" s="2"/>
      <c r="D3294" s="17">
        <v>45844</v>
      </c>
      <c r="E3294" s="17">
        <v>45844</v>
      </c>
      <c r="F3294" s="2"/>
      <c r="G3294" s="3" t="s">
        <v>6662</v>
      </c>
      <c r="H3294" s="2" t="s">
        <v>6613</v>
      </c>
      <c r="I3294" s="2"/>
      <c r="J3294" s="27">
        <v>25815</v>
      </c>
      <c r="K3294" s="16">
        <v>1586</v>
      </c>
      <c r="L3294" s="17">
        <v>45845</v>
      </c>
      <c r="M3294" s="3" t="s">
        <v>270</v>
      </c>
      <c r="N3294" s="3" t="s">
        <v>410</v>
      </c>
      <c r="O3294" s="2"/>
      <c r="P3294" s="2">
        <f>VLOOKUP(M3294&amp;N3294,Distancia!$C$2:$D$3438,2,0)</f>
        <v>115.95</v>
      </c>
      <c r="Q3294" s="2" t="str">
        <f t="shared" si="51"/>
        <v>Aplica</v>
      </c>
      <c r="R3294" s="48"/>
      <c r="S3294" s="2"/>
    </row>
    <row r="3295" spans="1:19" x14ac:dyDescent="0.25">
      <c r="A3295" s="3" t="s">
        <v>269</v>
      </c>
      <c r="B3295" s="6" t="s">
        <v>1938</v>
      </c>
      <c r="C3295" s="2"/>
      <c r="D3295" s="15">
        <v>45844</v>
      </c>
      <c r="E3295" s="15">
        <v>45844</v>
      </c>
      <c r="F3295" s="2"/>
      <c r="G3295" s="3" t="s">
        <v>6659</v>
      </c>
      <c r="H3295" s="2" t="s">
        <v>6610</v>
      </c>
      <c r="I3295" s="2"/>
      <c r="J3295" s="28">
        <v>25815</v>
      </c>
      <c r="K3295" s="14">
        <v>1587</v>
      </c>
      <c r="L3295" s="15">
        <v>45845</v>
      </c>
      <c r="M3295" s="3" t="s">
        <v>270</v>
      </c>
      <c r="N3295" s="3" t="s">
        <v>410</v>
      </c>
      <c r="O3295" s="2"/>
      <c r="P3295" s="2">
        <f>VLOOKUP(M3295&amp;N3295,Distancia!$C$2:$D$3438,2,0)</f>
        <v>115.95</v>
      </c>
      <c r="Q3295" s="2" t="str">
        <f t="shared" si="51"/>
        <v>Aplica</v>
      </c>
      <c r="R3295" s="36"/>
      <c r="S3295" s="2"/>
    </row>
    <row r="3296" spans="1:19" x14ac:dyDescent="0.25">
      <c r="A3296" s="3" t="s">
        <v>269</v>
      </c>
      <c r="B3296" s="6" t="s">
        <v>1938</v>
      </c>
      <c r="C3296" s="2"/>
      <c r="D3296" s="17">
        <v>45854</v>
      </c>
      <c r="E3296" s="17">
        <v>45855</v>
      </c>
      <c r="F3296" s="2"/>
      <c r="G3296" s="3" t="s">
        <v>6665</v>
      </c>
      <c r="H3296" s="2" t="s">
        <v>6616</v>
      </c>
      <c r="I3296" s="2"/>
      <c r="J3296" s="27">
        <v>111332</v>
      </c>
      <c r="K3296" s="16">
        <v>1613</v>
      </c>
      <c r="L3296" s="17">
        <v>45848</v>
      </c>
      <c r="M3296" s="3" t="s">
        <v>270</v>
      </c>
      <c r="N3296" s="3" t="s">
        <v>288</v>
      </c>
      <c r="O3296" s="2"/>
      <c r="P3296" s="2">
        <f>VLOOKUP(M3296&amp;N3296,Distancia!$C$2:$D$3438,2,0)</f>
        <v>690.1</v>
      </c>
      <c r="Q3296" s="2" t="str">
        <f t="shared" si="51"/>
        <v>Aplica</v>
      </c>
      <c r="R3296" s="36"/>
      <c r="S3296" s="2"/>
    </row>
    <row r="3297" spans="1:19" x14ac:dyDescent="0.25">
      <c r="A3297" s="3" t="s">
        <v>269</v>
      </c>
      <c r="B3297" s="6" t="s">
        <v>1938</v>
      </c>
      <c r="C3297" s="2"/>
      <c r="D3297" s="15">
        <v>45849</v>
      </c>
      <c r="E3297" s="15">
        <v>45850</v>
      </c>
      <c r="F3297" s="2"/>
      <c r="G3297" s="3" t="s">
        <v>6666</v>
      </c>
      <c r="H3297" s="2" t="s">
        <v>6617</v>
      </c>
      <c r="I3297" s="2"/>
      <c r="J3297" s="28">
        <v>64538</v>
      </c>
      <c r="K3297" s="14">
        <v>1628</v>
      </c>
      <c r="L3297" s="15">
        <v>45849</v>
      </c>
      <c r="M3297" s="3" t="s">
        <v>270</v>
      </c>
      <c r="N3297" s="3" t="s">
        <v>100</v>
      </c>
      <c r="O3297" s="2"/>
      <c r="P3297" s="2">
        <f>VLOOKUP(M3297&amp;N3297,Distancia!$C$2:$D$3438,2,0)</f>
        <v>499.9</v>
      </c>
      <c r="Q3297" s="2" t="str">
        <f t="shared" si="51"/>
        <v>Aplica</v>
      </c>
      <c r="R3297" s="48">
        <v>334280</v>
      </c>
      <c r="S3297" s="2"/>
    </row>
    <row r="3298" spans="1:19" x14ac:dyDescent="0.25">
      <c r="A3298" s="3" t="s">
        <v>269</v>
      </c>
      <c r="B3298" s="6" t="s">
        <v>1938</v>
      </c>
      <c r="C3298" s="2"/>
      <c r="D3298" s="17">
        <v>45860</v>
      </c>
      <c r="E3298" s="17">
        <v>45860</v>
      </c>
      <c r="F3298" s="2"/>
      <c r="G3298" s="3" t="s">
        <v>6667</v>
      </c>
      <c r="H3298" s="2" t="s">
        <v>6618</v>
      </c>
      <c r="I3298" s="2"/>
      <c r="J3298" s="27">
        <v>31809</v>
      </c>
      <c r="K3298" s="16">
        <v>1656</v>
      </c>
      <c r="L3298" s="17">
        <v>45853</v>
      </c>
      <c r="M3298" s="3" t="s">
        <v>270</v>
      </c>
      <c r="N3298" s="3" t="s">
        <v>638</v>
      </c>
      <c r="O3298" s="2"/>
      <c r="P3298" s="2">
        <f>VLOOKUP(M3298&amp;N3298,Distancia!$C$2:$D$3438,2,0)</f>
        <v>117.87</v>
      </c>
      <c r="Q3298" s="2" t="str">
        <f t="shared" si="51"/>
        <v>Aplica</v>
      </c>
      <c r="R3298" s="48"/>
      <c r="S3298" s="2"/>
    </row>
    <row r="3299" spans="1:19" x14ac:dyDescent="0.25">
      <c r="A3299" s="3" t="s">
        <v>269</v>
      </c>
      <c r="B3299" s="6" t="s">
        <v>1938</v>
      </c>
      <c r="C3299" s="2"/>
      <c r="D3299" s="15">
        <v>45861</v>
      </c>
      <c r="E3299" s="15">
        <v>45863</v>
      </c>
      <c r="F3299" s="2"/>
      <c r="G3299" s="3" t="s">
        <v>6667</v>
      </c>
      <c r="H3299" s="2" t="s">
        <v>6618</v>
      </c>
      <c r="I3299" s="2"/>
      <c r="J3299" s="28">
        <v>190855</v>
      </c>
      <c r="K3299" s="14">
        <v>1657</v>
      </c>
      <c r="L3299" s="15">
        <v>45853</v>
      </c>
      <c r="M3299" s="3" t="s">
        <v>270</v>
      </c>
      <c r="N3299" s="3" t="s">
        <v>410</v>
      </c>
      <c r="O3299" s="2"/>
      <c r="P3299" s="2">
        <f>VLOOKUP(M3299&amp;N3299,Distancia!$C$2:$D$3438,2,0)</f>
        <v>115.95</v>
      </c>
      <c r="Q3299" s="2" t="str">
        <f t="shared" si="51"/>
        <v>Aplica</v>
      </c>
      <c r="R3299" s="36"/>
      <c r="S3299" s="2"/>
    </row>
    <row r="3300" spans="1:19" x14ac:dyDescent="0.25">
      <c r="A3300" s="3" t="s">
        <v>269</v>
      </c>
      <c r="B3300" s="6" t="s">
        <v>1938</v>
      </c>
      <c r="C3300" s="2"/>
      <c r="D3300" s="17">
        <v>45859</v>
      </c>
      <c r="E3300" s="17">
        <v>45859</v>
      </c>
      <c r="F3300" s="2"/>
      <c r="G3300" s="3" t="s">
        <v>6668</v>
      </c>
      <c r="H3300" s="2" t="s">
        <v>6619</v>
      </c>
      <c r="I3300" s="2"/>
      <c r="J3300" s="27">
        <v>0</v>
      </c>
      <c r="K3300" s="16">
        <v>1694</v>
      </c>
      <c r="L3300" s="17">
        <v>45859</v>
      </c>
      <c r="M3300" s="3" t="s">
        <v>270</v>
      </c>
      <c r="N3300" s="3" t="s">
        <v>410</v>
      </c>
      <c r="O3300" s="2"/>
      <c r="P3300" s="2">
        <f>VLOOKUP(M3300&amp;N3300,Distancia!$C$2:$D$3438,2,0)</f>
        <v>115.95</v>
      </c>
      <c r="Q3300" s="2" t="str">
        <f t="shared" si="51"/>
        <v>Aplica</v>
      </c>
      <c r="R3300" s="36"/>
      <c r="S3300" s="2"/>
    </row>
    <row r="3301" spans="1:19" x14ac:dyDescent="0.25">
      <c r="A3301" s="3" t="s">
        <v>269</v>
      </c>
      <c r="B3301" s="6" t="s">
        <v>1938</v>
      </c>
      <c r="C3301" s="2"/>
      <c r="D3301" s="15">
        <v>45859</v>
      </c>
      <c r="E3301" s="15">
        <v>45859</v>
      </c>
      <c r="F3301" s="2"/>
      <c r="G3301" s="3" t="s">
        <v>6660</v>
      </c>
      <c r="H3301" s="2" t="s">
        <v>6611</v>
      </c>
      <c r="I3301" s="2"/>
      <c r="J3301" s="28">
        <v>0</v>
      </c>
      <c r="K3301" s="14">
        <v>1703</v>
      </c>
      <c r="L3301" s="15">
        <v>45860</v>
      </c>
      <c r="M3301" s="3" t="s">
        <v>270</v>
      </c>
      <c r="N3301" s="3" t="s">
        <v>410</v>
      </c>
      <c r="O3301" s="2"/>
      <c r="P3301" s="2">
        <f>VLOOKUP(M3301&amp;N3301,Distancia!$C$2:$D$3438,2,0)</f>
        <v>115.95</v>
      </c>
      <c r="Q3301" s="2" t="str">
        <f t="shared" si="51"/>
        <v>Aplica</v>
      </c>
      <c r="R3301" s="36"/>
      <c r="S3301" s="2"/>
    </row>
    <row r="3302" spans="1:19" x14ac:dyDescent="0.25">
      <c r="A3302" s="3" t="s">
        <v>269</v>
      </c>
      <c r="B3302" s="6" t="s">
        <v>1938</v>
      </c>
      <c r="C3302" s="2"/>
      <c r="D3302" s="17">
        <v>45859</v>
      </c>
      <c r="E3302" s="17">
        <v>45859</v>
      </c>
      <c r="F3302" s="2"/>
      <c r="G3302" s="3" t="s">
        <v>6659</v>
      </c>
      <c r="H3302" s="2" t="s">
        <v>6610</v>
      </c>
      <c r="I3302" s="2"/>
      <c r="J3302" s="27">
        <v>0</v>
      </c>
      <c r="K3302" s="16">
        <v>1704</v>
      </c>
      <c r="L3302" s="17">
        <v>45860</v>
      </c>
      <c r="M3302" s="3" t="s">
        <v>270</v>
      </c>
      <c r="N3302" s="3" t="s">
        <v>410</v>
      </c>
      <c r="O3302" s="2"/>
      <c r="P3302" s="2">
        <f>VLOOKUP(M3302&amp;N3302,Distancia!$C$2:$D$3438,2,0)</f>
        <v>115.95</v>
      </c>
      <c r="Q3302" s="2" t="str">
        <f t="shared" si="51"/>
        <v>Aplica</v>
      </c>
      <c r="R3302" s="36"/>
      <c r="S3302" s="2"/>
    </row>
    <row r="3303" spans="1:19" x14ac:dyDescent="0.25">
      <c r="A3303" s="3" t="s">
        <v>269</v>
      </c>
      <c r="B3303" s="6" t="s">
        <v>1938</v>
      </c>
      <c r="C3303" s="2"/>
      <c r="D3303" s="15">
        <v>45859</v>
      </c>
      <c r="E3303" s="15">
        <v>45859</v>
      </c>
      <c r="F3303" s="2"/>
      <c r="G3303" s="3" t="s">
        <v>6666</v>
      </c>
      <c r="H3303" s="2" t="s">
        <v>6617</v>
      </c>
      <c r="I3303" s="2"/>
      <c r="J3303" s="28">
        <v>0</v>
      </c>
      <c r="K3303" s="14">
        <v>1705</v>
      </c>
      <c r="L3303" s="15">
        <v>45860</v>
      </c>
      <c r="M3303" s="3" t="s">
        <v>270</v>
      </c>
      <c r="N3303" s="3" t="s">
        <v>410</v>
      </c>
      <c r="O3303" s="2"/>
      <c r="P3303" s="2">
        <f>VLOOKUP(M3303&amp;N3303,Distancia!$C$2:$D$3438,2,0)</f>
        <v>115.95</v>
      </c>
      <c r="Q3303" s="2" t="str">
        <f t="shared" si="51"/>
        <v>Aplica</v>
      </c>
      <c r="R3303" s="36"/>
      <c r="S3303" s="2"/>
    </row>
    <row r="3304" spans="1:19" x14ac:dyDescent="0.25">
      <c r="A3304" s="3" t="s">
        <v>269</v>
      </c>
      <c r="B3304" s="6" t="s">
        <v>1938</v>
      </c>
      <c r="C3304" s="2"/>
      <c r="D3304" s="17">
        <v>45859</v>
      </c>
      <c r="E3304" s="17">
        <v>45859</v>
      </c>
      <c r="F3304" s="2"/>
      <c r="G3304" s="3" t="s">
        <v>6661</v>
      </c>
      <c r="H3304" s="2" t="s">
        <v>6612</v>
      </c>
      <c r="I3304" s="2"/>
      <c r="J3304" s="27">
        <v>0</v>
      </c>
      <c r="K3304" s="16">
        <v>1706</v>
      </c>
      <c r="L3304" s="17">
        <v>45860</v>
      </c>
      <c r="M3304" s="3" t="s">
        <v>270</v>
      </c>
      <c r="N3304" s="3" t="s">
        <v>410</v>
      </c>
      <c r="O3304" s="2"/>
      <c r="P3304" s="2">
        <f>VLOOKUP(M3304&amp;N3304,Distancia!$C$2:$D$3438,2,0)</f>
        <v>115.95</v>
      </c>
      <c r="Q3304" s="2" t="str">
        <f t="shared" si="51"/>
        <v>Aplica</v>
      </c>
      <c r="R3304" s="36"/>
      <c r="S3304" s="2"/>
    </row>
    <row r="3305" spans="1:19" x14ac:dyDescent="0.25">
      <c r="A3305" s="3" t="s">
        <v>269</v>
      </c>
      <c r="B3305" s="6" t="s">
        <v>1938</v>
      </c>
      <c r="C3305" s="2"/>
      <c r="D3305" s="15">
        <v>45859</v>
      </c>
      <c r="E3305" s="15">
        <v>45859</v>
      </c>
      <c r="F3305" s="2"/>
      <c r="G3305" s="3" t="s">
        <v>6665</v>
      </c>
      <c r="H3305" s="2" t="s">
        <v>6616</v>
      </c>
      <c r="I3305" s="2"/>
      <c r="J3305" s="28">
        <v>31809</v>
      </c>
      <c r="K3305" s="14">
        <v>1716</v>
      </c>
      <c r="L3305" s="15">
        <v>45861</v>
      </c>
      <c r="M3305" s="3" t="s">
        <v>270</v>
      </c>
      <c r="N3305" s="3" t="s">
        <v>410</v>
      </c>
      <c r="O3305" s="2"/>
      <c r="P3305" s="2">
        <f>VLOOKUP(M3305&amp;N3305,Distancia!$C$2:$D$3438,2,0)</f>
        <v>115.95</v>
      </c>
      <c r="Q3305" s="2" t="str">
        <f t="shared" si="51"/>
        <v>Aplica</v>
      </c>
      <c r="R3305" s="36"/>
      <c r="S3305" s="2"/>
    </row>
    <row r="3306" spans="1:19" x14ac:dyDescent="0.25">
      <c r="A3306" s="3" t="s">
        <v>269</v>
      </c>
      <c r="B3306" s="6" t="s">
        <v>1938</v>
      </c>
      <c r="C3306" s="2"/>
      <c r="D3306" s="17">
        <v>45860</v>
      </c>
      <c r="E3306" s="17">
        <v>45860</v>
      </c>
      <c r="F3306" s="2"/>
      <c r="G3306" s="3" t="s">
        <v>6668</v>
      </c>
      <c r="H3306" s="2" t="s">
        <v>6619</v>
      </c>
      <c r="I3306" s="2"/>
      <c r="J3306" s="27">
        <v>25815</v>
      </c>
      <c r="K3306" s="16">
        <v>1717</v>
      </c>
      <c r="L3306" s="17">
        <v>45861</v>
      </c>
      <c r="M3306" s="3" t="s">
        <v>270</v>
      </c>
      <c r="N3306" s="3" t="s">
        <v>410</v>
      </c>
      <c r="O3306" s="2"/>
      <c r="P3306" s="2">
        <f>VLOOKUP(M3306&amp;N3306,Distancia!$C$2:$D$3438,2,0)</f>
        <v>115.95</v>
      </c>
      <c r="Q3306" s="2" t="str">
        <f t="shared" si="51"/>
        <v>Aplica</v>
      </c>
      <c r="R3306" s="36"/>
      <c r="S3306" s="2"/>
    </row>
    <row r="3307" spans="1:19" x14ac:dyDescent="0.25">
      <c r="A3307" s="3" t="s">
        <v>269</v>
      </c>
      <c r="B3307" s="6" t="s">
        <v>1938</v>
      </c>
      <c r="C3307" s="2"/>
      <c r="D3307" s="15">
        <v>45860</v>
      </c>
      <c r="E3307" s="15">
        <v>45860</v>
      </c>
      <c r="F3307" s="2"/>
      <c r="G3307" s="3" t="s">
        <v>6661</v>
      </c>
      <c r="H3307" s="2" t="s">
        <v>6612</v>
      </c>
      <c r="I3307" s="2"/>
      <c r="J3307" s="28">
        <v>25815</v>
      </c>
      <c r="K3307" s="14">
        <v>1718</v>
      </c>
      <c r="L3307" s="15">
        <v>45861</v>
      </c>
      <c r="M3307" s="3" t="s">
        <v>270</v>
      </c>
      <c r="N3307" s="3" t="s">
        <v>410</v>
      </c>
      <c r="O3307" s="2"/>
      <c r="P3307" s="2">
        <f>VLOOKUP(M3307&amp;N3307,Distancia!$C$2:$D$3438,2,0)</f>
        <v>115.95</v>
      </c>
      <c r="Q3307" s="2" t="str">
        <f t="shared" si="51"/>
        <v>Aplica</v>
      </c>
      <c r="R3307" s="36"/>
      <c r="S3307" s="2"/>
    </row>
    <row r="3308" spans="1:19" x14ac:dyDescent="0.25">
      <c r="A3308" s="3" t="s">
        <v>269</v>
      </c>
      <c r="B3308" s="6" t="s">
        <v>1938</v>
      </c>
      <c r="C3308" s="2"/>
      <c r="D3308" s="17">
        <v>45860</v>
      </c>
      <c r="E3308" s="17">
        <v>45860</v>
      </c>
      <c r="F3308" s="2"/>
      <c r="G3308" s="3" t="s">
        <v>6660</v>
      </c>
      <c r="H3308" s="2" t="s">
        <v>6611</v>
      </c>
      <c r="I3308" s="2"/>
      <c r="J3308" s="27">
        <v>25815</v>
      </c>
      <c r="K3308" s="16">
        <v>1719</v>
      </c>
      <c r="L3308" s="17">
        <v>45861</v>
      </c>
      <c r="M3308" s="3" t="s">
        <v>270</v>
      </c>
      <c r="N3308" s="3" t="s">
        <v>410</v>
      </c>
      <c r="O3308" s="2"/>
      <c r="P3308" s="2">
        <f>VLOOKUP(M3308&amp;N3308,Distancia!$C$2:$D$3438,2,0)</f>
        <v>115.95</v>
      </c>
      <c r="Q3308" s="2" t="str">
        <f t="shared" si="51"/>
        <v>Aplica</v>
      </c>
      <c r="R3308" s="36"/>
      <c r="S3308" s="2"/>
    </row>
    <row r="3309" spans="1:19" x14ac:dyDescent="0.25">
      <c r="A3309" s="3" t="s">
        <v>269</v>
      </c>
      <c r="B3309" s="6" t="s">
        <v>1938</v>
      </c>
      <c r="C3309" s="2"/>
      <c r="D3309" s="15">
        <v>45860</v>
      </c>
      <c r="E3309" s="15">
        <v>45860</v>
      </c>
      <c r="F3309" s="2"/>
      <c r="G3309" s="3" t="s">
        <v>6663</v>
      </c>
      <c r="H3309" s="2" t="s">
        <v>6614</v>
      </c>
      <c r="I3309" s="2"/>
      <c r="J3309" s="28">
        <v>31809</v>
      </c>
      <c r="K3309" s="14">
        <v>1720</v>
      </c>
      <c r="L3309" s="15">
        <v>45861</v>
      </c>
      <c r="M3309" s="3" t="s">
        <v>270</v>
      </c>
      <c r="N3309" s="3" t="s">
        <v>410</v>
      </c>
      <c r="O3309" s="2"/>
      <c r="P3309" s="2">
        <f>VLOOKUP(M3309&amp;N3309,Distancia!$C$2:$D$3438,2,0)</f>
        <v>115.95</v>
      </c>
      <c r="Q3309" s="2" t="str">
        <f t="shared" si="51"/>
        <v>Aplica</v>
      </c>
      <c r="R3309" s="36"/>
      <c r="S3309" s="2"/>
    </row>
    <row r="3310" spans="1:19" x14ac:dyDescent="0.25">
      <c r="A3310" s="3" t="s">
        <v>269</v>
      </c>
      <c r="B3310" s="6" t="s">
        <v>1938</v>
      </c>
      <c r="C3310" s="2"/>
      <c r="D3310" s="17">
        <v>45861</v>
      </c>
      <c r="E3310" s="17">
        <v>45861</v>
      </c>
      <c r="F3310" s="2"/>
      <c r="G3310" s="3" t="s">
        <v>6663</v>
      </c>
      <c r="H3310" s="2" t="s">
        <v>6614</v>
      </c>
      <c r="I3310" s="2"/>
      <c r="J3310" s="27">
        <v>31809</v>
      </c>
      <c r="K3310" s="16">
        <v>1732</v>
      </c>
      <c r="L3310" s="17">
        <v>45861</v>
      </c>
      <c r="M3310" s="3" t="s">
        <v>270</v>
      </c>
      <c r="N3310" s="3" t="s">
        <v>410</v>
      </c>
      <c r="O3310" s="2"/>
      <c r="P3310" s="2">
        <f>VLOOKUP(M3310&amp;N3310,Distancia!$C$2:$D$3438,2,0)</f>
        <v>115.95</v>
      </c>
      <c r="Q3310" s="2" t="str">
        <f t="shared" si="51"/>
        <v>Aplica</v>
      </c>
      <c r="R3310" s="36"/>
      <c r="S3310" s="2"/>
    </row>
    <row r="3311" spans="1:19" x14ac:dyDescent="0.25">
      <c r="A3311" s="3" t="s">
        <v>269</v>
      </c>
      <c r="B3311" s="6" t="s">
        <v>1938</v>
      </c>
      <c r="C3311" s="2"/>
      <c r="D3311" s="15">
        <v>45861</v>
      </c>
      <c r="E3311" s="15">
        <v>45861</v>
      </c>
      <c r="F3311" s="2"/>
      <c r="G3311" s="3" t="s">
        <v>6662</v>
      </c>
      <c r="H3311" s="2" t="s">
        <v>6613</v>
      </c>
      <c r="I3311" s="2"/>
      <c r="J3311" s="28">
        <v>25815</v>
      </c>
      <c r="K3311" s="14">
        <v>1733</v>
      </c>
      <c r="L3311" s="15">
        <v>45861</v>
      </c>
      <c r="M3311" s="3" t="s">
        <v>270</v>
      </c>
      <c r="N3311" s="3" t="s">
        <v>410</v>
      </c>
      <c r="O3311" s="2"/>
      <c r="P3311" s="2">
        <f>VLOOKUP(M3311&amp;N3311,Distancia!$C$2:$D$3438,2,0)</f>
        <v>115.95</v>
      </c>
      <c r="Q3311" s="2" t="str">
        <f t="shared" si="51"/>
        <v>Aplica</v>
      </c>
      <c r="R3311" s="36"/>
      <c r="S3311" s="2"/>
    </row>
    <row r="3312" spans="1:19" x14ac:dyDescent="0.25">
      <c r="A3312" s="3" t="s">
        <v>269</v>
      </c>
      <c r="B3312" s="6" t="s">
        <v>1938</v>
      </c>
      <c r="C3312" s="2"/>
      <c r="D3312" s="17">
        <v>45861</v>
      </c>
      <c r="E3312" s="17">
        <v>45861</v>
      </c>
      <c r="F3312" s="2"/>
      <c r="G3312" s="3" t="s">
        <v>6661</v>
      </c>
      <c r="H3312" s="2" t="s">
        <v>6612</v>
      </c>
      <c r="I3312" s="2"/>
      <c r="J3312" s="27">
        <v>25815</v>
      </c>
      <c r="K3312" s="16">
        <v>1734</v>
      </c>
      <c r="L3312" s="17">
        <v>45861</v>
      </c>
      <c r="M3312" s="3" t="s">
        <v>270</v>
      </c>
      <c r="N3312" s="3" t="s">
        <v>410</v>
      </c>
      <c r="O3312" s="2"/>
      <c r="P3312" s="2">
        <f>VLOOKUP(M3312&amp;N3312,Distancia!$C$2:$D$3438,2,0)</f>
        <v>115.95</v>
      </c>
      <c r="Q3312" s="2" t="str">
        <f t="shared" si="51"/>
        <v>Aplica</v>
      </c>
      <c r="R3312" s="36"/>
      <c r="S3312" s="2"/>
    </row>
    <row r="3313" spans="1:19" x14ac:dyDescent="0.25">
      <c r="A3313" s="3" t="s">
        <v>269</v>
      </c>
      <c r="B3313" s="6" t="s">
        <v>1938</v>
      </c>
      <c r="C3313" s="2"/>
      <c r="D3313" s="15">
        <v>45861</v>
      </c>
      <c r="E3313" s="15">
        <v>45861</v>
      </c>
      <c r="F3313" s="2"/>
      <c r="G3313" s="3" t="s">
        <v>6659</v>
      </c>
      <c r="H3313" s="2" t="s">
        <v>6610</v>
      </c>
      <c r="I3313" s="2"/>
      <c r="J3313" s="28">
        <v>25815</v>
      </c>
      <c r="K3313" s="14">
        <v>1735</v>
      </c>
      <c r="L3313" s="15">
        <v>45861</v>
      </c>
      <c r="M3313" s="3" t="s">
        <v>270</v>
      </c>
      <c r="N3313" s="3" t="s">
        <v>410</v>
      </c>
      <c r="O3313" s="2"/>
      <c r="P3313" s="2">
        <f>VLOOKUP(M3313&amp;N3313,Distancia!$C$2:$D$3438,2,0)</f>
        <v>115.95</v>
      </c>
      <c r="Q3313" s="2" t="str">
        <f t="shared" si="51"/>
        <v>Aplica</v>
      </c>
      <c r="R3313" s="36"/>
      <c r="S3313" s="2"/>
    </row>
    <row r="3314" spans="1:19" x14ac:dyDescent="0.25">
      <c r="A3314" s="3" t="s">
        <v>269</v>
      </c>
      <c r="B3314" s="6" t="s">
        <v>1938</v>
      </c>
      <c r="C3314" s="2"/>
      <c r="D3314" s="17">
        <v>45861</v>
      </c>
      <c r="E3314" s="17">
        <v>45861</v>
      </c>
      <c r="F3314" s="2"/>
      <c r="G3314" s="3" t="s">
        <v>6666</v>
      </c>
      <c r="H3314" s="2" t="s">
        <v>6617</v>
      </c>
      <c r="I3314" s="2"/>
      <c r="J3314" s="27">
        <v>25815</v>
      </c>
      <c r="K3314" s="16">
        <v>1736</v>
      </c>
      <c r="L3314" s="17">
        <v>45861</v>
      </c>
      <c r="M3314" s="3" t="s">
        <v>270</v>
      </c>
      <c r="N3314" s="3" t="s">
        <v>410</v>
      </c>
      <c r="O3314" s="2"/>
      <c r="P3314" s="2">
        <f>VLOOKUP(M3314&amp;N3314,Distancia!$C$2:$D$3438,2,0)</f>
        <v>115.95</v>
      </c>
      <c r="Q3314" s="2" t="str">
        <f t="shared" si="51"/>
        <v>Aplica</v>
      </c>
      <c r="R3314" s="36"/>
      <c r="S3314" s="2"/>
    </row>
    <row r="3315" spans="1:19" x14ac:dyDescent="0.25">
      <c r="A3315" s="3" t="s">
        <v>269</v>
      </c>
      <c r="B3315" s="6" t="s">
        <v>1938</v>
      </c>
      <c r="C3315" s="2"/>
      <c r="D3315" s="15">
        <v>45861</v>
      </c>
      <c r="E3315" s="15">
        <v>45861</v>
      </c>
      <c r="F3315" s="2"/>
      <c r="G3315" s="3" t="s">
        <v>6668</v>
      </c>
      <c r="H3315" s="2" t="s">
        <v>6619</v>
      </c>
      <c r="I3315" s="2"/>
      <c r="J3315" s="28">
        <v>25815</v>
      </c>
      <c r="K3315" s="14">
        <v>1737</v>
      </c>
      <c r="L3315" s="15">
        <v>45861</v>
      </c>
      <c r="M3315" s="3" t="s">
        <v>270</v>
      </c>
      <c r="N3315" s="3" t="s">
        <v>410</v>
      </c>
      <c r="O3315" s="2"/>
      <c r="P3315" s="2">
        <f>VLOOKUP(M3315&amp;N3315,Distancia!$C$2:$D$3438,2,0)</f>
        <v>115.95</v>
      </c>
      <c r="Q3315" s="2" t="str">
        <f t="shared" si="51"/>
        <v>Aplica</v>
      </c>
      <c r="R3315" s="36"/>
      <c r="S3315" s="2"/>
    </row>
    <row r="3316" spans="1:19" x14ac:dyDescent="0.25">
      <c r="A3316" s="3" t="s">
        <v>269</v>
      </c>
      <c r="B3316" s="6" t="s">
        <v>1938</v>
      </c>
      <c r="C3316" s="2"/>
      <c r="D3316" s="17">
        <v>45866</v>
      </c>
      <c r="E3316" s="17">
        <v>45866</v>
      </c>
      <c r="F3316" s="2"/>
      <c r="G3316" s="3" t="s">
        <v>6667</v>
      </c>
      <c r="H3316" s="2" t="s">
        <v>6618</v>
      </c>
      <c r="I3316" s="2"/>
      <c r="J3316" s="27">
        <v>0</v>
      </c>
      <c r="K3316" s="16">
        <v>1767</v>
      </c>
      <c r="L3316" s="17">
        <v>45866</v>
      </c>
      <c r="M3316" s="3" t="s">
        <v>270</v>
      </c>
      <c r="N3316" s="3" t="s">
        <v>1422</v>
      </c>
      <c r="O3316" s="2"/>
      <c r="P3316" s="2">
        <f>VLOOKUP(M3316&amp;N3316,Distancia!$C$2:$D$3438,2,0)</f>
        <v>76.83</v>
      </c>
      <c r="Q3316" s="2" t="str">
        <f t="shared" si="51"/>
        <v>No Aplica</v>
      </c>
      <c r="R3316" s="36"/>
      <c r="S3316" s="2"/>
    </row>
    <row r="3317" spans="1:19" x14ac:dyDescent="0.25">
      <c r="A3317" s="3" t="s">
        <v>269</v>
      </c>
      <c r="B3317" s="6" t="s">
        <v>1938</v>
      </c>
      <c r="C3317" s="2"/>
      <c r="D3317" s="15">
        <v>45868</v>
      </c>
      <c r="E3317" s="15">
        <v>45870</v>
      </c>
      <c r="F3317" s="2"/>
      <c r="G3317" s="3" t="s">
        <v>6669</v>
      </c>
      <c r="H3317" s="2" t="s">
        <v>6620</v>
      </c>
      <c r="I3317" s="2"/>
      <c r="J3317" s="28">
        <v>190855</v>
      </c>
      <c r="K3317" s="14">
        <v>1793</v>
      </c>
      <c r="L3317" s="15">
        <v>45868</v>
      </c>
      <c r="M3317" s="3" t="s">
        <v>270</v>
      </c>
      <c r="N3317" s="3" t="s">
        <v>835</v>
      </c>
      <c r="O3317" s="2"/>
      <c r="P3317" s="2">
        <f>VLOOKUP(M3317&amp;N3317,Distancia!$C$2:$D$3438,2,0)</f>
        <v>3003.86</v>
      </c>
      <c r="Q3317" s="2" t="str">
        <f t="shared" si="51"/>
        <v>Aplica</v>
      </c>
      <c r="R3317" s="36"/>
      <c r="S3317" s="2"/>
    </row>
    <row r="3318" spans="1:19" x14ac:dyDescent="0.25">
      <c r="A3318" s="3" t="s">
        <v>269</v>
      </c>
      <c r="B3318" s="6" t="s">
        <v>1938</v>
      </c>
      <c r="C3318" s="2"/>
      <c r="D3318" s="17">
        <v>45874</v>
      </c>
      <c r="E3318" s="17">
        <v>45876</v>
      </c>
      <c r="F3318" s="2"/>
      <c r="G3318" s="3" t="s">
        <v>6667</v>
      </c>
      <c r="H3318" s="2" t="s">
        <v>6618</v>
      </c>
      <c r="I3318" s="2"/>
      <c r="J3318" s="27">
        <v>190855</v>
      </c>
      <c r="K3318" s="16">
        <v>1803</v>
      </c>
      <c r="L3318" s="17">
        <v>45869</v>
      </c>
      <c r="M3318" s="3" t="s">
        <v>270</v>
      </c>
      <c r="N3318" s="3" t="s">
        <v>950</v>
      </c>
      <c r="O3318" s="2"/>
      <c r="P3318" s="2">
        <f>VLOOKUP(M3318&amp;N3318,Distancia!$C$2:$D$3438,2,0)</f>
        <v>83.73</v>
      </c>
      <c r="Q3318" s="2" t="str">
        <f t="shared" si="51"/>
        <v>Aplica</v>
      </c>
      <c r="R3318" s="48"/>
      <c r="S3318" s="2"/>
    </row>
    <row r="3319" spans="1:19" x14ac:dyDescent="0.25">
      <c r="A3319" s="3" t="s">
        <v>269</v>
      </c>
      <c r="B3319" s="6" t="s">
        <v>1938</v>
      </c>
      <c r="C3319" s="2"/>
      <c r="D3319" s="15">
        <v>45874</v>
      </c>
      <c r="E3319" s="15">
        <v>45876</v>
      </c>
      <c r="F3319" s="2"/>
      <c r="G3319" s="3" t="s">
        <v>6661</v>
      </c>
      <c r="H3319" s="2" t="s">
        <v>6612</v>
      </c>
      <c r="I3319" s="2"/>
      <c r="J3319" s="28">
        <v>129076</v>
      </c>
      <c r="K3319" s="14">
        <v>1846</v>
      </c>
      <c r="L3319" s="15">
        <v>45874</v>
      </c>
      <c r="M3319" s="3" t="s">
        <v>270</v>
      </c>
      <c r="N3319" s="3" t="s">
        <v>111</v>
      </c>
      <c r="O3319" s="2"/>
      <c r="P3319" s="2">
        <f>VLOOKUP(M3319&amp;N3319,Distancia!$C$2:$D$3438,2,0)</f>
        <v>1708.97</v>
      </c>
      <c r="Q3319" s="2" t="str">
        <f t="shared" si="51"/>
        <v>Aplica</v>
      </c>
      <c r="R3319" s="36"/>
      <c r="S3319" s="2"/>
    </row>
    <row r="3320" spans="1:19" x14ac:dyDescent="0.25">
      <c r="A3320" s="3" t="s">
        <v>269</v>
      </c>
      <c r="B3320" s="6" t="s">
        <v>1938</v>
      </c>
      <c r="C3320" s="2"/>
      <c r="D3320" s="17">
        <v>45874</v>
      </c>
      <c r="E3320" s="17">
        <v>45876</v>
      </c>
      <c r="F3320" s="2"/>
      <c r="G3320" s="3" t="s">
        <v>6668</v>
      </c>
      <c r="H3320" s="2" t="s">
        <v>6619</v>
      </c>
      <c r="I3320" s="2"/>
      <c r="J3320" s="27">
        <v>129076</v>
      </c>
      <c r="K3320" s="16">
        <v>1847</v>
      </c>
      <c r="L3320" s="17">
        <v>45874</v>
      </c>
      <c r="M3320" s="3" t="s">
        <v>270</v>
      </c>
      <c r="N3320" s="3" t="s">
        <v>111</v>
      </c>
      <c r="O3320" s="2"/>
      <c r="P3320" s="2">
        <f>VLOOKUP(M3320&amp;N3320,Distancia!$C$2:$D$3438,2,0)</f>
        <v>1708.97</v>
      </c>
      <c r="Q3320" s="2" t="str">
        <f t="shared" si="51"/>
        <v>Aplica</v>
      </c>
      <c r="R3320" s="36">
        <v>745595</v>
      </c>
      <c r="S3320" s="2"/>
    </row>
    <row r="3321" spans="1:19" x14ac:dyDescent="0.25">
      <c r="A3321" s="3" t="s">
        <v>269</v>
      </c>
      <c r="B3321" s="6" t="s">
        <v>1938</v>
      </c>
      <c r="C3321" s="2"/>
      <c r="D3321" s="15">
        <v>45887</v>
      </c>
      <c r="E3321" s="15">
        <v>45890</v>
      </c>
      <c r="F3321" s="2"/>
      <c r="G3321" s="3" t="s">
        <v>6669</v>
      </c>
      <c r="H3321" s="2" t="s">
        <v>6620</v>
      </c>
      <c r="I3321" s="2"/>
      <c r="J3321" s="28">
        <v>238569</v>
      </c>
      <c r="K3321" s="14">
        <v>1881</v>
      </c>
      <c r="L3321" s="15">
        <v>45876</v>
      </c>
      <c r="M3321" s="3" t="s">
        <v>270</v>
      </c>
      <c r="N3321" s="3" t="s">
        <v>17</v>
      </c>
      <c r="O3321" s="2"/>
      <c r="P3321" s="2">
        <f>VLOOKUP(M3321&amp;N3321,Distancia!$C$2:$D$3438,2,0)</f>
        <v>847.74</v>
      </c>
      <c r="Q3321" s="2" t="str">
        <f t="shared" si="51"/>
        <v>Aplica</v>
      </c>
      <c r="R3321" s="48">
        <v>213960</v>
      </c>
      <c r="S3321" s="2"/>
    </row>
    <row r="3322" spans="1:19" x14ac:dyDescent="0.25">
      <c r="A3322" s="3" t="s">
        <v>269</v>
      </c>
      <c r="B3322" s="6" t="s">
        <v>1938</v>
      </c>
      <c r="C3322" s="2"/>
      <c r="D3322" s="17">
        <v>45887</v>
      </c>
      <c r="E3322" s="17">
        <v>45890</v>
      </c>
      <c r="F3322" s="2"/>
      <c r="G3322" s="3" t="s">
        <v>6670</v>
      </c>
      <c r="H3322" s="2" t="s">
        <v>6621</v>
      </c>
      <c r="I3322" s="2"/>
      <c r="J3322" s="27">
        <v>238569</v>
      </c>
      <c r="K3322" s="16">
        <v>1882</v>
      </c>
      <c r="L3322" s="17">
        <v>45876</v>
      </c>
      <c r="M3322" s="3" t="s">
        <v>270</v>
      </c>
      <c r="N3322" s="3" t="s">
        <v>17</v>
      </c>
      <c r="O3322" s="2"/>
      <c r="P3322" s="2">
        <f>VLOOKUP(M3322&amp;N3322,Distancia!$C$2:$D$3438,2,0)</f>
        <v>847.74</v>
      </c>
      <c r="Q3322" s="2" t="str">
        <f t="shared" si="51"/>
        <v>Aplica</v>
      </c>
      <c r="R3322" s="36">
        <v>213960</v>
      </c>
      <c r="S3322" s="2"/>
    </row>
    <row r="3323" spans="1:19" x14ac:dyDescent="0.25">
      <c r="A3323" s="3" t="s">
        <v>269</v>
      </c>
      <c r="B3323" s="6" t="s">
        <v>1938</v>
      </c>
      <c r="C3323" s="2"/>
      <c r="D3323" s="15">
        <v>45880</v>
      </c>
      <c r="E3323" s="15">
        <v>45880</v>
      </c>
      <c r="F3323" s="2"/>
      <c r="G3323" s="3" t="s">
        <v>6671</v>
      </c>
      <c r="H3323" s="2" t="s">
        <v>6622</v>
      </c>
      <c r="I3323" s="2"/>
      <c r="J3323" s="28">
        <v>31809</v>
      </c>
      <c r="K3323" s="14">
        <v>1895</v>
      </c>
      <c r="L3323" s="15">
        <v>45880</v>
      </c>
      <c r="M3323" s="3" t="s">
        <v>270</v>
      </c>
      <c r="N3323" s="3" t="s">
        <v>410</v>
      </c>
      <c r="O3323" s="2"/>
      <c r="P3323" s="2">
        <f>VLOOKUP(M3323&amp;N3323,Distancia!$C$2:$D$3438,2,0)</f>
        <v>115.95</v>
      </c>
      <c r="Q3323" s="2" t="str">
        <f t="shared" si="51"/>
        <v>Aplica</v>
      </c>
      <c r="R3323" s="48"/>
      <c r="S3323" s="2"/>
    </row>
    <row r="3324" spans="1:19" x14ac:dyDescent="0.25">
      <c r="A3324" s="3" t="s">
        <v>269</v>
      </c>
      <c r="B3324" s="6" t="s">
        <v>1938</v>
      </c>
      <c r="C3324" s="2"/>
      <c r="D3324" s="17">
        <v>45877</v>
      </c>
      <c r="E3324" s="17">
        <v>45877</v>
      </c>
      <c r="F3324" s="2"/>
      <c r="G3324" s="3" t="s">
        <v>6661</v>
      </c>
      <c r="H3324" s="2" t="s">
        <v>6612</v>
      </c>
      <c r="I3324" s="2"/>
      <c r="J3324" s="27">
        <v>25815</v>
      </c>
      <c r="K3324" s="16">
        <v>1903</v>
      </c>
      <c r="L3324" s="17">
        <v>45880</v>
      </c>
      <c r="M3324" s="3" t="s">
        <v>270</v>
      </c>
      <c r="N3324" s="3" t="s">
        <v>950</v>
      </c>
      <c r="O3324" s="2"/>
      <c r="P3324" s="2">
        <f>VLOOKUP(M3324&amp;N3324,Distancia!$C$2:$D$3438,2,0)</f>
        <v>83.73</v>
      </c>
      <c r="Q3324" s="2" t="str">
        <f t="shared" si="51"/>
        <v>Aplica</v>
      </c>
      <c r="R3324" s="36"/>
      <c r="S3324" s="2"/>
    </row>
    <row r="3325" spans="1:19" x14ac:dyDescent="0.25">
      <c r="A3325" s="3" t="s">
        <v>269</v>
      </c>
      <c r="B3325" s="6" t="s">
        <v>1938</v>
      </c>
      <c r="C3325" s="2"/>
      <c r="D3325" s="15">
        <v>45878</v>
      </c>
      <c r="E3325" s="15">
        <v>45878</v>
      </c>
      <c r="F3325" s="2"/>
      <c r="G3325" s="3" t="s">
        <v>6661</v>
      </c>
      <c r="H3325" s="2" t="s">
        <v>6612</v>
      </c>
      <c r="I3325" s="2"/>
      <c r="J3325" s="28">
        <v>25815</v>
      </c>
      <c r="K3325" s="14">
        <v>1904</v>
      </c>
      <c r="L3325" s="15">
        <v>45880</v>
      </c>
      <c r="M3325" s="3" t="s">
        <v>270</v>
      </c>
      <c r="N3325" s="3" t="s">
        <v>950</v>
      </c>
      <c r="O3325" s="2"/>
      <c r="P3325" s="2">
        <f>VLOOKUP(M3325&amp;N3325,Distancia!$C$2:$D$3438,2,0)</f>
        <v>83.73</v>
      </c>
      <c r="Q3325" s="2" t="str">
        <f t="shared" si="51"/>
        <v>Aplica</v>
      </c>
      <c r="R3325" s="36"/>
      <c r="S3325" s="2"/>
    </row>
    <row r="3326" spans="1:19" x14ac:dyDescent="0.25">
      <c r="A3326" s="3" t="s">
        <v>269</v>
      </c>
      <c r="B3326" s="6" t="s">
        <v>1938</v>
      </c>
      <c r="C3326" s="2"/>
      <c r="D3326" s="17">
        <v>45877</v>
      </c>
      <c r="E3326" s="17">
        <v>45877</v>
      </c>
      <c r="F3326" s="2"/>
      <c r="G3326" s="3" t="s">
        <v>6662</v>
      </c>
      <c r="H3326" s="2" t="s">
        <v>6613</v>
      </c>
      <c r="I3326" s="2"/>
      <c r="J3326" s="27">
        <v>25815</v>
      </c>
      <c r="K3326" s="16">
        <v>1905</v>
      </c>
      <c r="L3326" s="17">
        <v>45880</v>
      </c>
      <c r="M3326" s="3" t="s">
        <v>270</v>
      </c>
      <c r="N3326" s="3" t="s">
        <v>950</v>
      </c>
      <c r="O3326" s="2"/>
      <c r="P3326" s="2">
        <f>VLOOKUP(M3326&amp;N3326,Distancia!$C$2:$D$3438,2,0)</f>
        <v>83.73</v>
      </c>
      <c r="Q3326" s="2" t="str">
        <f t="shared" si="51"/>
        <v>Aplica</v>
      </c>
      <c r="R3326" s="36"/>
      <c r="S3326" s="2"/>
    </row>
    <row r="3327" spans="1:19" x14ac:dyDescent="0.25">
      <c r="A3327" s="3" t="s">
        <v>269</v>
      </c>
      <c r="B3327" s="6" t="s">
        <v>1938</v>
      </c>
      <c r="C3327" s="2"/>
      <c r="D3327" s="15">
        <v>45878</v>
      </c>
      <c r="E3327" s="15">
        <v>45878</v>
      </c>
      <c r="F3327" s="2"/>
      <c r="G3327" s="3" t="s">
        <v>6662</v>
      </c>
      <c r="H3327" s="2" t="s">
        <v>6613</v>
      </c>
      <c r="I3327" s="2"/>
      <c r="J3327" s="28">
        <v>25815</v>
      </c>
      <c r="K3327" s="14">
        <v>1906</v>
      </c>
      <c r="L3327" s="15">
        <v>45880</v>
      </c>
      <c r="M3327" s="3" t="s">
        <v>270</v>
      </c>
      <c r="N3327" s="3" t="s">
        <v>950</v>
      </c>
      <c r="O3327" s="2"/>
      <c r="P3327" s="2">
        <f>VLOOKUP(M3327&amp;N3327,Distancia!$C$2:$D$3438,2,0)</f>
        <v>83.73</v>
      </c>
      <c r="Q3327" s="2" t="str">
        <f t="shared" si="51"/>
        <v>Aplica</v>
      </c>
      <c r="R3327" s="36"/>
      <c r="S3327" s="2"/>
    </row>
    <row r="3328" spans="1:19" x14ac:dyDescent="0.25">
      <c r="A3328" s="3" t="s">
        <v>269</v>
      </c>
      <c r="B3328" s="6" t="s">
        <v>1938</v>
      </c>
      <c r="C3328" s="2"/>
      <c r="D3328" s="17">
        <v>45881</v>
      </c>
      <c r="E3328" s="17">
        <v>45881</v>
      </c>
      <c r="F3328" s="2"/>
      <c r="G3328" s="3" t="s">
        <v>6665</v>
      </c>
      <c r="H3328" s="2" t="s">
        <v>6616</v>
      </c>
      <c r="I3328" s="2"/>
      <c r="J3328" s="27">
        <v>31809</v>
      </c>
      <c r="K3328" s="16">
        <v>1915</v>
      </c>
      <c r="L3328" s="17">
        <v>45881</v>
      </c>
      <c r="M3328" s="3" t="s">
        <v>270</v>
      </c>
      <c r="N3328" s="3" t="s">
        <v>410</v>
      </c>
      <c r="O3328" s="2"/>
      <c r="P3328" s="2">
        <f>VLOOKUP(M3328&amp;N3328,Distancia!$C$2:$D$3438,2,0)</f>
        <v>115.95</v>
      </c>
      <c r="Q3328" s="2" t="str">
        <f t="shared" si="51"/>
        <v>Aplica</v>
      </c>
      <c r="R3328" s="36"/>
      <c r="S3328" s="2"/>
    </row>
    <row r="3329" spans="1:19" x14ac:dyDescent="0.25">
      <c r="A3329" s="3" t="s">
        <v>269</v>
      </c>
      <c r="B3329" s="6" t="s">
        <v>1938</v>
      </c>
      <c r="C3329" s="2"/>
      <c r="D3329" s="15">
        <v>45889</v>
      </c>
      <c r="E3329" s="15">
        <v>45891</v>
      </c>
      <c r="F3329" s="2"/>
      <c r="G3329" s="3" t="s">
        <v>6667</v>
      </c>
      <c r="H3329" s="2" t="s">
        <v>6618</v>
      </c>
      <c r="I3329" s="2"/>
      <c r="J3329" s="28">
        <v>190855</v>
      </c>
      <c r="K3329" s="14">
        <v>1941</v>
      </c>
      <c r="L3329" s="15">
        <v>45883</v>
      </c>
      <c r="M3329" s="3" t="s">
        <v>270</v>
      </c>
      <c r="N3329" s="3" t="s">
        <v>359</v>
      </c>
      <c r="O3329" s="2"/>
      <c r="P3329" s="2">
        <f>VLOOKUP(M3329&amp;N3329,Distancia!$C$2:$D$3438,2,0)</f>
        <v>256.86</v>
      </c>
      <c r="Q3329" s="2" t="str">
        <f t="shared" si="51"/>
        <v>Aplica</v>
      </c>
      <c r="R3329" s="36"/>
      <c r="S3329" s="2"/>
    </row>
    <row r="3330" spans="1:19" x14ac:dyDescent="0.25">
      <c r="A3330" s="3" t="s">
        <v>269</v>
      </c>
      <c r="B3330" s="6" t="s">
        <v>1938</v>
      </c>
      <c r="C3330" s="2"/>
      <c r="D3330" s="17">
        <v>45903</v>
      </c>
      <c r="E3330" s="17">
        <v>45905</v>
      </c>
      <c r="F3330" s="2"/>
      <c r="G3330" s="3" t="s">
        <v>6667</v>
      </c>
      <c r="H3330" s="2" t="s">
        <v>6618</v>
      </c>
      <c r="I3330" s="2"/>
      <c r="J3330" s="27">
        <v>190855</v>
      </c>
      <c r="K3330" s="16">
        <v>2002</v>
      </c>
      <c r="L3330" s="17">
        <v>45894</v>
      </c>
      <c r="M3330" s="3" t="s">
        <v>270</v>
      </c>
      <c r="N3330" s="3" t="s">
        <v>103</v>
      </c>
      <c r="O3330" s="2"/>
      <c r="P3330" s="2">
        <f>VLOOKUP(M3330&amp;N3330,Distancia!$C$2:$D$3438,2,0)</f>
        <v>403.29</v>
      </c>
      <c r="Q3330" s="2" t="str">
        <f t="shared" si="51"/>
        <v>Aplica</v>
      </c>
      <c r="R3330" s="36"/>
      <c r="S3330" s="2"/>
    </row>
    <row r="3331" spans="1:19" x14ac:dyDescent="0.25">
      <c r="A3331" s="3" t="s">
        <v>269</v>
      </c>
      <c r="B3331" s="6" t="s">
        <v>1938</v>
      </c>
      <c r="C3331" s="2"/>
      <c r="D3331" s="15">
        <v>45896</v>
      </c>
      <c r="E3331" s="15">
        <v>45898</v>
      </c>
      <c r="F3331" s="2"/>
      <c r="G3331" s="3" t="s">
        <v>6662</v>
      </c>
      <c r="H3331" s="2" t="s">
        <v>6613</v>
      </c>
      <c r="I3331" s="2"/>
      <c r="J3331" s="28">
        <v>154891</v>
      </c>
      <c r="K3331" s="14">
        <v>2016</v>
      </c>
      <c r="L3331" s="15">
        <v>45896</v>
      </c>
      <c r="M3331" s="3" t="s">
        <v>270</v>
      </c>
      <c r="N3331" s="3" t="s">
        <v>288</v>
      </c>
      <c r="O3331" s="2"/>
      <c r="P3331" s="2">
        <f>VLOOKUP(M3331&amp;N3331,Distancia!$C$2:$D$3438,2,0)</f>
        <v>690.1</v>
      </c>
      <c r="Q3331" s="2" t="str">
        <f t="shared" si="51"/>
        <v>Aplica</v>
      </c>
      <c r="R3331" s="36"/>
      <c r="S3331" s="2"/>
    </row>
    <row r="3332" spans="1:19" x14ac:dyDescent="0.25">
      <c r="A3332" s="3" t="s">
        <v>269</v>
      </c>
      <c r="B3332" s="6" t="s">
        <v>1938</v>
      </c>
      <c r="C3332" s="2"/>
      <c r="D3332" s="17">
        <v>45896</v>
      </c>
      <c r="E3332" s="17">
        <v>45898</v>
      </c>
      <c r="F3332" s="2"/>
      <c r="G3332" s="3" t="s">
        <v>6659</v>
      </c>
      <c r="H3332" s="2" t="s">
        <v>6610</v>
      </c>
      <c r="I3332" s="2"/>
      <c r="J3332" s="27">
        <v>154891</v>
      </c>
      <c r="K3332" s="16">
        <v>2017</v>
      </c>
      <c r="L3332" s="17">
        <v>45896</v>
      </c>
      <c r="M3332" s="3" t="s">
        <v>270</v>
      </c>
      <c r="N3332" s="3" t="s">
        <v>288</v>
      </c>
      <c r="O3332" s="2"/>
      <c r="P3332" s="2">
        <f>VLOOKUP(M3332&amp;N3332,Distancia!$C$2:$D$3438,2,0)</f>
        <v>690.1</v>
      </c>
      <c r="Q3332" s="2" t="str">
        <f t="shared" si="51"/>
        <v>Aplica</v>
      </c>
      <c r="R3332" s="48"/>
      <c r="S3332" s="2"/>
    </row>
    <row r="3333" spans="1:19" x14ac:dyDescent="0.25">
      <c r="A3333" s="3" t="s">
        <v>269</v>
      </c>
      <c r="B3333" s="6" t="s">
        <v>1938</v>
      </c>
      <c r="C3333" s="2"/>
      <c r="D3333" s="15">
        <v>45896</v>
      </c>
      <c r="E3333" s="15">
        <v>45897</v>
      </c>
      <c r="F3333" s="2"/>
      <c r="G3333" s="3" t="s">
        <v>6660</v>
      </c>
      <c r="H3333" s="2" t="s">
        <v>6611</v>
      </c>
      <c r="I3333" s="2"/>
      <c r="J3333" s="28">
        <v>64538</v>
      </c>
      <c r="K3333" s="14">
        <v>2018</v>
      </c>
      <c r="L3333" s="15">
        <v>45896</v>
      </c>
      <c r="M3333" s="3" t="s">
        <v>270</v>
      </c>
      <c r="N3333" s="3" t="s">
        <v>288</v>
      </c>
      <c r="O3333" s="2"/>
      <c r="P3333" s="2">
        <f>VLOOKUP(M3333&amp;N3333,Distancia!$C$2:$D$3438,2,0)</f>
        <v>690.1</v>
      </c>
      <c r="Q3333" s="2" t="str">
        <f t="shared" ref="Q3333:Q3396" si="52">IF(P3333&gt;=80,"Aplica","No Aplica")</f>
        <v>Aplica</v>
      </c>
      <c r="R3333" s="36">
        <v>558732</v>
      </c>
      <c r="S3333" s="2"/>
    </row>
    <row r="3334" spans="1:19" x14ac:dyDescent="0.25">
      <c r="A3334" s="3" t="s">
        <v>269</v>
      </c>
      <c r="B3334" s="6" t="s">
        <v>1938</v>
      </c>
      <c r="C3334" s="2"/>
      <c r="D3334" s="17">
        <v>45896</v>
      </c>
      <c r="E3334" s="17">
        <v>45897</v>
      </c>
      <c r="F3334" s="2"/>
      <c r="G3334" s="3" t="s">
        <v>6668</v>
      </c>
      <c r="H3334" s="2" t="s">
        <v>6619</v>
      </c>
      <c r="I3334" s="2"/>
      <c r="J3334" s="27">
        <v>64538</v>
      </c>
      <c r="K3334" s="16">
        <v>2033</v>
      </c>
      <c r="L3334" s="17">
        <v>45896</v>
      </c>
      <c r="M3334" s="3" t="s">
        <v>270</v>
      </c>
      <c r="N3334" s="3" t="s">
        <v>288</v>
      </c>
      <c r="O3334" s="2"/>
      <c r="P3334" s="2">
        <f>VLOOKUP(M3334&amp;N3334,Distancia!$C$2:$D$3438,2,0)</f>
        <v>690.1</v>
      </c>
      <c r="Q3334" s="2" t="str">
        <f t="shared" si="52"/>
        <v>Aplica</v>
      </c>
      <c r="R3334" s="36">
        <v>573012</v>
      </c>
      <c r="S3334" s="2"/>
    </row>
    <row r="3335" spans="1:19" x14ac:dyDescent="0.25">
      <c r="A3335" s="3" t="s">
        <v>269</v>
      </c>
      <c r="B3335" s="6" t="s">
        <v>1938</v>
      </c>
      <c r="C3335" s="2"/>
      <c r="D3335" s="15">
        <v>45901</v>
      </c>
      <c r="E3335" s="15">
        <v>45901</v>
      </c>
      <c r="F3335" s="2"/>
      <c r="G3335" s="3" t="s">
        <v>6665</v>
      </c>
      <c r="H3335" s="2" t="s">
        <v>6616</v>
      </c>
      <c r="I3335" s="2"/>
      <c r="J3335" s="28">
        <v>31809</v>
      </c>
      <c r="K3335" s="14">
        <v>2061</v>
      </c>
      <c r="L3335" s="15">
        <v>45901</v>
      </c>
      <c r="M3335" s="3" t="s">
        <v>270</v>
      </c>
      <c r="N3335" s="3" t="s">
        <v>410</v>
      </c>
      <c r="O3335" s="2"/>
      <c r="P3335" s="2">
        <f>VLOOKUP(M3335&amp;N3335,Distancia!$C$2:$D$3438,2,0)</f>
        <v>115.95</v>
      </c>
      <c r="Q3335" s="2" t="str">
        <f t="shared" si="52"/>
        <v>Aplica</v>
      </c>
      <c r="R3335" s="48"/>
      <c r="S3335" s="2"/>
    </row>
    <row r="3336" spans="1:19" x14ac:dyDescent="0.25">
      <c r="A3336" s="3" t="s">
        <v>269</v>
      </c>
      <c r="B3336" s="6" t="s">
        <v>1938</v>
      </c>
      <c r="C3336" s="2"/>
      <c r="D3336" s="17">
        <v>45902</v>
      </c>
      <c r="E3336" s="17">
        <v>45902</v>
      </c>
      <c r="F3336" s="2"/>
      <c r="G3336" s="3" t="s">
        <v>6660</v>
      </c>
      <c r="H3336" s="2" t="s">
        <v>6611</v>
      </c>
      <c r="I3336" s="2"/>
      <c r="J3336" s="27">
        <v>25815</v>
      </c>
      <c r="K3336" s="16">
        <v>2067</v>
      </c>
      <c r="L3336" s="17">
        <v>45902</v>
      </c>
      <c r="M3336" s="3" t="s">
        <v>270</v>
      </c>
      <c r="N3336" s="3" t="s">
        <v>410</v>
      </c>
      <c r="O3336" s="2"/>
      <c r="P3336" s="2">
        <f>VLOOKUP(M3336&amp;N3336,Distancia!$C$2:$D$3438,2,0)</f>
        <v>115.95</v>
      </c>
      <c r="Q3336" s="2" t="str">
        <f t="shared" si="52"/>
        <v>Aplica</v>
      </c>
      <c r="R3336" s="36"/>
      <c r="S3336" s="2"/>
    </row>
    <row r="3337" spans="1:19" x14ac:dyDescent="0.25">
      <c r="A3337" s="3" t="s">
        <v>269</v>
      </c>
      <c r="B3337" s="6" t="s">
        <v>1938</v>
      </c>
      <c r="C3337" s="2"/>
      <c r="D3337" s="15">
        <v>45902</v>
      </c>
      <c r="E3337" s="15">
        <v>45902</v>
      </c>
      <c r="F3337" s="2"/>
      <c r="G3337" s="3" t="s">
        <v>6666</v>
      </c>
      <c r="H3337" s="2" t="s">
        <v>6617</v>
      </c>
      <c r="I3337" s="2"/>
      <c r="J3337" s="28">
        <v>25815</v>
      </c>
      <c r="K3337" s="14">
        <v>2068</v>
      </c>
      <c r="L3337" s="15">
        <v>45902</v>
      </c>
      <c r="M3337" s="3" t="s">
        <v>270</v>
      </c>
      <c r="N3337" s="3" t="s">
        <v>410</v>
      </c>
      <c r="O3337" s="2"/>
      <c r="P3337" s="2">
        <f>VLOOKUP(M3337&amp;N3337,Distancia!$C$2:$D$3438,2,0)</f>
        <v>115.95</v>
      </c>
      <c r="Q3337" s="2" t="str">
        <f t="shared" si="52"/>
        <v>Aplica</v>
      </c>
      <c r="R3337" s="36"/>
      <c r="S3337" s="2"/>
    </row>
    <row r="3338" spans="1:19" x14ac:dyDescent="0.25">
      <c r="A3338" s="3" t="s">
        <v>269</v>
      </c>
      <c r="B3338" s="6" t="s">
        <v>1938</v>
      </c>
      <c r="C3338" s="2"/>
      <c r="D3338" s="17">
        <v>45902</v>
      </c>
      <c r="E3338" s="17">
        <v>45902</v>
      </c>
      <c r="F3338" s="2"/>
      <c r="G3338" s="3" t="s">
        <v>6662</v>
      </c>
      <c r="H3338" s="2" t="s">
        <v>6613</v>
      </c>
      <c r="I3338" s="2"/>
      <c r="J3338" s="27">
        <v>25815</v>
      </c>
      <c r="K3338" s="16">
        <v>2069</v>
      </c>
      <c r="L3338" s="17">
        <v>45902</v>
      </c>
      <c r="M3338" s="3" t="s">
        <v>270</v>
      </c>
      <c r="N3338" s="3" t="s">
        <v>410</v>
      </c>
      <c r="O3338" s="2"/>
      <c r="P3338" s="2">
        <f>VLOOKUP(M3338&amp;N3338,Distancia!$C$2:$D$3438,2,0)</f>
        <v>115.95</v>
      </c>
      <c r="Q3338" s="2" t="str">
        <f t="shared" si="52"/>
        <v>Aplica</v>
      </c>
      <c r="R3338" s="36"/>
      <c r="S3338" s="2"/>
    </row>
    <row r="3339" spans="1:19" x14ac:dyDescent="0.25">
      <c r="A3339" s="3" t="s">
        <v>269</v>
      </c>
      <c r="B3339" s="6" t="s">
        <v>1938</v>
      </c>
      <c r="C3339" s="2"/>
      <c r="D3339" s="15">
        <v>45902</v>
      </c>
      <c r="E3339" s="15">
        <v>45902</v>
      </c>
      <c r="F3339" s="2"/>
      <c r="G3339" s="3" t="s">
        <v>6663</v>
      </c>
      <c r="H3339" s="2" t="s">
        <v>6614</v>
      </c>
      <c r="I3339" s="2"/>
      <c r="J3339" s="28">
        <v>31809</v>
      </c>
      <c r="K3339" s="14">
        <v>2070</v>
      </c>
      <c r="L3339" s="15">
        <v>45902</v>
      </c>
      <c r="M3339" s="3" t="s">
        <v>270</v>
      </c>
      <c r="N3339" s="3" t="s">
        <v>410</v>
      </c>
      <c r="O3339" s="2"/>
      <c r="P3339" s="2">
        <f>VLOOKUP(M3339&amp;N3339,Distancia!$C$2:$D$3438,2,0)</f>
        <v>115.95</v>
      </c>
      <c r="Q3339" s="2" t="str">
        <f t="shared" si="52"/>
        <v>Aplica</v>
      </c>
      <c r="R3339" s="36"/>
      <c r="S3339" s="2"/>
    </row>
    <row r="3340" spans="1:19" x14ac:dyDescent="0.25">
      <c r="A3340" s="3" t="s">
        <v>269</v>
      </c>
      <c r="B3340" s="6" t="s">
        <v>1938</v>
      </c>
      <c r="C3340" s="2"/>
      <c r="D3340" s="17">
        <v>45902</v>
      </c>
      <c r="E3340" s="17">
        <v>45902</v>
      </c>
      <c r="F3340" s="2"/>
      <c r="G3340" s="3" t="s">
        <v>6661</v>
      </c>
      <c r="H3340" s="2" t="s">
        <v>6612</v>
      </c>
      <c r="I3340" s="2"/>
      <c r="J3340" s="27">
        <v>25815</v>
      </c>
      <c r="K3340" s="16">
        <v>2071</v>
      </c>
      <c r="L3340" s="17">
        <v>45902</v>
      </c>
      <c r="M3340" s="3" t="s">
        <v>270</v>
      </c>
      <c r="N3340" s="3" t="s">
        <v>410</v>
      </c>
      <c r="O3340" s="2"/>
      <c r="P3340" s="2">
        <f>VLOOKUP(M3340&amp;N3340,Distancia!$C$2:$D$3438,2,0)</f>
        <v>115.95</v>
      </c>
      <c r="Q3340" s="2" t="str">
        <f t="shared" si="52"/>
        <v>Aplica</v>
      </c>
      <c r="R3340" s="36"/>
      <c r="S3340" s="2"/>
    </row>
    <row r="3341" spans="1:19" x14ac:dyDescent="0.25">
      <c r="A3341" s="3" t="s">
        <v>269</v>
      </c>
      <c r="B3341" s="6" t="s">
        <v>1938</v>
      </c>
      <c r="C3341" s="2"/>
      <c r="D3341" s="15">
        <v>45902</v>
      </c>
      <c r="E3341" s="15">
        <v>45902</v>
      </c>
      <c r="F3341" s="2"/>
      <c r="G3341" s="3" t="s">
        <v>6668</v>
      </c>
      <c r="H3341" s="2" t="s">
        <v>6619</v>
      </c>
      <c r="I3341" s="2"/>
      <c r="J3341" s="28">
        <v>25815</v>
      </c>
      <c r="K3341" s="14">
        <v>2072</v>
      </c>
      <c r="L3341" s="15">
        <v>45902</v>
      </c>
      <c r="M3341" s="3" t="s">
        <v>270</v>
      </c>
      <c r="N3341" s="3" t="s">
        <v>410</v>
      </c>
      <c r="O3341" s="2"/>
      <c r="P3341" s="2">
        <f>VLOOKUP(M3341&amp;N3341,Distancia!$C$2:$D$3438,2,0)</f>
        <v>115.95</v>
      </c>
      <c r="Q3341" s="2" t="str">
        <f t="shared" si="52"/>
        <v>Aplica</v>
      </c>
      <c r="R3341" s="36"/>
      <c r="S3341" s="2"/>
    </row>
    <row r="3342" spans="1:19" x14ac:dyDescent="0.25">
      <c r="A3342" s="3" t="s">
        <v>269</v>
      </c>
      <c r="B3342" s="6" t="s">
        <v>1938</v>
      </c>
      <c r="C3342" s="2"/>
      <c r="D3342" s="17">
        <v>45910</v>
      </c>
      <c r="E3342" s="17">
        <v>45910</v>
      </c>
      <c r="F3342" s="2"/>
      <c r="G3342" s="3" t="s">
        <v>6668</v>
      </c>
      <c r="H3342" s="2" t="s">
        <v>6619</v>
      </c>
      <c r="I3342" s="2"/>
      <c r="J3342" s="27">
        <v>25815</v>
      </c>
      <c r="K3342" s="16">
        <v>2136</v>
      </c>
      <c r="L3342" s="17">
        <v>45910</v>
      </c>
      <c r="M3342" s="3" t="s">
        <v>270</v>
      </c>
      <c r="N3342" s="3" t="s">
        <v>410</v>
      </c>
      <c r="O3342" s="2"/>
      <c r="P3342" s="2">
        <f>VLOOKUP(M3342&amp;N3342,Distancia!$C$2:$D$3438,2,0)</f>
        <v>115.95</v>
      </c>
      <c r="Q3342" s="2" t="str">
        <f t="shared" si="52"/>
        <v>Aplica</v>
      </c>
      <c r="R3342" s="36"/>
      <c r="S3342" s="2"/>
    </row>
    <row r="3343" spans="1:19" x14ac:dyDescent="0.25">
      <c r="A3343" s="3" t="s">
        <v>269</v>
      </c>
      <c r="B3343" s="6" t="s">
        <v>1938</v>
      </c>
      <c r="C3343" s="2"/>
      <c r="D3343" s="15">
        <v>45910</v>
      </c>
      <c r="E3343" s="15">
        <v>45910</v>
      </c>
      <c r="F3343" s="2"/>
      <c r="G3343" s="3" t="s">
        <v>6663</v>
      </c>
      <c r="H3343" s="2" t="s">
        <v>6614</v>
      </c>
      <c r="I3343" s="2"/>
      <c r="J3343" s="28">
        <v>31809</v>
      </c>
      <c r="K3343" s="14">
        <v>2137</v>
      </c>
      <c r="L3343" s="15">
        <v>45910</v>
      </c>
      <c r="M3343" s="3" t="s">
        <v>270</v>
      </c>
      <c r="N3343" s="3" t="s">
        <v>410</v>
      </c>
      <c r="O3343" s="2"/>
      <c r="P3343" s="2">
        <f>VLOOKUP(M3343&amp;N3343,Distancia!$C$2:$D$3438,2,0)</f>
        <v>115.95</v>
      </c>
      <c r="Q3343" s="2" t="str">
        <f t="shared" si="52"/>
        <v>Aplica</v>
      </c>
      <c r="R3343" s="36"/>
      <c r="S3343" s="2"/>
    </row>
    <row r="3344" spans="1:19" x14ac:dyDescent="0.25">
      <c r="A3344" s="3" t="s">
        <v>269</v>
      </c>
      <c r="B3344" s="6" t="s">
        <v>1938</v>
      </c>
      <c r="C3344" s="2"/>
      <c r="D3344" s="17">
        <v>45910</v>
      </c>
      <c r="E3344" s="17">
        <v>45910</v>
      </c>
      <c r="F3344" s="2"/>
      <c r="G3344" s="3" t="s">
        <v>6662</v>
      </c>
      <c r="H3344" s="2" t="s">
        <v>6613</v>
      </c>
      <c r="I3344" s="2"/>
      <c r="J3344" s="27">
        <v>25815</v>
      </c>
      <c r="K3344" s="16">
        <v>2138</v>
      </c>
      <c r="L3344" s="17">
        <v>45910</v>
      </c>
      <c r="M3344" s="3" t="s">
        <v>270</v>
      </c>
      <c r="N3344" s="3" t="s">
        <v>410</v>
      </c>
      <c r="O3344" s="2"/>
      <c r="P3344" s="2">
        <f>VLOOKUP(M3344&amp;N3344,Distancia!$C$2:$D$3438,2,0)</f>
        <v>115.95</v>
      </c>
      <c r="Q3344" s="2" t="str">
        <f t="shared" si="52"/>
        <v>Aplica</v>
      </c>
      <c r="R3344" s="36"/>
      <c r="S3344" s="2"/>
    </row>
    <row r="3345" spans="1:19" x14ac:dyDescent="0.25">
      <c r="A3345" s="3" t="s">
        <v>269</v>
      </c>
      <c r="B3345" s="6" t="s">
        <v>1938</v>
      </c>
      <c r="C3345" s="2"/>
      <c r="D3345" s="15">
        <v>45910</v>
      </c>
      <c r="E3345" s="15">
        <v>45910</v>
      </c>
      <c r="F3345" s="2"/>
      <c r="G3345" s="3" t="s">
        <v>6661</v>
      </c>
      <c r="H3345" s="2" t="s">
        <v>6612</v>
      </c>
      <c r="I3345" s="2"/>
      <c r="J3345" s="28">
        <v>25815</v>
      </c>
      <c r="K3345" s="14">
        <v>2139</v>
      </c>
      <c r="L3345" s="15">
        <v>45910</v>
      </c>
      <c r="M3345" s="3" t="s">
        <v>270</v>
      </c>
      <c r="N3345" s="3" t="s">
        <v>410</v>
      </c>
      <c r="O3345" s="2"/>
      <c r="P3345" s="2">
        <f>VLOOKUP(M3345&amp;N3345,Distancia!$C$2:$D$3438,2,0)</f>
        <v>115.95</v>
      </c>
      <c r="Q3345" s="2" t="str">
        <f t="shared" si="52"/>
        <v>Aplica</v>
      </c>
      <c r="R3345" s="36"/>
      <c r="S3345" s="2"/>
    </row>
    <row r="3346" spans="1:19" x14ac:dyDescent="0.25">
      <c r="A3346" s="3" t="s">
        <v>269</v>
      </c>
      <c r="B3346" s="6" t="s">
        <v>1938</v>
      </c>
      <c r="C3346" s="2"/>
      <c r="D3346" s="17">
        <v>45910</v>
      </c>
      <c r="E3346" s="17">
        <v>45910</v>
      </c>
      <c r="F3346" s="2"/>
      <c r="G3346" s="3" t="s">
        <v>6660</v>
      </c>
      <c r="H3346" s="2" t="s">
        <v>6611</v>
      </c>
      <c r="I3346" s="2"/>
      <c r="J3346" s="27">
        <v>25815</v>
      </c>
      <c r="K3346" s="16">
        <v>2140</v>
      </c>
      <c r="L3346" s="17">
        <v>45910</v>
      </c>
      <c r="M3346" s="3" t="s">
        <v>270</v>
      </c>
      <c r="N3346" s="3" t="s">
        <v>410</v>
      </c>
      <c r="O3346" s="2"/>
      <c r="P3346" s="2">
        <f>VLOOKUP(M3346&amp;N3346,Distancia!$C$2:$D$3438,2,0)</f>
        <v>115.95</v>
      </c>
      <c r="Q3346" s="2" t="str">
        <f t="shared" si="52"/>
        <v>Aplica</v>
      </c>
      <c r="R3346" s="36"/>
      <c r="S3346" s="2"/>
    </row>
    <row r="3347" spans="1:19" x14ac:dyDescent="0.25">
      <c r="A3347" s="3" t="s">
        <v>269</v>
      </c>
      <c r="B3347" s="6" t="s">
        <v>1938</v>
      </c>
      <c r="C3347" s="2"/>
      <c r="D3347" s="15">
        <v>45910</v>
      </c>
      <c r="E3347" s="15">
        <v>45910</v>
      </c>
      <c r="F3347" s="2"/>
      <c r="G3347" s="3" t="s">
        <v>6666</v>
      </c>
      <c r="H3347" s="2" t="s">
        <v>6617</v>
      </c>
      <c r="I3347" s="2"/>
      <c r="J3347" s="28">
        <v>25815</v>
      </c>
      <c r="K3347" s="14">
        <v>2141</v>
      </c>
      <c r="L3347" s="15">
        <v>45910</v>
      </c>
      <c r="M3347" s="3" t="s">
        <v>270</v>
      </c>
      <c r="N3347" s="3" t="s">
        <v>410</v>
      </c>
      <c r="O3347" s="2"/>
      <c r="P3347" s="2">
        <f>VLOOKUP(M3347&amp;N3347,Distancia!$C$2:$D$3438,2,0)</f>
        <v>115.95</v>
      </c>
      <c r="Q3347" s="2" t="str">
        <f t="shared" si="52"/>
        <v>Aplica</v>
      </c>
      <c r="R3347" s="36"/>
      <c r="S3347" s="2"/>
    </row>
    <row r="3348" spans="1:19" x14ac:dyDescent="0.25">
      <c r="A3348" s="3" t="s">
        <v>269</v>
      </c>
      <c r="B3348" s="6" t="s">
        <v>1938</v>
      </c>
      <c r="C3348" s="2"/>
      <c r="D3348" s="17">
        <v>45910</v>
      </c>
      <c r="E3348" s="17">
        <v>45910</v>
      </c>
      <c r="F3348" s="2"/>
      <c r="G3348" s="3" t="s">
        <v>6659</v>
      </c>
      <c r="H3348" s="2" t="s">
        <v>6610</v>
      </c>
      <c r="I3348" s="2"/>
      <c r="J3348" s="27">
        <v>25815</v>
      </c>
      <c r="K3348" s="16">
        <v>2142</v>
      </c>
      <c r="L3348" s="17">
        <v>45910</v>
      </c>
      <c r="M3348" s="3" t="s">
        <v>270</v>
      </c>
      <c r="N3348" s="3" t="s">
        <v>410</v>
      </c>
      <c r="O3348" s="2"/>
      <c r="P3348" s="2">
        <f>VLOOKUP(M3348&amp;N3348,Distancia!$C$2:$D$3438,2,0)</f>
        <v>115.95</v>
      </c>
      <c r="Q3348" s="2" t="str">
        <f t="shared" si="52"/>
        <v>Aplica</v>
      </c>
      <c r="R3348" s="36"/>
      <c r="S3348" s="2"/>
    </row>
    <row r="3349" spans="1:19" x14ac:dyDescent="0.25">
      <c r="A3349" s="3" t="s">
        <v>269</v>
      </c>
      <c r="B3349" s="6" t="s">
        <v>1938</v>
      </c>
      <c r="C3349" s="2"/>
      <c r="D3349" s="15">
        <v>45923</v>
      </c>
      <c r="E3349" s="15">
        <v>45925</v>
      </c>
      <c r="F3349" s="2"/>
      <c r="G3349" s="3" t="s">
        <v>6667</v>
      </c>
      <c r="H3349" s="2" t="s">
        <v>6618</v>
      </c>
      <c r="I3349" s="2"/>
      <c r="J3349" s="28">
        <v>190855</v>
      </c>
      <c r="K3349" s="14">
        <v>2165</v>
      </c>
      <c r="L3349" s="15">
        <v>45915</v>
      </c>
      <c r="M3349" s="3" t="s">
        <v>270</v>
      </c>
      <c r="N3349" s="3" t="s">
        <v>324</v>
      </c>
      <c r="O3349" s="2"/>
      <c r="P3349" s="2">
        <f>VLOOKUP(M3349&amp;N3349,Distancia!$C$2:$D$3438,2,0)</f>
        <v>803.72</v>
      </c>
      <c r="Q3349" s="2" t="str">
        <f t="shared" si="52"/>
        <v>Aplica</v>
      </c>
      <c r="R3349" s="36"/>
      <c r="S3349" s="2"/>
    </row>
    <row r="3350" spans="1:19" x14ac:dyDescent="0.25">
      <c r="A3350" s="3" t="s">
        <v>269</v>
      </c>
      <c r="B3350" s="6" t="s">
        <v>1938</v>
      </c>
      <c r="C3350" s="2"/>
      <c r="D3350" s="17">
        <v>45911</v>
      </c>
      <c r="E3350" s="17">
        <v>45911</v>
      </c>
      <c r="F3350" s="2"/>
      <c r="G3350" s="3" t="s">
        <v>6666</v>
      </c>
      <c r="H3350" s="2" t="s">
        <v>6617</v>
      </c>
      <c r="I3350" s="2"/>
      <c r="J3350" s="27">
        <v>25815</v>
      </c>
      <c r="K3350" s="16">
        <v>2166</v>
      </c>
      <c r="L3350" s="17">
        <v>45915</v>
      </c>
      <c r="M3350" s="3" t="s">
        <v>270</v>
      </c>
      <c r="N3350" s="3" t="s">
        <v>410</v>
      </c>
      <c r="O3350" s="2"/>
      <c r="P3350" s="2">
        <f>VLOOKUP(M3350&amp;N3350,Distancia!$C$2:$D$3438,2,0)</f>
        <v>115.95</v>
      </c>
      <c r="Q3350" s="2" t="str">
        <f t="shared" si="52"/>
        <v>Aplica</v>
      </c>
      <c r="R3350" s="48"/>
      <c r="S3350" s="2"/>
    </row>
    <row r="3351" spans="1:19" x14ac:dyDescent="0.25">
      <c r="A3351" s="3" t="s">
        <v>269</v>
      </c>
      <c r="B3351" s="6" t="s">
        <v>1938</v>
      </c>
      <c r="C3351" s="2"/>
      <c r="D3351" s="15">
        <v>45911</v>
      </c>
      <c r="E3351" s="15">
        <v>45911</v>
      </c>
      <c r="F3351" s="2"/>
      <c r="G3351" s="3" t="s">
        <v>6660</v>
      </c>
      <c r="H3351" s="2" t="s">
        <v>6611</v>
      </c>
      <c r="I3351" s="2"/>
      <c r="J3351" s="28">
        <v>25815</v>
      </c>
      <c r="K3351" s="14">
        <v>2167</v>
      </c>
      <c r="L3351" s="15">
        <v>45915</v>
      </c>
      <c r="M3351" s="3" t="s">
        <v>270</v>
      </c>
      <c r="N3351" s="3" t="s">
        <v>410</v>
      </c>
      <c r="O3351" s="2"/>
      <c r="P3351" s="2">
        <f>VLOOKUP(M3351&amp;N3351,Distancia!$C$2:$D$3438,2,0)</f>
        <v>115.95</v>
      </c>
      <c r="Q3351" s="2" t="str">
        <f t="shared" si="52"/>
        <v>Aplica</v>
      </c>
      <c r="R3351" s="36"/>
      <c r="S3351" s="2"/>
    </row>
    <row r="3352" spans="1:19" x14ac:dyDescent="0.25">
      <c r="A3352" s="3" t="s">
        <v>269</v>
      </c>
      <c r="B3352" s="6" t="s">
        <v>1938</v>
      </c>
      <c r="C3352" s="2"/>
      <c r="D3352" s="17">
        <v>45902</v>
      </c>
      <c r="E3352" s="17">
        <v>45902</v>
      </c>
      <c r="F3352" s="2"/>
      <c r="G3352" s="3" t="s">
        <v>6659</v>
      </c>
      <c r="H3352" s="2" t="s">
        <v>6610</v>
      </c>
      <c r="I3352" s="2"/>
      <c r="J3352" s="27">
        <v>25815</v>
      </c>
      <c r="K3352" s="16">
        <v>2233</v>
      </c>
      <c r="L3352" s="17">
        <v>45923</v>
      </c>
      <c r="M3352" s="3" t="s">
        <v>270</v>
      </c>
      <c r="N3352" s="3" t="s">
        <v>410</v>
      </c>
      <c r="O3352" s="2"/>
      <c r="P3352" s="2">
        <f>VLOOKUP(M3352&amp;N3352,Distancia!$C$2:$D$3438,2,0)</f>
        <v>115.95</v>
      </c>
      <c r="Q3352" s="2" t="str">
        <f t="shared" si="52"/>
        <v>Aplica</v>
      </c>
      <c r="R3352" s="36"/>
      <c r="S3352" s="2"/>
    </row>
    <row r="3353" spans="1:19" x14ac:dyDescent="0.25">
      <c r="A3353" s="3" t="s">
        <v>269</v>
      </c>
      <c r="B3353" s="6" t="s">
        <v>1938</v>
      </c>
      <c r="C3353" s="2"/>
      <c r="D3353" s="15">
        <v>45914</v>
      </c>
      <c r="E3353" s="15">
        <v>45920</v>
      </c>
      <c r="F3353" s="2"/>
      <c r="G3353" s="3" t="s">
        <v>6666</v>
      </c>
      <c r="H3353" s="2" t="s">
        <v>6617</v>
      </c>
      <c r="I3353" s="2"/>
      <c r="J3353" s="28">
        <v>413043</v>
      </c>
      <c r="K3353" s="14">
        <v>2235</v>
      </c>
      <c r="L3353" s="15">
        <v>45923</v>
      </c>
      <c r="M3353" s="3" t="s">
        <v>270</v>
      </c>
      <c r="N3353" s="3" t="s">
        <v>410</v>
      </c>
      <c r="O3353" s="2"/>
      <c r="P3353" s="2">
        <f>VLOOKUP(M3353&amp;N3353,Distancia!$C$2:$D$3438,2,0)</f>
        <v>115.95</v>
      </c>
      <c r="Q3353" s="2" t="str">
        <f t="shared" si="52"/>
        <v>Aplica</v>
      </c>
      <c r="R3353" s="36"/>
      <c r="S3353" s="2"/>
    </row>
    <row r="3354" spans="1:19" x14ac:dyDescent="0.25">
      <c r="A3354" s="3" t="s">
        <v>269</v>
      </c>
      <c r="B3354" s="6" t="s">
        <v>1938</v>
      </c>
      <c r="C3354" s="2"/>
      <c r="D3354" s="17">
        <v>45914</v>
      </c>
      <c r="E3354" s="17">
        <v>45920</v>
      </c>
      <c r="F3354" s="2"/>
      <c r="G3354" s="3" t="s">
        <v>6660</v>
      </c>
      <c r="H3354" s="2" t="s">
        <v>6611</v>
      </c>
      <c r="I3354" s="2"/>
      <c r="J3354" s="27">
        <v>413043</v>
      </c>
      <c r="K3354" s="16">
        <v>2236</v>
      </c>
      <c r="L3354" s="17">
        <v>45923</v>
      </c>
      <c r="M3354" s="3" t="s">
        <v>270</v>
      </c>
      <c r="N3354" s="3" t="s">
        <v>410</v>
      </c>
      <c r="O3354" s="2"/>
      <c r="P3354" s="2">
        <f>VLOOKUP(M3354&amp;N3354,Distancia!$C$2:$D$3438,2,0)</f>
        <v>115.95</v>
      </c>
      <c r="Q3354" s="2" t="str">
        <f t="shared" si="52"/>
        <v>Aplica</v>
      </c>
      <c r="R3354" s="36"/>
      <c r="S3354" s="2"/>
    </row>
    <row r="3355" spans="1:19" x14ac:dyDescent="0.25">
      <c r="A3355" s="3" t="s">
        <v>269</v>
      </c>
      <c r="B3355" s="6" t="s">
        <v>1938</v>
      </c>
      <c r="C3355" s="2"/>
      <c r="D3355" s="15">
        <v>45923</v>
      </c>
      <c r="E3355" s="15">
        <v>45924</v>
      </c>
      <c r="F3355" s="2"/>
      <c r="G3355" s="3" t="s">
        <v>6672</v>
      </c>
      <c r="H3355" s="2" t="s">
        <v>6623</v>
      </c>
      <c r="I3355" s="2"/>
      <c r="J3355" s="28">
        <v>111332</v>
      </c>
      <c r="K3355" s="14">
        <v>2247</v>
      </c>
      <c r="L3355" s="15">
        <v>45924</v>
      </c>
      <c r="M3355" s="3" t="s">
        <v>270</v>
      </c>
      <c r="N3355" s="3" t="s">
        <v>334</v>
      </c>
      <c r="O3355" s="2"/>
      <c r="P3355" s="2">
        <f>VLOOKUP(M3355&amp;N3355,Distancia!$C$2:$D$3438,2,0)</f>
        <v>1032.5999999999999</v>
      </c>
      <c r="Q3355" s="2" t="str">
        <f t="shared" si="52"/>
        <v>Aplica</v>
      </c>
      <c r="R3355" s="36"/>
      <c r="S3355" s="2"/>
    </row>
    <row r="3356" spans="1:19" x14ac:dyDescent="0.25">
      <c r="A3356" s="3" t="s">
        <v>269</v>
      </c>
      <c r="B3356" s="6" t="s">
        <v>1938</v>
      </c>
      <c r="C3356" s="2"/>
      <c r="D3356" s="26">
        <v>45839</v>
      </c>
      <c r="E3356" s="26">
        <v>45843</v>
      </c>
      <c r="F3356" s="2"/>
      <c r="G3356" s="3" t="s">
        <v>1226</v>
      </c>
      <c r="H3356" s="2" t="s">
        <v>5640</v>
      </c>
      <c r="I3356" s="2"/>
      <c r="J3356" s="29">
        <v>0</v>
      </c>
      <c r="K3356" s="18">
        <v>1514</v>
      </c>
      <c r="L3356" s="19">
        <v>45835</v>
      </c>
      <c r="M3356" s="30" t="s">
        <v>6689</v>
      </c>
      <c r="N3356" s="30" t="s">
        <v>334</v>
      </c>
      <c r="O3356" s="5" t="s">
        <v>5392</v>
      </c>
      <c r="P3356" s="2"/>
      <c r="Q3356" s="2" t="str">
        <f t="shared" si="52"/>
        <v>No Aplica</v>
      </c>
      <c r="R3356" s="48"/>
      <c r="S3356" s="2"/>
    </row>
    <row r="3357" spans="1:19" x14ac:dyDescent="0.25">
      <c r="A3357" s="3" t="s">
        <v>269</v>
      </c>
      <c r="B3357" s="6" t="s">
        <v>1938</v>
      </c>
      <c r="C3357" s="2"/>
      <c r="D3357" s="15">
        <v>45844</v>
      </c>
      <c r="E3357" s="15">
        <v>45850</v>
      </c>
      <c r="F3357" s="2"/>
      <c r="G3357" s="3" t="s">
        <v>888</v>
      </c>
      <c r="H3357" s="2" t="s">
        <v>6624</v>
      </c>
      <c r="I3357" s="2"/>
      <c r="J3357" s="28">
        <v>0</v>
      </c>
      <c r="K3357" s="20">
        <v>1517</v>
      </c>
      <c r="L3357" s="21">
        <v>45835</v>
      </c>
      <c r="M3357" s="31" t="s">
        <v>6689</v>
      </c>
      <c r="N3357" s="31" t="s">
        <v>6692</v>
      </c>
      <c r="O3357" s="5" t="s">
        <v>5392</v>
      </c>
      <c r="P3357" s="2"/>
      <c r="Q3357" s="2" t="str">
        <f t="shared" si="52"/>
        <v>No Aplica</v>
      </c>
      <c r="R3357" s="48"/>
      <c r="S3357" s="2"/>
    </row>
    <row r="3358" spans="1:19" x14ac:dyDescent="0.25">
      <c r="A3358" s="3" t="s">
        <v>269</v>
      </c>
      <c r="B3358" s="6" t="s">
        <v>1938</v>
      </c>
      <c r="C3358" s="2"/>
      <c r="D3358" s="26">
        <v>45845</v>
      </c>
      <c r="E3358" s="26">
        <v>45849</v>
      </c>
      <c r="F3358" s="2"/>
      <c r="G3358" s="3" t="s">
        <v>6673</v>
      </c>
      <c r="H3358" s="2" t="s">
        <v>6625</v>
      </c>
      <c r="I3358" s="2"/>
      <c r="J3358" s="29">
        <v>0</v>
      </c>
      <c r="K3358" s="18">
        <v>1544</v>
      </c>
      <c r="L3358" s="19">
        <v>45840</v>
      </c>
      <c r="M3358" s="30" t="s">
        <v>6689</v>
      </c>
      <c r="N3358" s="30" t="s">
        <v>6693</v>
      </c>
      <c r="O3358" s="5" t="s">
        <v>5392</v>
      </c>
      <c r="P3358" s="2"/>
      <c r="Q3358" s="2" t="str">
        <f t="shared" si="52"/>
        <v>No Aplica</v>
      </c>
      <c r="R3358" s="48"/>
      <c r="S3358" s="2"/>
    </row>
    <row r="3359" spans="1:19" x14ac:dyDescent="0.25">
      <c r="A3359" s="3" t="s">
        <v>269</v>
      </c>
      <c r="B3359" s="6" t="s">
        <v>1938</v>
      </c>
      <c r="C3359" s="2"/>
      <c r="D3359" s="15">
        <v>45879</v>
      </c>
      <c r="E3359" s="15">
        <v>45884</v>
      </c>
      <c r="F3359" s="2"/>
      <c r="G3359" s="3" t="s">
        <v>6674</v>
      </c>
      <c r="H3359" s="2" t="s">
        <v>6626</v>
      </c>
      <c r="I3359" s="2"/>
      <c r="J3359" s="28">
        <v>0</v>
      </c>
      <c r="K3359" s="20">
        <v>1545</v>
      </c>
      <c r="L3359" s="21">
        <v>45840</v>
      </c>
      <c r="M3359" s="31" t="s">
        <v>6689</v>
      </c>
      <c r="N3359" s="31" t="s">
        <v>6694</v>
      </c>
      <c r="O3359" s="5" t="s">
        <v>5392</v>
      </c>
      <c r="P3359" s="2"/>
      <c r="Q3359" s="2" t="str">
        <f t="shared" si="52"/>
        <v>No Aplica</v>
      </c>
      <c r="R3359" s="48"/>
      <c r="S3359" s="2"/>
    </row>
    <row r="3360" spans="1:19" x14ac:dyDescent="0.25">
      <c r="A3360" s="3" t="s">
        <v>269</v>
      </c>
      <c r="B3360" s="6" t="s">
        <v>1938</v>
      </c>
      <c r="C3360" s="2"/>
      <c r="D3360" s="26">
        <v>45879</v>
      </c>
      <c r="E3360" s="26">
        <v>45884</v>
      </c>
      <c r="F3360" s="2"/>
      <c r="G3360" s="3" t="s">
        <v>2267</v>
      </c>
      <c r="H3360" s="2" t="s">
        <v>6627</v>
      </c>
      <c r="I3360" s="2"/>
      <c r="J3360" s="29">
        <v>0</v>
      </c>
      <c r="K3360" s="18">
        <v>1546</v>
      </c>
      <c r="L3360" s="19">
        <v>45840</v>
      </c>
      <c r="M3360" s="30" t="s">
        <v>6689</v>
      </c>
      <c r="N3360" s="30" t="s">
        <v>6694</v>
      </c>
      <c r="O3360" s="5" t="s">
        <v>5392</v>
      </c>
      <c r="P3360" s="2"/>
      <c r="Q3360" s="2" t="str">
        <f t="shared" si="52"/>
        <v>No Aplica</v>
      </c>
      <c r="R3360" s="48"/>
      <c r="S3360" s="2"/>
    </row>
    <row r="3361" spans="1:19" x14ac:dyDescent="0.25">
      <c r="A3361" s="3" t="s">
        <v>269</v>
      </c>
      <c r="B3361" s="6" t="s">
        <v>1938</v>
      </c>
      <c r="C3361" s="2"/>
      <c r="D3361" s="15">
        <v>45879</v>
      </c>
      <c r="E3361" s="15">
        <v>45884</v>
      </c>
      <c r="F3361" s="2"/>
      <c r="G3361" s="3" t="s">
        <v>2355</v>
      </c>
      <c r="H3361" s="2" t="s">
        <v>6023</v>
      </c>
      <c r="I3361" s="2"/>
      <c r="J3361" s="28">
        <v>0</v>
      </c>
      <c r="K3361" s="20">
        <v>1574</v>
      </c>
      <c r="L3361" s="21">
        <v>45842</v>
      </c>
      <c r="M3361" s="31" t="s">
        <v>6689</v>
      </c>
      <c r="N3361" s="31" t="s">
        <v>6694</v>
      </c>
      <c r="O3361" s="5" t="s">
        <v>5392</v>
      </c>
      <c r="P3361" s="2"/>
      <c r="Q3361" s="2" t="str">
        <f t="shared" si="52"/>
        <v>No Aplica</v>
      </c>
      <c r="R3361" s="48"/>
      <c r="S3361" s="2"/>
    </row>
    <row r="3362" spans="1:19" x14ac:dyDescent="0.25">
      <c r="A3362" s="3" t="s">
        <v>269</v>
      </c>
      <c r="B3362" s="6" t="s">
        <v>1938</v>
      </c>
      <c r="C3362" s="2"/>
      <c r="D3362" s="26">
        <v>45851</v>
      </c>
      <c r="E3362" s="26">
        <v>45854</v>
      </c>
      <c r="F3362" s="2"/>
      <c r="G3362" s="3" t="s">
        <v>6675</v>
      </c>
      <c r="H3362" s="2" t="s">
        <v>6628</v>
      </c>
      <c r="I3362" s="2"/>
      <c r="J3362" s="29">
        <v>0</v>
      </c>
      <c r="K3362" s="18">
        <v>1581</v>
      </c>
      <c r="L3362" s="19">
        <v>45845</v>
      </c>
      <c r="M3362" s="30" t="s">
        <v>6689</v>
      </c>
      <c r="N3362" s="30" t="s">
        <v>6695</v>
      </c>
      <c r="O3362" s="5" t="s">
        <v>5392</v>
      </c>
      <c r="P3362" s="2"/>
      <c r="Q3362" s="2" t="str">
        <f t="shared" si="52"/>
        <v>No Aplica</v>
      </c>
      <c r="R3362" s="48"/>
      <c r="S3362" s="2"/>
    </row>
    <row r="3363" spans="1:19" x14ac:dyDescent="0.25">
      <c r="A3363" s="3" t="s">
        <v>269</v>
      </c>
      <c r="B3363" s="6" t="s">
        <v>1938</v>
      </c>
      <c r="C3363" s="2"/>
      <c r="D3363" s="15">
        <v>45854</v>
      </c>
      <c r="E3363" s="15">
        <v>45858</v>
      </c>
      <c r="F3363" s="2"/>
      <c r="G3363" s="3" t="s">
        <v>1222</v>
      </c>
      <c r="H3363" s="2" t="s">
        <v>5400</v>
      </c>
      <c r="I3363" s="2"/>
      <c r="J3363" s="28">
        <v>0</v>
      </c>
      <c r="K3363" s="20">
        <v>1595</v>
      </c>
      <c r="L3363" s="21">
        <v>45846</v>
      </c>
      <c r="M3363" s="31" t="s">
        <v>6689</v>
      </c>
      <c r="N3363" s="31" t="s">
        <v>6696</v>
      </c>
      <c r="O3363" s="5" t="s">
        <v>5392</v>
      </c>
      <c r="P3363" s="2"/>
      <c r="Q3363" s="2" t="str">
        <f t="shared" si="52"/>
        <v>No Aplica</v>
      </c>
      <c r="R3363" s="48"/>
      <c r="S3363" s="2"/>
    </row>
    <row r="3364" spans="1:19" x14ac:dyDescent="0.25">
      <c r="A3364" s="3" t="s">
        <v>269</v>
      </c>
      <c r="B3364" s="6" t="s">
        <v>1938</v>
      </c>
      <c r="C3364" s="2"/>
      <c r="D3364" s="26">
        <v>45854</v>
      </c>
      <c r="E3364" s="26">
        <v>45858</v>
      </c>
      <c r="F3364" s="2"/>
      <c r="G3364" s="3" t="s">
        <v>6662</v>
      </c>
      <c r="H3364" s="2" t="s">
        <v>6629</v>
      </c>
      <c r="I3364" s="2"/>
      <c r="J3364" s="29">
        <v>693.430845912</v>
      </c>
      <c r="K3364" s="18">
        <v>1596</v>
      </c>
      <c r="L3364" s="19">
        <v>45846</v>
      </c>
      <c r="M3364" s="30" t="s">
        <v>6689</v>
      </c>
      <c r="N3364" s="30" t="s">
        <v>6696</v>
      </c>
      <c r="O3364" s="5" t="s">
        <v>5392</v>
      </c>
      <c r="P3364" s="2"/>
      <c r="Q3364" s="2" t="str">
        <f t="shared" si="52"/>
        <v>No Aplica</v>
      </c>
      <c r="R3364" s="36">
        <v>3222944</v>
      </c>
      <c r="S3364" s="2"/>
    </row>
    <row r="3365" spans="1:19" x14ac:dyDescent="0.25">
      <c r="A3365" s="3" t="s">
        <v>269</v>
      </c>
      <c r="B3365" s="6" t="s">
        <v>1938</v>
      </c>
      <c r="C3365" s="2"/>
      <c r="D3365" s="15">
        <v>45866</v>
      </c>
      <c r="E3365" s="15">
        <v>45869</v>
      </c>
      <c r="F3365" s="2"/>
      <c r="G3365" s="3" t="s">
        <v>6676</v>
      </c>
      <c r="H3365" s="2" t="s">
        <v>6630</v>
      </c>
      <c r="I3365" s="2"/>
      <c r="J3365" s="28">
        <v>0</v>
      </c>
      <c r="K3365" s="20">
        <v>1597</v>
      </c>
      <c r="L3365" s="21">
        <v>45846</v>
      </c>
      <c r="M3365" s="31" t="s">
        <v>6689</v>
      </c>
      <c r="N3365" s="31" t="s">
        <v>6697</v>
      </c>
      <c r="O3365" s="5" t="s">
        <v>5392</v>
      </c>
      <c r="P3365" s="2"/>
      <c r="Q3365" s="2" t="str">
        <f t="shared" si="52"/>
        <v>No Aplica</v>
      </c>
      <c r="R3365" s="48"/>
      <c r="S3365" s="2"/>
    </row>
    <row r="3366" spans="1:19" x14ac:dyDescent="0.25">
      <c r="A3366" s="3" t="s">
        <v>269</v>
      </c>
      <c r="B3366" s="6" t="s">
        <v>1938</v>
      </c>
      <c r="C3366" s="2"/>
      <c r="D3366" s="26">
        <v>45854</v>
      </c>
      <c r="E3366" s="26">
        <v>45858</v>
      </c>
      <c r="F3366" s="2"/>
      <c r="G3366" s="3" t="s">
        <v>1218</v>
      </c>
      <c r="H3366" s="2" t="s">
        <v>5641</v>
      </c>
      <c r="I3366" s="2"/>
      <c r="J3366" s="29">
        <v>0</v>
      </c>
      <c r="K3366" s="18">
        <v>1599</v>
      </c>
      <c r="L3366" s="19">
        <v>45846</v>
      </c>
      <c r="M3366" s="30" t="s">
        <v>6689</v>
      </c>
      <c r="N3366" s="30" t="s">
        <v>6696</v>
      </c>
      <c r="O3366" s="5" t="s">
        <v>5392</v>
      </c>
      <c r="P3366" s="2"/>
      <c r="Q3366" s="2" t="str">
        <f t="shared" si="52"/>
        <v>No Aplica</v>
      </c>
      <c r="R3366" s="48"/>
      <c r="S3366" s="2"/>
    </row>
    <row r="3367" spans="1:19" x14ac:dyDescent="0.25">
      <c r="A3367" s="3" t="s">
        <v>269</v>
      </c>
      <c r="B3367" s="6" t="s">
        <v>1938</v>
      </c>
      <c r="C3367" s="2"/>
      <c r="D3367" s="15">
        <v>45849</v>
      </c>
      <c r="E3367" s="15">
        <v>45857</v>
      </c>
      <c r="F3367" s="2"/>
      <c r="G3367" s="3" t="s">
        <v>6674</v>
      </c>
      <c r="H3367" s="2" t="s">
        <v>6626</v>
      </c>
      <c r="I3367" s="2"/>
      <c r="J3367" s="28">
        <v>0</v>
      </c>
      <c r="K3367" s="20">
        <v>1609</v>
      </c>
      <c r="L3367" s="21">
        <v>45847</v>
      </c>
      <c r="M3367" s="31" t="s">
        <v>6689</v>
      </c>
      <c r="N3367" s="31" t="s">
        <v>6698</v>
      </c>
      <c r="O3367" s="5" t="s">
        <v>5392</v>
      </c>
      <c r="P3367" s="2"/>
      <c r="Q3367" s="2" t="str">
        <f t="shared" si="52"/>
        <v>No Aplica</v>
      </c>
      <c r="R3367" s="48"/>
      <c r="S3367" s="2"/>
    </row>
    <row r="3368" spans="1:19" x14ac:dyDescent="0.25">
      <c r="A3368" s="3" t="s">
        <v>269</v>
      </c>
      <c r="B3368" s="6" t="s">
        <v>1938</v>
      </c>
      <c r="C3368" s="2"/>
      <c r="D3368" s="26">
        <v>45864</v>
      </c>
      <c r="E3368" s="26">
        <v>45876</v>
      </c>
      <c r="F3368" s="2"/>
      <c r="G3368" s="3" t="s">
        <v>1222</v>
      </c>
      <c r="H3368" s="2" t="s">
        <v>5400</v>
      </c>
      <c r="I3368" s="2"/>
      <c r="J3368" s="29">
        <v>3878</v>
      </c>
      <c r="K3368" s="18">
        <v>1680</v>
      </c>
      <c r="L3368" s="19">
        <v>45856</v>
      </c>
      <c r="M3368" s="30" t="s">
        <v>6689</v>
      </c>
      <c r="N3368" s="30" t="s">
        <v>6699</v>
      </c>
      <c r="O3368" s="5" t="s">
        <v>5392</v>
      </c>
      <c r="P3368" s="2"/>
      <c r="Q3368" s="2" t="str">
        <f t="shared" si="52"/>
        <v>No Aplica</v>
      </c>
      <c r="R3368" s="36">
        <v>10773421</v>
      </c>
      <c r="S3368" s="2"/>
    </row>
    <row r="3369" spans="1:19" x14ac:dyDescent="0.25">
      <c r="A3369" s="3" t="s">
        <v>269</v>
      </c>
      <c r="B3369" s="6" t="s">
        <v>1938</v>
      </c>
      <c r="C3369" s="2"/>
      <c r="D3369" s="15">
        <v>45864</v>
      </c>
      <c r="E3369" s="15">
        <v>45876</v>
      </c>
      <c r="F3369" s="2"/>
      <c r="G3369" s="3" t="s">
        <v>6662</v>
      </c>
      <c r="H3369" s="2" t="s">
        <v>6629</v>
      </c>
      <c r="I3369" s="2"/>
      <c r="J3369" s="28">
        <v>2406</v>
      </c>
      <c r="K3369" s="20">
        <v>1681</v>
      </c>
      <c r="L3369" s="21">
        <v>45856</v>
      </c>
      <c r="M3369" s="31" t="s">
        <v>6689</v>
      </c>
      <c r="N3369" s="31" t="s">
        <v>6699</v>
      </c>
      <c r="O3369" s="5" t="s">
        <v>5392</v>
      </c>
      <c r="P3369" s="2"/>
      <c r="Q3369" s="2" t="str">
        <f t="shared" si="52"/>
        <v>No Aplica</v>
      </c>
      <c r="R3369" s="36">
        <v>4003189</v>
      </c>
      <c r="S3369" s="2"/>
    </row>
    <row r="3370" spans="1:19" x14ac:dyDescent="0.25">
      <c r="A3370" s="3" t="s">
        <v>269</v>
      </c>
      <c r="B3370" s="6" t="s">
        <v>1938</v>
      </c>
      <c r="C3370" s="2"/>
      <c r="D3370" s="26">
        <v>45864</v>
      </c>
      <c r="E3370" s="26">
        <v>45876</v>
      </c>
      <c r="F3370" s="2"/>
      <c r="G3370" s="3" t="s">
        <v>6677</v>
      </c>
      <c r="H3370" s="2" t="s">
        <v>6631</v>
      </c>
      <c r="I3370" s="2"/>
      <c r="J3370" s="29">
        <v>1481</v>
      </c>
      <c r="K3370" s="18">
        <v>1682</v>
      </c>
      <c r="L3370" s="19">
        <v>45856</v>
      </c>
      <c r="M3370" s="30" t="s">
        <v>6689</v>
      </c>
      <c r="N3370" s="30" t="s">
        <v>6699</v>
      </c>
      <c r="O3370" s="5" t="s">
        <v>5392</v>
      </c>
      <c r="P3370" s="2"/>
      <c r="Q3370" s="2" t="str">
        <f t="shared" si="52"/>
        <v>No Aplica</v>
      </c>
      <c r="R3370" s="36">
        <v>4033189</v>
      </c>
      <c r="S3370" s="2"/>
    </row>
    <row r="3371" spans="1:19" x14ac:dyDescent="0.25">
      <c r="A3371" s="3" t="s">
        <v>269</v>
      </c>
      <c r="B3371" s="6" t="s">
        <v>1938</v>
      </c>
      <c r="C3371" s="2"/>
      <c r="D3371" s="15">
        <v>45864</v>
      </c>
      <c r="E3371" s="15">
        <v>45872</v>
      </c>
      <c r="F3371" s="2"/>
      <c r="G3371" s="3" t="s">
        <v>4185</v>
      </c>
      <c r="H3371" s="2" t="s">
        <v>6632</v>
      </c>
      <c r="I3371" s="2"/>
      <c r="J3371" s="28">
        <v>1719.139088032</v>
      </c>
      <c r="K3371" s="20">
        <v>1683</v>
      </c>
      <c r="L3371" s="21">
        <v>45856</v>
      </c>
      <c r="M3371" s="31" t="s">
        <v>6689</v>
      </c>
      <c r="N3371" s="31" t="s">
        <v>6699</v>
      </c>
      <c r="O3371" s="5" t="s">
        <v>5392</v>
      </c>
      <c r="P3371" s="2"/>
      <c r="Q3371" s="2" t="str">
        <f t="shared" si="52"/>
        <v>No Aplica</v>
      </c>
      <c r="R3371" s="36">
        <v>3315552</v>
      </c>
      <c r="S3371" s="2"/>
    </row>
    <row r="3372" spans="1:19" x14ac:dyDescent="0.25">
      <c r="A3372" s="3" t="s">
        <v>269</v>
      </c>
      <c r="B3372" s="6" t="s">
        <v>1938</v>
      </c>
      <c r="C3372" s="2"/>
      <c r="D3372" s="26">
        <v>45865</v>
      </c>
      <c r="E3372" s="26">
        <v>45878</v>
      </c>
      <c r="F3372" s="2"/>
      <c r="G3372" s="3" t="s">
        <v>6678</v>
      </c>
      <c r="H3372" s="2" t="s">
        <v>6633</v>
      </c>
      <c r="I3372" s="2"/>
      <c r="J3372" s="29">
        <v>0</v>
      </c>
      <c r="K3372" s="18">
        <v>1689</v>
      </c>
      <c r="L3372" s="19">
        <v>45859</v>
      </c>
      <c r="M3372" s="30" t="s">
        <v>6689</v>
      </c>
      <c r="N3372" s="30" t="s">
        <v>6691</v>
      </c>
      <c r="O3372" s="5" t="s">
        <v>5392</v>
      </c>
      <c r="P3372" s="2"/>
      <c r="Q3372" s="2" t="str">
        <f t="shared" si="52"/>
        <v>No Aplica</v>
      </c>
      <c r="R3372" s="48"/>
      <c r="S3372" s="2"/>
    </row>
    <row r="3373" spans="1:19" x14ac:dyDescent="0.25">
      <c r="A3373" s="3" t="s">
        <v>269</v>
      </c>
      <c r="B3373" s="6" t="s">
        <v>1938</v>
      </c>
      <c r="C3373" s="2"/>
      <c r="D3373" s="15">
        <v>45857</v>
      </c>
      <c r="E3373" s="15">
        <v>45862</v>
      </c>
      <c r="F3373" s="2"/>
      <c r="G3373" s="3" t="s">
        <v>6679</v>
      </c>
      <c r="H3373" s="2" t="s">
        <v>6634</v>
      </c>
      <c r="I3373" s="2"/>
      <c r="J3373" s="28">
        <v>0</v>
      </c>
      <c r="K3373" s="20">
        <v>1788</v>
      </c>
      <c r="L3373" s="21">
        <v>45868</v>
      </c>
      <c r="M3373" s="31" t="s">
        <v>6690</v>
      </c>
      <c r="N3373" s="31" t="s">
        <v>6700</v>
      </c>
      <c r="O3373" s="5" t="s">
        <v>5392</v>
      </c>
      <c r="P3373" s="2"/>
      <c r="Q3373" s="2" t="str">
        <f t="shared" si="52"/>
        <v>No Aplica</v>
      </c>
      <c r="R3373" s="48"/>
      <c r="S3373" s="2"/>
    </row>
    <row r="3374" spans="1:19" x14ac:dyDescent="0.25">
      <c r="A3374" s="3" t="s">
        <v>269</v>
      </c>
      <c r="B3374" s="6" t="s">
        <v>1938</v>
      </c>
      <c r="C3374" s="2"/>
      <c r="D3374" s="26">
        <v>45866</v>
      </c>
      <c r="E3374" s="26">
        <v>45870</v>
      </c>
      <c r="F3374" s="2"/>
      <c r="G3374" s="3" t="s">
        <v>872</v>
      </c>
      <c r="H3374" s="2" t="s">
        <v>6635</v>
      </c>
      <c r="I3374" s="2"/>
      <c r="J3374" s="29">
        <v>0</v>
      </c>
      <c r="K3374" s="18">
        <v>1743</v>
      </c>
      <c r="L3374" s="19">
        <v>45862</v>
      </c>
      <c r="M3374" s="30" t="s">
        <v>6689</v>
      </c>
      <c r="N3374" s="30" t="s">
        <v>6701</v>
      </c>
      <c r="O3374" s="5" t="s">
        <v>5392</v>
      </c>
      <c r="P3374" s="2"/>
      <c r="Q3374" s="2" t="str">
        <f t="shared" si="52"/>
        <v>No Aplica</v>
      </c>
      <c r="R3374" s="48"/>
      <c r="S3374" s="2"/>
    </row>
    <row r="3375" spans="1:19" x14ac:dyDescent="0.25">
      <c r="A3375" s="3" t="s">
        <v>269</v>
      </c>
      <c r="B3375" s="6" t="s">
        <v>1938</v>
      </c>
      <c r="C3375" s="2"/>
      <c r="D3375" s="15">
        <v>45887</v>
      </c>
      <c r="E3375" s="15">
        <v>45892</v>
      </c>
      <c r="F3375" s="2"/>
      <c r="G3375" s="3" t="s">
        <v>1218</v>
      </c>
      <c r="H3375" s="2" t="s">
        <v>5641</v>
      </c>
      <c r="I3375" s="2"/>
      <c r="J3375" s="28">
        <v>0</v>
      </c>
      <c r="K3375" s="20">
        <v>1760</v>
      </c>
      <c r="L3375" s="21">
        <v>45866</v>
      </c>
      <c r="M3375" s="31" t="s">
        <v>6689</v>
      </c>
      <c r="N3375" s="31" t="s">
        <v>6693</v>
      </c>
      <c r="O3375" s="5" t="s">
        <v>5392</v>
      </c>
      <c r="P3375" s="2"/>
      <c r="Q3375" s="2" t="str">
        <f t="shared" si="52"/>
        <v>No Aplica</v>
      </c>
      <c r="R3375" s="48"/>
      <c r="S3375" s="2"/>
    </row>
    <row r="3376" spans="1:19" x14ac:dyDescent="0.25">
      <c r="A3376" s="3" t="s">
        <v>269</v>
      </c>
      <c r="B3376" s="6" t="s">
        <v>1938</v>
      </c>
      <c r="C3376" s="2"/>
      <c r="D3376" s="26">
        <v>45887</v>
      </c>
      <c r="E3376" s="26">
        <v>45891</v>
      </c>
      <c r="F3376" s="2"/>
      <c r="G3376" s="3" t="s">
        <v>2304</v>
      </c>
      <c r="H3376" s="2" t="s">
        <v>6636</v>
      </c>
      <c r="I3376" s="2"/>
      <c r="J3376" s="29">
        <v>0</v>
      </c>
      <c r="K3376" s="18">
        <v>1761</v>
      </c>
      <c r="L3376" s="19">
        <v>45866</v>
      </c>
      <c r="M3376" s="30" t="s">
        <v>6689</v>
      </c>
      <c r="N3376" s="30" t="s">
        <v>6693</v>
      </c>
      <c r="O3376" s="5" t="s">
        <v>5392</v>
      </c>
      <c r="P3376" s="2"/>
      <c r="Q3376" s="2" t="str">
        <f t="shared" si="52"/>
        <v>No Aplica</v>
      </c>
      <c r="R3376" s="48"/>
      <c r="S3376" s="2"/>
    </row>
    <row r="3377" spans="1:19" x14ac:dyDescent="0.25">
      <c r="A3377" s="3" t="s">
        <v>269</v>
      </c>
      <c r="B3377" s="6" t="s">
        <v>1938</v>
      </c>
      <c r="C3377" s="2"/>
      <c r="D3377" s="15">
        <v>45857</v>
      </c>
      <c r="E3377" s="15">
        <v>45862</v>
      </c>
      <c r="F3377" s="2"/>
      <c r="G3377" s="3" t="s">
        <v>2782</v>
      </c>
      <c r="H3377" s="2" t="s">
        <v>6637</v>
      </c>
      <c r="I3377" s="2"/>
      <c r="J3377" s="28">
        <v>0</v>
      </c>
      <c r="K3377" s="20">
        <v>1786</v>
      </c>
      <c r="L3377" s="21">
        <v>45868</v>
      </c>
      <c r="M3377" s="31" t="s">
        <v>6690</v>
      </c>
      <c r="N3377" s="31" t="s">
        <v>6700</v>
      </c>
      <c r="O3377" s="5" t="s">
        <v>5392</v>
      </c>
      <c r="P3377" s="2"/>
      <c r="Q3377" s="2" t="str">
        <f t="shared" si="52"/>
        <v>No Aplica</v>
      </c>
      <c r="R3377" s="48"/>
      <c r="S3377" s="2"/>
    </row>
    <row r="3378" spans="1:19" x14ac:dyDescent="0.25">
      <c r="A3378" s="3" t="s">
        <v>269</v>
      </c>
      <c r="B3378" s="6" t="s">
        <v>1938</v>
      </c>
      <c r="C3378" s="2"/>
      <c r="D3378" s="26">
        <v>45857</v>
      </c>
      <c r="E3378" s="26">
        <v>45862</v>
      </c>
      <c r="F3378" s="2"/>
      <c r="G3378" s="3" t="s">
        <v>6680</v>
      </c>
      <c r="H3378" s="2" t="s">
        <v>6638</v>
      </c>
      <c r="I3378" s="2"/>
      <c r="J3378" s="29">
        <v>0</v>
      </c>
      <c r="K3378" s="18">
        <v>1787</v>
      </c>
      <c r="L3378" s="19">
        <v>45868</v>
      </c>
      <c r="M3378" s="30" t="s">
        <v>6690</v>
      </c>
      <c r="N3378" s="30" t="s">
        <v>6700</v>
      </c>
      <c r="O3378" s="5" t="s">
        <v>5392</v>
      </c>
      <c r="P3378" s="2"/>
      <c r="Q3378" s="2" t="str">
        <f t="shared" si="52"/>
        <v>No Aplica</v>
      </c>
      <c r="R3378" s="48"/>
      <c r="S3378" s="2"/>
    </row>
    <row r="3379" spans="1:19" x14ac:dyDescent="0.25">
      <c r="A3379" s="3" t="s">
        <v>269</v>
      </c>
      <c r="B3379" s="6" t="s">
        <v>1938</v>
      </c>
      <c r="C3379" s="2"/>
      <c r="D3379" s="15">
        <v>45896</v>
      </c>
      <c r="E3379" s="15">
        <v>45899</v>
      </c>
      <c r="F3379" s="2"/>
      <c r="G3379" s="3" t="s">
        <v>5094</v>
      </c>
      <c r="H3379" s="2" t="s">
        <v>6639</v>
      </c>
      <c r="I3379" s="2"/>
      <c r="J3379" s="28">
        <v>0</v>
      </c>
      <c r="K3379" s="20">
        <v>1848</v>
      </c>
      <c r="L3379" s="21">
        <v>45874</v>
      </c>
      <c r="M3379" s="31" t="s">
        <v>6689</v>
      </c>
      <c r="N3379" s="31" t="s">
        <v>6702</v>
      </c>
      <c r="O3379" s="5" t="s">
        <v>5392</v>
      </c>
      <c r="P3379" s="2"/>
      <c r="Q3379" s="2" t="str">
        <f t="shared" si="52"/>
        <v>No Aplica</v>
      </c>
      <c r="R3379" s="48"/>
      <c r="S3379" s="2"/>
    </row>
    <row r="3380" spans="1:19" x14ac:dyDescent="0.25">
      <c r="A3380" s="3" t="s">
        <v>269</v>
      </c>
      <c r="B3380" s="6" t="s">
        <v>1938</v>
      </c>
      <c r="C3380" s="2"/>
      <c r="D3380" s="26">
        <v>45895</v>
      </c>
      <c r="E3380" s="26">
        <v>45899</v>
      </c>
      <c r="F3380" s="2"/>
      <c r="G3380" s="3" t="s">
        <v>781</v>
      </c>
      <c r="H3380" s="2" t="s">
        <v>5818</v>
      </c>
      <c r="I3380" s="2"/>
      <c r="J3380" s="29">
        <v>0</v>
      </c>
      <c r="K3380" s="18">
        <v>1859</v>
      </c>
      <c r="L3380" s="19">
        <v>45874</v>
      </c>
      <c r="M3380" s="30" t="s">
        <v>6689</v>
      </c>
      <c r="N3380" s="30" t="s">
        <v>6702</v>
      </c>
      <c r="O3380" s="5" t="s">
        <v>5392</v>
      </c>
      <c r="P3380" s="2"/>
      <c r="Q3380" s="2" t="str">
        <f t="shared" si="52"/>
        <v>No Aplica</v>
      </c>
      <c r="R3380" s="48"/>
      <c r="S3380" s="2"/>
    </row>
    <row r="3381" spans="1:19" x14ac:dyDescent="0.25">
      <c r="A3381" s="3" t="s">
        <v>269</v>
      </c>
      <c r="B3381" s="6" t="s">
        <v>1938</v>
      </c>
      <c r="C3381" s="2"/>
      <c r="D3381" s="15">
        <v>45896</v>
      </c>
      <c r="E3381" s="15">
        <v>45899</v>
      </c>
      <c r="F3381" s="2"/>
      <c r="G3381" s="3" t="s">
        <v>1350</v>
      </c>
      <c r="H3381" s="2" t="s">
        <v>6640</v>
      </c>
      <c r="I3381" s="2"/>
      <c r="J3381" s="28">
        <v>0</v>
      </c>
      <c r="K3381" s="20">
        <v>1860</v>
      </c>
      <c r="L3381" s="21">
        <v>45874</v>
      </c>
      <c r="M3381" s="31" t="s">
        <v>6689</v>
      </c>
      <c r="N3381" s="31" t="s">
        <v>6702</v>
      </c>
      <c r="O3381" s="5" t="s">
        <v>5392</v>
      </c>
      <c r="P3381" s="2"/>
      <c r="Q3381" s="2" t="str">
        <f t="shared" si="52"/>
        <v>No Aplica</v>
      </c>
      <c r="R3381" s="48"/>
      <c r="S3381" s="2"/>
    </row>
    <row r="3382" spans="1:19" x14ac:dyDescent="0.25">
      <c r="A3382" s="3" t="s">
        <v>269</v>
      </c>
      <c r="B3382" s="6" t="s">
        <v>1938</v>
      </c>
      <c r="C3382" s="2"/>
      <c r="D3382" s="26">
        <v>45887</v>
      </c>
      <c r="E3382" s="26">
        <v>45891</v>
      </c>
      <c r="F3382" s="2"/>
      <c r="G3382" s="3" t="s">
        <v>4248</v>
      </c>
      <c r="H3382" s="2" t="s">
        <v>5997</v>
      </c>
      <c r="I3382" s="2"/>
      <c r="J3382" s="29">
        <v>514</v>
      </c>
      <c r="K3382" s="18">
        <v>1872</v>
      </c>
      <c r="L3382" s="19">
        <v>45876</v>
      </c>
      <c r="M3382" s="30" t="s">
        <v>6689</v>
      </c>
      <c r="N3382" s="30" t="s">
        <v>6703</v>
      </c>
      <c r="O3382" s="5" t="s">
        <v>5392</v>
      </c>
      <c r="P3382" s="2"/>
      <c r="Q3382" s="2" t="str">
        <f t="shared" si="52"/>
        <v>No Aplica</v>
      </c>
      <c r="R3382" s="36">
        <v>1683881</v>
      </c>
      <c r="S3382" s="2"/>
    </row>
    <row r="3383" spans="1:19" x14ac:dyDescent="0.25">
      <c r="A3383" s="3" t="s">
        <v>269</v>
      </c>
      <c r="B3383" s="6" t="s">
        <v>1938</v>
      </c>
      <c r="C3383" s="2"/>
      <c r="D3383" s="15">
        <v>45887</v>
      </c>
      <c r="E3383" s="15">
        <v>45892</v>
      </c>
      <c r="F3383" s="2"/>
      <c r="G3383" s="3" t="s">
        <v>2350</v>
      </c>
      <c r="H3383" s="2" t="s">
        <v>6084</v>
      </c>
      <c r="I3383" s="2"/>
      <c r="J3383" s="28">
        <v>0</v>
      </c>
      <c r="K3383" s="20">
        <v>1873</v>
      </c>
      <c r="L3383" s="21">
        <v>45876</v>
      </c>
      <c r="M3383" s="31" t="s">
        <v>6689</v>
      </c>
      <c r="N3383" s="31" t="s">
        <v>6693</v>
      </c>
      <c r="O3383" s="5" t="s">
        <v>5392</v>
      </c>
      <c r="P3383" s="2"/>
      <c r="Q3383" s="2" t="str">
        <f t="shared" si="52"/>
        <v>No Aplica</v>
      </c>
      <c r="R3383" s="48"/>
      <c r="S3383" s="2"/>
    </row>
    <row r="3384" spans="1:19" x14ac:dyDescent="0.25">
      <c r="A3384" s="3" t="s">
        <v>269</v>
      </c>
      <c r="B3384" s="6" t="s">
        <v>1938</v>
      </c>
      <c r="C3384" s="2"/>
      <c r="D3384" s="26">
        <v>45896</v>
      </c>
      <c r="E3384" s="26">
        <v>45899</v>
      </c>
      <c r="F3384" s="2"/>
      <c r="G3384" s="3" t="s">
        <v>6681</v>
      </c>
      <c r="H3384" s="2" t="s">
        <v>6641</v>
      </c>
      <c r="I3384" s="2"/>
      <c r="J3384" s="29">
        <v>590.87384743680002</v>
      </c>
      <c r="K3384" s="18">
        <v>1874</v>
      </c>
      <c r="L3384" s="19">
        <v>45876</v>
      </c>
      <c r="M3384" s="30" t="s">
        <v>6689</v>
      </c>
      <c r="N3384" s="30" t="s">
        <v>6702</v>
      </c>
      <c r="O3384" s="5" t="s">
        <v>5392</v>
      </c>
      <c r="P3384" s="2"/>
      <c r="Q3384" s="2" t="str">
        <f t="shared" si="52"/>
        <v>No Aplica</v>
      </c>
      <c r="R3384" s="36">
        <v>594009</v>
      </c>
      <c r="S3384" s="2"/>
    </row>
    <row r="3385" spans="1:19" x14ac:dyDescent="0.25">
      <c r="A3385" s="3" t="s">
        <v>269</v>
      </c>
      <c r="B3385" s="6" t="s">
        <v>1938</v>
      </c>
      <c r="C3385" s="2"/>
      <c r="D3385" s="15">
        <v>45896</v>
      </c>
      <c r="E3385" s="15">
        <v>45899</v>
      </c>
      <c r="F3385" s="2"/>
      <c r="G3385" s="3" t="s">
        <v>6682</v>
      </c>
      <c r="H3385" s="2" t="s">
        <v>6642</v>
      </c>
      <c r="I3385" s="2"/>
      <c r="J3385" s="28">
        <v>590.87384743680002</v>
      </c>
      <c r="K3385" s="20">
        <v>1875</v>
      </c>
      <c r="L3385" s="21">
        <v>45876</v>
      </c>
      <c r="M3385" s="31" t="s">
        <v>6689</v>
      </c>
      <c r="N3385" s="31" t="s">
        <v>6702</v>
      </c>
      <c r="O3385" s="5" t="s">
        <v>5392</v>
      </c>
      <c r="P3385" s="2"/>
      <c r="Q3385" s="2" t="str">
        <f t="shared" si="52"/>
        <v>No Aplica</v>
      </c>
      <c r="R3385" s="36">
        <v>594009</v>
      </c>
      <c r="S3385" s="2"/>
    </row>
    <row r="3386" spans="1:19" x14ac:dyDescent="0.25">
      <c r="A3386" s="3" t="s">
        <v>269</v>
      </c>
      <c r="B3386" s="6" t="s">
        <v>1938</v>
      </c>
      <c r="C3386" s="2"/>
      <c r="D3386" s="26">
        <v>45900</v>
      </c>
      <c r="E3386" s="26">
        <v>45904</v>
      </c>
      <c r="F3386" s="2"/>
      <c r="G3386" s="3" t="s">
        <v>1236</v>
      </c>
      <c r="H3386" s="2" t="s">
        <v>6643</v>
      </c>
      <c r="I3386" s="2"/>
      <c r="J3386" s="29">
        <v>0</v>
      </c>
      <c r="K3386" s="18">
        <v>1878</v>
      </c>
      <c r="L3386" s="19">
        <v>45876</v>
      </c>
      <c r="M3386" s="30" t="s">
        <v>6689</v>
      </c>
      <c r="N3386" s="30" t="s">
        <v>6693</v>
      </c>
      <c r="O3386" s="5" t="s">
        <v>5392</v>
      </c>
      <c r="P3386" s="2"/>
      <c r="Q3386" s="2" t="str">
        <f t="shared" si="52"/>
        <v>No Aplica</v>
      </c>
      <c r="R3386" s="48"/>
      <c r="S3386" s="2"/>
    </row>
    <row r="3387" spans="1:19" x14ac:dyDescent="0.25">
      <c r="A3387" s="3" t="s">
        <v>269</v>
      </c>
      <c r="B3387" s="6" t="s">
        <v>1938</v>
      </c>
      <c r="C3387" s="2"/>
      <c r="D3387" s="15">
        <v>45896</v>
      </c>
      <c r="E3387" s="15">
        <v>45899</v>
      </c>
      <c r="F3387" s="2"/>
      <c r="G3387" s="3" t="s">
        <v>891</v>
      </c>
      <c r="H3387" s="2" t="s">
        <v>6644</v>
      </c>
      <c r="I3387" s="2"/>
      <c r="J3387" s="28">
        <v>0</v>
      </c>
      <c r="K3387" s="20">
        <v>1892</v>
      </c>
      <c r="L3387" s="21">
        <v>45880</v>
      </c>
      <c r="M3387" s="31" t="s">
        <v>6689</v>
      </c>
      <c r="N3387" s="31" t="s">
        <v>6702</v>
      </c>
      <c r="O3387" s="5" t="s">
        <v>5392</v>
      </c>
      <c r="P3387" s="2"/>
      <c r="Q3387" s="2" t="str">
        <f t="shared" si="52"/>
        <v>No Aplica</v>
      </c>
      <c r="R3387" s="48"/>
      <c r="S3387" s="2"/>
    </row>
    <row r="3388" spans="1:19" x14ac:dyDescent="0.25">
      <c r="A3388" s="3" t="s">
        <v>269</v>
      </c>
      <c r="B3388" s="6" t="s">
        <v>1938</v>
      </c>
      <c r="C3388" s="2"/>
      <c r="D3388" s="26">
        <v>45896</v>
      </c>
      <c r="E3388" s="26">
        <v>45899</v>
      </c>
      <c r="F3388" s="2"/>
      <c r="G3388" s="3" t="s">
        <v>889</v>
      </c>
      <c r="H3388" s="2" t="s">
        <v>6021</v>
      </c>
      <c r="I3388" s="2"/>
      <c r="J3388" s="29">
        <v>0</v>
      </c>
      <c r="K3388" s="18">
        <v>1893</v>
      </c>
      <c r="L3388" s="19">
        <v>45880</v>
      </c>
      <c r="M3388" s="30" t="s">
        <v>6689</v>
      </c>
      <c r="N3388" s="30" t="s">
        <v>6702</v>
      </c>
      <c r="O3388" s="5" t="s">
        <v>5392</v>
      </c>
      <c r="P3388" s="2"/>
      <c r="Q3388" s="2" t="str">
        <f t="shared" si="52"/>
        <v>No Aplica</v>
      </c>
      <c r="R3388" s="48"/>
      <c r="S3388" s="2"/>
    </row>
    <row r="3389" spans="1:19" x14ac:dyDescent="0.25">
      <c r="A3389" s="3" t="s">
        <v>269</v>
      </c>
      <c r="B3389" s="6" t="s">
        <v>1938</v>
      </c>
      <c r="C3389" s="2"/>
      <c r="D3389" s="15">
        <v>45900</v>
      </c>
      <c r="E3389" s="15">
        <v>45904</v>
      </c>
      <c r="F3389" s="2"/>
      <c r="G3389" s="3" t="s">
        <v>6683</v>
      </c>
      <c r="H3389" s="2" t="s">
        <v>6645</v>
      </c>
      <c r="I3389" s="2"/>
      <c r="J3389" s="28">
        <v>0</v>
      </c>
      <c r="K3389" s="20">
        <v>1894</v>
      </c>
      <c r="L3389" s="21">
        <v>45880</v>
      </c>
      <c r="M3389" s="31" t="s">
        <v>6689</v>
      </c>
      <c r="N3389" s="31" t="s">
        <v>6693</v>
      </c>
      <c r="O3389" s="5" t="s">
        <v>5392</v>
      </c>
      <c r="P3389" s="2"/>
      <c r="Q3389" s="2" t="str">
        <f t="shared" si="52"/>
        <v>No Aplica</v>
      </c>
      <c r="R3389" s="48"/>
      <c r="S3389" s="2"/>
    </row>
    <row r="3390" spans="1:19" x14ac:dyDescent="0.25">
      <c r="A3390" s="3" t="s">
        <v>269</v>
      </c>
      <c r="B3390" s="6" t="s">
        <v>1938</v>
      </c>
      <c r="C3390" s="2"/>
      <c r="D3390" s="26">
        <v>45882</v>
      </c>
      <c r="E3390" s="26">
        <v>45884</v>
      </c>
      <c r="F3390" s="2"/>
      <c r="G3390" s="3" t="s">
        <v>6684</v>
      </c>
      <c r="H3390" s="2" t="s">
        <v>6646</v>
      </c>
      <c r="I3390" s="2"/>
      <c r="J3390" s="29">
        <v>0</v>
      </c>
      <c r="K3390" s="18">
        <v>1899</v>
      </c>
      <c r="L3390" s="19">
        <v>45880</v>
      </c>
      <c r="M3390" s="30" t="s">
        <v>6689</v>
      </c>
      <c r="N3390" s="30" t="s">
        <v>6700</v>
      </c>
      <c r="O3390" s="5" t="s">
        <v>5392</v>
      </c>
      <c r="P3390" s="2"/>
      <c r="Q3390" s="2" t="str">
        <f t="shared" si="52"/>
        <v>No Aplica</v>
      </c>
      <c r="R3390" s="48"/>
      <c r="S3390" s="2"/>
    </row>
    <row r="3391" spans="1:19" x14ac:dyDescent="0.25">
      <c r="A3391" s="3" t="s">
        <v>269</v>
      </c>
      <c r="B3391" s="6" t="s">
        <v>1938</v>
      </c>
      <c r="C3391" s="2"/>
      <c r="D3391" s="15">
        <v>45881</v>
      </c>
      <c r="E3391" s="15">
        <v>45883</v>
      </c>
      <c r="F3391" s="2"/>
      <c r="G3391" s="3" t="s">
        <v>3265</v>
      </c>
      <c r="H3391" s="2" t="s">
        <v>6647</v>
      </c>
      <c r="I3391" s="2"/>
      <c r="J3391" s="28">
        <v>0</v>
      </c>
      <c r="K3391" s="20">
        <v>1918</v>
      </c>
      <c r="L3391" s="21">
        <v>45881</v>
      </c>
      <c r="M3391" s="31" t="s">
        <v>6689</v>
      </c>
      <c r="N3391" s="31" t="s">
        <v>6704</v>
      </c>
      <c r="O3391" s="5" t="s">
        <v>5392</v>
      </c>
      <c r="P3391" s="2"/>
      <c r="Q3391" s="2" t="str">
        <f t="shared" si="52"/>
        <v>No Aplica</v>
      </c>
      <c r="R3391" s="48"/>
      <c r="S3391" s="2"/>
    </row>
    <row r="3392" spans="1:19" x14ac:dyDescent="0.25">
      <c r="A3392" s="3" t="s">
        <v>269</v>
      </c>
      <c r="B3392" s="6" t="s">
        <v>1938</v>
      </c>
      <c r="C3392" s="2"/>
      <c r="D3392" s="26">
        <v>45888</v>
      </c>
      <c r="E3392" s="26">
        <v>45890</v>
      </c>
      <c r="F3392" s="2"/>
      <c r="G3392" s="3" t="s">
        <v>1222</v>
      </c>
      <c r="H3392" s="2" t="s">
        <v>5400</v>
      </c>
      <c r="I3392" s="2"/>
      <c r="J3392" s="29">
        <v>182.5640570656</v>
      </c>
      <c r="K3392" s="18">
        <v>1919</v>
      </c>
      <c r="L3392" s="19">
        <v>45881</v>
      </c>
      <c r="M3392" s="30" t="s">
        <v>6689</v>
      </c>
      <c r="N3392" s="30" t="s">
        <v>6705</v>
      </c>
      <c r="O3392" s="5" t="s">
        <v>5392</v>
      </c>
      <c r="P3392" s="2"/>
      <c r="Q3392" s="2" t="str">
        <f t="shared" si="52"/>
        <v>No Aplica</v>
      </c>
      <c r="R3392" s="36">
        <v>880369</v>
      </c>
      <c r="S3392" s="2"/>
    </row>
    <row r="3393" spans="1:19" x14ac:dyDescent="0.25">
      <c r="A3393" s="3" t="s">
        <v>269</v>
      </c>
      <c r="B3393" s="6" t="s">
        <v>1938</v>
      </c>
      <c r="C3393" s="2"/>
      <c r="D3393" s="15">
        <v>45888</v>
      </c>
      <c r="E3393" s="15">
        <v>45890</v>
      </c>
      <c r="F3393" s="2"/>
      <c r="G3393" s="3" t="s">
        <v>6662</v>
      </c>
      <c r="H3393" s="2" t="s">
        <v>6629</v>
      </c>
      <c r="I3393" s="2"/>
      <c r="J3393" s="28">
        <v>456.41014266399998</v>
      </c>
      <c r="K3393" s="20">
        <v>1920</v>
      </c>
      <c r="L3393" s="21">
        <v>45881</v>
      </c>
      <c r="M3393" s="31" t="s">
        <v>6689</v>
      </c>
      <c r="N3393" s="31" t="s">
        <v>6705</v>
      </c>
      <c r="O3393" s="5" t="s">
        <v>5392</v>
      </c>
      <c r="P3393" s="2"/>
      <c r="Q3393" s="2" t="str">
        <f t="shared" si="52"/>
        <v>No Aplica</v>
      </c>
      <c r="R3393" s="36">
        <v>760567</v>
      </c>
      <c r="S3393" s="2"/>
    </row>
    <row r="3394" spans="1:19" x14ac:dyDescent="0.25">
      <c r="A3394" s="3" t="s">
        <v>269</v>
      </c>
      <c r="B3394" s="6" t="s">
        <v>1938</v>
      </c>
      <c r="C3394" s="2"/>
      <c r="D3394" s="26">
        <v>45888</v>
      </c>
      <c r="E3394" s="26">
        <v>45891</v>
      </c>
      <c r="F3394" s="2"/>
      <c r="G3394" s="3" t="s">
        <v>6677</v>
      </c>
      <c r="H3394" s="2" t="s">
        <v>6631</v>
      </c>
      <c r="I3394" s="2"/>
      <c r="J3394" s="29">
        <v>652.01448951999998</v>
      </c>
      <c r="K3394" s="18">
        <v>1921</v>
      </c>
      <c r="L3394" s="19">
        <v>45881</v>
      </c>
      <c r="M3394" s="30" t="s">
        <v>6689</v>
      </c>
      <c r="N3394" s="30" t="s">
        <v>6705</v>
      </c>
      <c r="O3394" s="5" t="s">
        <v>5392</v>
      </c>
      <c r="P3394" s="2"/>
      <c r="Q3394" s="2" t="str">
        <f t="shared" si="52"/>
        <v>No Aplica</v>
      </c>
      <c r="R3394" s="36">
        <v>916592</v>
      </c>
      <c r="S3394" s="2"/>
    </row>
    <row r="3395" spans="1:19" x14ac:dyDescent="0.25">
      <c r="A3395" s="3" t="s">
        <v>269</v>
      </c>
      <c r="B3395" s="6" t="s">
        <v>1938</v>
      </c>
      <c r="C3395" s="2"/>
      <c r="D3395" s="15">
        <v>45888</v>
      </c>
      <c r="E3395" s="15">
        <v>45891</v>
      </c>
      <c r="F3395" s="2"/>
      <c r="G3395" s="3" t="s">
        <v>1218</v>
      </c>
      <c r="H3395" s="2" t="s">
        <v>5641</v>
      </c>
      <c r="I3395" s="2"/>
      <c r="J3395" s="28">
        <v>652.01448951999998</v>
      </c>
      <c r="K3395" s="20">
        <v>1922</v>
      </c>
      <c r="L3395" s="21">
        <v>45881</v>
      </c>
      <c r="M3395" s="31" t="s">
        <v>6689</v>
      </c>
      <c r="N3395" s="31" t="s">
        <v>6705</v>
      </c>
      <c r="O3395" s="5" t="s">
        <v>5392</v>
      </c>
      <c r="P3395" s="2"/>
      <c r="Q3395" s="2" t="str">
        <f t="shared" si="52"/>
        <v>No Aplica</v>
      </c>
      <c r="R3395" s="36">
        <v>916592</v>
      </c>
      <c r="S3395" s="2"/>
    </row>
    <row r="3396" spans="1:19" x14ac:dyDescent="0.25">
      <c r="A3396" s="3" t="s">
        <v>269</v>
      </c>
      <c r="B3396" s="6" t="s">
        <v>1938</v>
      </c>
      <c r="C3396" s="2"/>
      <c r="D3396" s="26">
        <v>45887</v>
      </c>
      <c r="E3396" s="26">
        <v>45892</v>
      </c>
      <c r="F3396" s="2"/>
      <c r="G3396" s="3" t="s">
        <v>1369</v>
      </c>
      <c r="H3396" s="2" t="s">
        <v>6648</v>
      </c>
      <c r="I3396" s="2"/>
      <c r="J3396" s="29">
        <v>0</v>
      </c>
      <c r="K3396" s="18">
        <v>1942</v>
      </c>
      <c r="L3396" s="19">
        <v>45883</v>
      </c>
      <c r="M3396" s="30" t="s">
        <v>6689</v>
      </c>
      <c r="N3396" s="30" t="s">
        <v>6693</v>
      </c>
      <c r="O3396" s="5" t="s">
        <v>5392</v>
      </c>
      <c r="P3396" s="2"/>
      <c r="Q3396" s="2" t="str">
        <f t="shared" si="52"/>
        <v>No Aplica</v>
      </c>
      <c r="R3396" s="48"/>
      <c r="S3396" s="2"/>
    </row>
    <row r="3397" spans="1:19" x14ac:dyDescent="0.25">
      <c r="A3397" s="3" t="s">
        <v>269</v>
      </c>
      <c r="B3397" s="6" t="s">
        <v>1938</v>
      </c>
      <c r="C3397" s="2"/>
      <c r="D3397" s="15">
        <v>45894</v>
      </c>
      <c r="E3397" s="15">
        <v>45897</v>
      </c>
      <c r="F3397" s="2"/>
      <c r="G3397" s="3" t="s">
        <v>4619</v>
      </c>
      <c r="H3397" s="2" t="s">
        <v>6191</v>
      </c>
      <c r="I3397" s="2"/>
      <c r="J3397" s="28">
        <v>0</v>
      </c>
      <c r="K3397" s="20">
        <v>1988</v>
      </c>
      <c r="L3397" s="21">
        <v>45894</v>
      </c>
      <c r="M3397" s="31" t="s">
        <v>6689</v>
      </c>
      <c r="N3397" s="31" t="s">
        <v>6706</v>
      </c>
      <c r="O3397" s="5" t="s">
        <v>5392</v>
      </c>
      <c r="P3397" s="2"/>
      <c r="Q3397" s="2" t="str">
        <f t="shared" ref="Q3397:Q3414" si="53">IF(P3397&gt;=80,"Aplica","No Aplica")</f>
        <v>No Aplica</v>
      </c>
      <c r="R3397" s="48"/>
      <c r="S3397" s="2"/>
    </row>
    <row r="3398" spans="1:19" x14ac:dyDescent="0.25">
      <c r="A3398" s="3" t="s">
        <v>269</v>
      </c>
      <c r="B3398" s="6" t="s">
        <v>1938</v>
      </c>
      <c r="C3398" s="2"/>
      <c r="D3398" s="26">
        <v>45895</v>
      </c>
      <c r="E3398" s="26">
        <v>45898</v>
      </c>
      <c r="F3398" s="2"/>
      <c r="G3398" s="3" t="s">
        <v>1218</v>
      </c>
      <c r="H3398" s="2" t="s">
        <v>5641</v>
      </c>
      <c r="I3398" s="2"/>
      <c r="J3398" s="29">
        <v>0</v>
      </c>
      <c r="K3398" s="18">
        <v>1989</v>
      </c>
      <c r="L3398" s="19">
        <v>45894</v>
      </c>
      <c r="M3398" s="30" t="s">
        <v>6689</v>
      </c>
      <c r="N3398" s="30" t="s">
        <v>6707</v>
      </c>
      <c r="O3398" s="5" t="s">
        <v>5392</v>
      </c>
      <c r="P3398" s="2"/>
      <c r="Q3398" s="2" t="str">
        <f t="shared" si="53"/>
        <v>No Aplica</v>
      </c>
      <c r="R3398" s="48"/>
      <c r="S3398" s="2"/>
    </row>
    <row r="3399" spans="1:19" x14ac:dyDescent="0.25">
      <c r="A3399" s="3" t="s">
        <v>269</v>
      </c>
      <c r="B3399" s="6" t="s">
        <v>1938</v>
      </c>
      <c r="C3399" s="2"/>
      <c r="D3399" s="15">
        <v>45895</v>
      </c>
      <c r="E3399" s="15">
        <v>45898</v>
      </c>
      <c r="F3399" s="2"/>
      <c r="G3399" s="3" t="s">
        <v>6685</v>
      </c>
      <c r="H3399" s="2" t="s">
        <v>6649</v>
      </c>
      <c r="I3399" s="2"/>
      <c r="J3399" s="28">
        <v>0</v>
      </c>
      <c r="K3399" s="20">
        <v>1990</v>
      </c>
      <c r="L3399" s="21">
        <v>45894</v>
      </c>
      <c r="M3399" s="31" t="s">
        <v>6689</v>
      </c>
      <c r="N3399" s="31" t="s">
        <v>6707</v>
      </c>
      <c r="O3399" s="5" t="s">
        <v>5392</v>
      </c>
      <c r="P3399" s="2"/>
      <c r="Q3399" s="2" t="str">
        <f t="shared" si="53"/>
        <v>No Aplica</v>
      </c>
      <c r="R3399" s="48"/>
      <c r="S3399" s="2"/>
    </row>
    <row r="3400" spans="1:19" x14ac:dyDescent="0.25">
      <c r="A3400" s="3" t="s">
        <v>269</v>
      </c>
      <c r="B3400" s="6" t="s">
        <v>1938</v>
      </c>
      <c r="C3400" s="2"/>
      <c r="D3400" s="26">
        <v>45907</v>
      </c>
      <c r="E3400" s="26">
        <v>45913</v>
      </c>
      <c r="F3400" s="2"/>
      <c r="G3400" s="3" t="s">
        <v>872</v>
      </c>
      <c r="H3400" s="2" t="s">
        <v>6635</v>
      </c>
      <c r="I3400" s="2"/>
      <c r="J3400" s="29">
        <v>1592.7456531359999</v>
      </c>
      <c r="K3400" s="18">
        <v>1991</v>
      </c>
      <c r="L3400" s="19">
        <v>45894</v>
      </c>
      <c r="M3400" s="30" t="s">
        <v>6689</v>
      </c>
      <c r="N3400" s="30" t="s">
        <v>6694</v>
      </c>
      <c r="O3400" s="5" t="s">
        <v>5392</v>
      </c>
      <c r="P3400" s="2"/>
      <c r="Q3400" s="2" t="str">
        <f t="shared" si="53"/>
        <v>No Aplica</v>
      </c>
      <c r="R3400" s="36">
        <v>950525</v>
      </c>
      <c r="S3400" s="2"/>
    </row>
    <row r="3401" spans="1:19" x14ac:dyDescent="0.25">
      <c r="A3401" s="3" t="s">
        <v>269</v>
      </c>
      <c r="B3401" s="6" t="s">
        <v>1938</v>
      </c>
      <c r="C3401" s="2"/>
      <c r="D3401" s="15">
        <v>45907</v>
      </c>
      <c r="E3401" s="15">
        <v>45909</v>
      </c>
      <c r="F3401" s="2"/>
      <c r="G3401" s="3" t="s">
        <v>6673</v>
      </c>
      <c r="H3401" s="2" t="s">
        <v>6625</v>
      </c>
      <c r="I3401" s="2"/>
      <c r="J3401" s="28">
        <v>0</v>
      </c>
      <c r="K3401" s="20">
        <v>2062</v>
      </c>
      <c r="L3401" s="21">
        <v>45901</v>
      </c>
      <c r="M3401" s="31" t="s">
        <v>6689</v>
      </c>
      <c r="N3401" s="31" t="s">
        <v>6706</v>
      </c>
      <c r="O3401" s="5" t="s">
        <v>5392</v>
      </c>
      <c r="P3401" s="2"/>
      <c r="Q3401" s="2" t="str">
        <f t="shared" si="53"/>
        <v>No Aplica</v>
      </c>
      <c r="R3401" s="48"/>
      <c r="S3401" s="2"/>
    </row>
    <row r="3402" spans="1:19" x14ac:dyDescent="0.25">
      <c r="A3402" s="3" t="s">
        <v>269</v>
      </c>
      <c r="B3402" s="6" t="s">
        <v>1938</v>
      </c>
      <c r="C3402" s="2"/>
      <c r="D3402" s="26">
        <v>45907</v>
      </c>
      <c r="E3402" s="26">
        <v>45909</v>
      </c>
      <c r="F3402" s="2"/>
      <c r="G3402" s="3" t="s">
        <v>6665</v>
      </c>
      <c r="H3402" s="2" t="s">
        <v>6650</v>
      </c>
      <c r="I3402" s="2"/>
      <c r="J3402" s="29">
        <v>0</v>
      </c>
      <c r="K3402" s="18">
        <v>2063</v>
      </c>
      <c r="L3402" s="19">
        <v>45901</v>
      </c>
      <c r="M3402" s="30" t="s">
        <v>6689</v>
      </c>
      <c r="N3402" s="30" t="s">
        <v>6706</v>
      </c>
      <c r="O3402" s="5" t="s">
        <v>5392</v>
      </c>
      <c r="P3402" s="2"/>
      <c r="Q3402" s="2" t="str">
        <f t="shared" si="53"/>
        <v>No Aplica</v>
      </c>
      <c r="R3402" s="48"/>
      <c r="S3402" s="2"/>
    </row>
    <row r="3403" spans="1:19" x14ac:dyDescent="0.25">
      <c r="A3403" s="3" t="s">
        <v>269</v>
      </c>
      <c r="B3403" s="6" t="s">
        <v>1938</v>
      </c>
      <c r="C3403" s="2"/>
      <c r="D3403" s="15">
        <v>45907</v>
      </c>
      <c r="E3403" s="15">
        <v>45910</v>
      </c>
      <c r="F3403" s="2"/>
      <c r="G3403" s="3" t="s">
        <v>1222</v>
      </c>
      <c r="H3403" s="2" t="s">
        <v>5400</v>
      </c>
      <c r="I3403" s="2"/>
      <c r="J3403" s="28">
        <v>0</v>
      </c>
      <c r="K3403" s="20">
        <v>2100</v>
      </c>
      <c r="L3403" s="21">
        <v>45904</v>
      </c>
      <c r="M3403" s="31" t="s">
        <v>6689</v>
      </c>
      <c r="N3403" s="31" t="s">
        <v>6706</v>
      </c>
      <c r="O3403" s="5" t="s">
        <v>5392</v>
      </c>
      <c r="P3403" s="2"/>
      <c r="Q3403" s="2" t="str">
        <f t="shared" si="53"/>
        <v>No Aplica</v>
      </c>
      <c r="R3403" s="48"/>
      <c r="S3403" s="2"/>
    </row>
    <row r="3404" spans="1:19" x14ac:dyDescent="0.25">
      <c r="A3404" s="3" t="s">
        <v>269</v>
      </c>
      <c r="B3404" s="6" t="s">
        <v>1938</v>
      </c>
      <c r="C3404" s="2"/>
      <c r="D3404" s="26">
        <v>45907</v>
      </c>
      <c r="E3404" s="26">
        <v>45910</v>
      </c>
      <c r="F3404" s="2"/>
      <c r="G3404" s="3" t="s">
        <v>6660</v>
      </c>
      <c r="H3404" s="2" t="s">
        <v>6611</v>
      </c>
      <c r="I3404" s="2"/>
      <c r="J3404" s="29">
        <v>715.02825101400003</v>
      </c>
      <c r="K3404" s="18">
        <v>2101</v>
      </c>
      <c r="L3404" s="19">
        <v>45904</v>
      </c>
      <c r="M3404" s="30" t="s">
        <v>6689</v>
      </c>
      <c r="N3404" s="30" t="s">
        <v>6706</v>
      </c>
      <c r="O3404" s="5" t="s">
        <v>5392</v>
      </c>
      <c r="P3404" s="2"/>
      <c r="Q3404" s="2" t="str">
        <f t="shared" si="53"/>
        <v>No Aplica</v>
      </c>
      <c r="R3404" s="48"/>
      <c r="S3404" s="2"/>
    </row>
    <row r="3405" spans="1:19" x14ac:dyDescent="0.25">
      <c r="A3405" s="3" t="s">
        <v>269</v>
      </c>
      <c r="B3405" s="6" t="s">
        <v>1938</v>
      </c>
      <c r="C3405" s="2"/>
      <c r="D3405" s="15">
        <v>45907</v>
      </c>
      <c r="E3405" s="15">
        <v>45909</v>
      </c>
      <c r="F3405" s="2"/>
      <c r="G3405" s="3" t="s">
        <v>6686</v>
      </c>
      <c r="H3405" s="2" t="s">
        <v>6651</v>
      </c>
      <c r="I3405" s="2"/>
      <c r="J3405" s="28">
        <v>0</v>
      </c>
      <c r="K3405" s="20">
        <v>2102</v>
      </c>
      <c r="L3405" s="21">
        <v>45904</v>
      </c>
      <c r="M3405" s="31" t="s">
        <v>6689</v>
      </c>
      <c r="N3405" s="31" t="s">
        <v>6706</v>
      </c>
      <c r="O3405" s="5" t="s">
        <v>5392</v>
      </c>
      <c r="P3405" s="2"/>
      <c r="Q3405" s="2" t="str">
        <f t="shared" si="53"/>
        <v>No Aplica</v>
      </c>
      <c r="R3405" s="48"/>
      <c r="S3405" s="2"/>
    </row>
    <row r="3406" spans="1:19" x14ac:dyDescent="0.25">
      <c r="A3406" s="3" t="s">
        <v>269</v>
      </c>
      <c r="B3406" s="6" t="s">
        <v>1938</v>
      </c>
      <c r="C3406" s="2"/>
      <c r="D3406" s="26">
        <v>45907</v>
      </c>
      <c r="E3406" s="26">
        <v>45909</v>
      </c>
      <c r="F3406" s="2"/>
      <c r="G3406" s="3" t="s">
        <v>6687</v>
      </c>
      <c r="H3406" s="2" t="s">
        <v>6652</v>
      </c>
      <c r="I3406" s="2"/>
      <c r="J3406" s="29">
        <v>0</v>
      </c>
      <c r="K3406" s="18">
        <v>2103</v>
      </c>
      <c r="L3406" s="19">
        <v>45904</v>
      </c>
      <c r="M3406" s="30" t="s">
        <v>6689</v>
      </c>
      <c r="N3406" s="30" t="s">
        <v>6706</v>
      </c>
      <c r="O3406" s="5" t="s">
        <v>5392</v>
      </c>
      <c r="P3406" s="2"/>
      <c r="Q3406" s="2" t="str">
        <f t="shared" si="53"/>
        <v>No Aplica</v>
      </c>
      <c r="R3406" s="48"/>
      <c r="S3406" s="2"/>
    </row>
    <row r="3407" spans="1:19" x14ac:dyDescent="0.25">
      <c r="A3407" s="3" t="s">
        <v>269</v>
      </c>
      <c r="B3407" s="6" t="s">
        <v>1938</v>
      </c>
      <c r="C3407" s="2"/>
      <c r="D3407" s="15">
        <v>45914</v>
      </c>
      <c r="E3407" s="15">
        <v>45917</v>
      </c>
      <c r="F3407" s="2"/>
      <c r="G3407" s="3" t="s">
        <v>678</v>
      </c>
      <c r="H3407" s="2" t="s">
        <v>6653</v>
      </c>
      <c r="I3407" s="2"/>
      <c r="J3407" s="28">
        <v>0</v>
      </c>
      <c r="K3407" s="20">
        <v>2153</v>
      </c>
      <c r="L3407" s="21">
        <v>45911</v>
      </c>
      <c r="M3407" s="31" t="s">
        <v>6689</v>
      </c>
      <c r="N3407" s="31" t="s">
        <v>6706</v>
      </c>
      <c r="O3407" s="5" t="s">
        <v>5392</v>
      </c>
      <c r="P3407" s="2"/>
      <c r="Q3407" s="2" t="str">
        <f t="shared" si="53"/>
        <v>No Aplica</v>
      </c>
      <c r="R3407" s="48"/>
      <c r="S3407" s="2"/>
    </row>
    <row r="3408" spans="1:19" x14ac:dyDescent="0.25">
      <c r="A3408" s="3" t="s">
        <v>269</v>
      </c>
      <c r="B3408" s="6" t="s">
        <v>1938</v>
      </c>
      <c r="C3408" s="2"/>
      <c r="D3408" s="26">
        <v>45917</v>
      </c>
      <c r="E3408" s="26">
        <v>45920</v>
      </c>
      <c r="F3408" s="2"/>
      <c r="G3408" s="3" t="s">
        <v>6688</v>
      </c>
      <c r="H3408" s="2" t="s">
        <v>6654</v>
      </c>
      <c r="I3408" s="2"/>
      <c r="J3408" s="29">
        <v>0</v>
      </c>
      <c r="K3408" s="18">
        <v>2161</v>
      </c>
      <c r="L3408" s="19">
        <v>45915</v>
      </c>
      <c r="M3408" s="30" t="s">
        <v>6689</v>
      </c>
      <c r="N3408" s="30" t="s">
        <v>6706</v>
      </c>
      <c r="O3408" s="5" t="s">
        <v>5392</v>
      </c>
      <c r="P3408" s="2"/>
      <c r="Q3408" s="2" t="str">
        <f t="shared" si="53"/>
        <v>No Aplica</v>
      </c>
      <c r="R3408" s="48"/>
      <c r="S3408" s="2"/>
    </row>
    <row r="3409" spans="1:19" x14ac:dyDescent="0.25">
      <c r="A3409" s="3" t="s">
        <v>269</v>
      </c>
      <c r="B3409" s="6" t="s">
        <v>1938</v>
      </c>
      <c r="C3409" s="2"/>
      <c r="D3409" s="15">
        <v>45927</v>
      </c>
      <c r="E3409" s="15">
        <v>45935</v>
      </c>
      <c r="F3409" s="2"/>
      <c r="G3409" s="3" t="s">
        <v>6664</v>
      </c>
      <c r="H3409" s="2" t="s">
        <v>6615</v>
      </c>
      <c r="I3409" s="2"/>
      <c r="J3409" s="28">
        <v>0</v>
      </c>
      <c r="K3409" s="20">
        <v>2163</v>
      </c>
      <c r="L3409" s="21">
        <v>45915</v>
      </c>
      <c r="M3409" s="31" t="s">
        <v>6689</v>
      </c>
      <c r="N3409" s="31" t="s">
        <v>6708</v>
      </c>
      <c r="O3409" s="5" t="s">
        <v>5392</v>
      </c>
      <c r="P3409" s="2"/>
      <c r="Q3409" s="2" t="str">
        <f t="shared" si="53"/>
        <v>No Aplica</v>
      </c>
      <c r="R3409" s="48"/>
      <c r="S3409" s="2"/>
    </row>
    <row r="3410" spans="1:19" x14ac:dyDescent="0.25">
      <c r="A3410" s="3" t="s">
        <v>269</v>
      </c>
      <c r="B3410" s="6" t="s">
        <v>1938</v>
      </c>
      <c r="C3410" s="2"/>
      <c r="D3410" s="26">
        <v>45917</v>
      </c>
      <c r="E3410" s="26">
        <v>45921</v>
      </c>
      <c r="F3410" s="2"/>
      <c r="G3410" s="3" t="s">
        <v>328</v>
      </c>
      <c r="H3410" s="2" t="s">
        <v>6655</v>
      </c>
      <c r="I3410" s="2"/>
      <c r="J3410" s="29">
        <v>0</v>
      </c>
      <c r="K3410" s="18">
        <v>2181</v>
      </c>
      <c r="L3410" s="19">
        <v>45915</v>
      </c>
      <c r="M3410" s="30" t="s">
        <v>6689</v>
      </c>
      <c r="N3410" s="30" t="s">
        <v>6706</v>
      </c>
      <c r="O3410" s="5" t="s">
        <v>5392</v>
      </c>
      <c r="P3410" s="2"/>
      <c r="Q3410" s="2" t="str">
        <f t="shared" si="53"/>
        <v>No Aplica</v>
      </c>
      <c r="R3410" s="48"/>
      <c r="S3410" s="2"/>
    </row>
    <row r="3411" spans="1:19" x14ac:dyDescent="0.25">
      <c r="A3411" s="3" t="s">
        <v>269</v>
      </c>
      <c r="B3411" s="6" t="s">
        <v>1938</v>
      </c>
      <c r="C3411" s="2"/>
      <c r="D3411" s="15">
        <v>45915</v>
      </c>
      <c r="E3411" s="15">
        <v>45918</v>
      </c>
      <c r="F3411" s="2"/>
      <c r="G3411" s="3" t="s">
        <v>6678</v>
      </c>
      <c r="H3411" s="2" t="s">
        <v>6633</v>
      </c>
      <c r="I3411" s="2"/>
      <c r="J3411" s="28">
        <v>0</v>
      </c>
      <c r="K3411" s="20">
        <v>2182</v>
      </c>
      <c r="L3411" s="21">
        <v>45915</v>
      </c>
      <c r="M3411" s="31" t="s">
        <v>6689</v>
      </c>
      <c r="N3411" s="31" t="s">
        <v>6702</v>
      </c>
      <c r="O3411" s="5" t="s">
        <v>5392</v>
      </c>
      <c r="P3411" s="2"/>
      <c r="Q3411" s="2" t="str">
        <f t="shared" si="53"/>
        <v>No Aplica</v>
      </c>
      <c r="R3411" s="48"/>
      <c r="S3411" s="2"/>
    </row>
    <row r="3412" spans="1:19" x14ac:dyDescent="0.25">
      <c r="A3412" s="3" t="s">
        <v>269</v>
      </c>
      <c r="B3412" s="6" t="s">
        <v>1938</v>
      </c>
      <c r="C3412" s="2"/>
      <c r="D3412" s="26">
        <v>45917</v>
      </c>
      <c r="E3412" s="26">
        <v>45920</v>
      </c>
      <c r="F3412" s="2"/>
      <c r="G3412" s="3" t="s">
        <v>2248</v>
      </c>
      <c r="H3412" s="2" t="s">
        <v>5752</v>
      </c>
      <c r="I3412" s="2"/>
      <c r="J3412" s="29">
        <v>0</v>
      </c>
      <c r="K3412" s="18">
        <v>2185</v>
      </c>
      <c r="L3412" s="19">
        <v>45916</v>
      </c>
      <c r="M3412" s="30" t="s">
        <v>6689</v>
      </c>
      <c r="N3412" s="30" t="s">
        <v>6706</v>
      </c>
      <c r="O3412" s="5" t="s">
        <v>5392</v>
      </c>
      <c r="P3412" s="2"/>
      <c r="Q3412" s="2" t="str">
        <f t="shared" si="53"/>
        <v>No Aplica</v>
      </c>
      <c r="R3412" s="48"/>
      <c r="S3412" s="2"/>
    </row>
    <row r="3413" spans="1:19" x14ac:dyDescent="0.25">
      <c r="A3413" s="3" t="s">
        <v>269</v>
      </c>
      <c r="B3413" s="6" t="s">
        <v>1938</v>
      </c>
      <c r="C3413" s="2"/>
      <c r="D3413" s="15">
        <v>45917</v>
      </c>
      <c r="E3413" s="15">
        <v>45922</v>
      </c>
      <c r="F3413" s="2"/>
      <c r="G3413" s="3" t="s">
        <v>3374</v>
      </c>
      <c r="H3413" s="2" t="s">
        <v>6656</v>
      </c>
      <c r="I3413" s="2"/>
      <c r="J3413" s="28">
        <v>0</v>
      </c>
      <c r="K3413" s="20">
        <v>2203</v>
      </c>
      <c r="L3413" s="21">
        <v>45922</v>
      </c>
      <c r="M3413" s="31" t="s">
        <v>6689</v>
      </c>
      <c r="N3413" s="31" t="s">
        <v>6706</v>
      </c>
      <c r="O3413" s="5" t="s">
        <v>5392</v>
      </c>
      <c r="P3413" s="2"/>
      <c r="Q3413" s="2" t="str">
        <f t="shared" si="53"/>
        <v>No Aplica</v>
      </c>
      <c r="R3413" s="48"/>
      <c r="S3413" s="2"/>
    </row>
    <row r="3414" spans="1:19" x14ac:dyDescent="0.25">
      <c r="A3414" s="3" t="s">
        <v>269</v>
      </c>
      <c r="B3414" s="6" t="s">
        <v>1938</v>
      </c>
      <c r="C3414" s="2"/>
      <c r="D3414" s="26">
        <v>45927</v>
      </c>
      <c r="E3414" s="26">
        <v>45932</v>
      </c>
      <c r="F3414" s="2"/>
      <c r="G3414" s="3" t="s">
        <v>814</v>
      </c>
      <c r="H3414" s="2" t="s">
        <v>6657</v>
      </c>
      <c r="I3414" s="2"/>
      <c r="J3414" s="29">
        <v>0</v>
      </c>
      <c r="K3414" s="18">
        <v>2204</v>
      </c>
      <c r="L3414" s="19">
        <v>45922</v>
      </c>
      <c r="M3414" s="30" t="s">
        <v>6689</v>
      </c>
      <c r="N3414" s="30" t="s">
        <v>6708</v>
      </c>
      <c r="O3414" s="5" t="s">
        <v>5392</v>
      </c>
      <c r="P3414" s="2"/>
      <c r="Q3414" s="2" t="str">
        <f t="shared" si="53"/>
        <v>No Aplica</v>
      </c>
      <c r="R3414" s="48"/>
      <c r="S3414" s="2"/>
    </row>
    <row r="3415" spans="1:19" x14ac:dyDescent="0.25">
      <c r="A3415" s="3" t="s">
        <v>385</v>
      </c>
      <c r="B3415" s="6" t="s">
        <v>1928</v>
      </c>
      <c r="C3415" s="2" t="s">
        <v>6721</v>
      </c>
      <c r="D3415" s="4">
        <v>45894</v>
      </c>
      <c r="E3415" s="4">
        <v>45898</v>
      </c>
      <c r="F3415" s="2" t="s">
        <v>6722</v>
      </c>
      <c r="G3415" s="37" t="s">
        <v>6723</v>
      </c>
      <c r="H3415" s="34" t="s">
        <v>6724</v>
      </c>
      <c r="I3415" s="3" t="s">
        <v>351</v>
      </c>
      <c r="J3415" s="38">
        <v>349901</v>
      </c>
      <c r="K3415" s="39">
        <v>1670</v>
      </c>
      <c r="L3415" s="4">
        <v>45890</v>
      </c>
      <c r="M3415" s="37" t="s">
        <v>410</v>
      </c>
      <c r="N3415" s="37" t="s">
        <v>270</v>
      </c>
      <c r="O3415" s="40" t="s">
        <v>5394</v>
      </c>
      <c r="P3415" s="34">
        <v>115.95</v>
      </c>
      <c r="Q3415" s="34" t="s">
        <v>6725</v>
      </c>
      <c r="R3415" s="36"/>
      <c r="S3415" s="2"/>
    </row>
    <row r="3416" spans="1:19" x14ac:dyDescent="0.25">
      <c r="A3416" s="3" t="s">
        <v>385</v>
      </c>
      <c r="B3416" s="6" t="s">
        <v>1928</v>
      </c>
      <c r="C3416" s="2" t="s">
        <v>6721</v>
      </c>
      <c r="D3416" s="4">
        <v>45894</v>
      </c>
      <c r="E3416" s="4">
        <v>45898</v>
      </c>
      <c r="F3416" s="2" t="s">
        <v>6722</v>
      </c>
      <c r="G3416" s="37" t="s">
        <v>6726</v>
      </c>
      <c r="H3416" s="34" t="s">
        <v>6727</v>
      </c>
      <c r="I3416" s="3" t="s">
        <v>351</v>
      </c>
      <c r="J3416" s="38">
        <v>349901</v>
      </c>
      <c r="K3416" s="39">
        <v>1671</v>
      </c>
      <c r="L3416" s="4">
        <v>45890</v>
      </c>
      <c r="M3416" s="37" t="s">
        <v>410</v>
      </c>
      <c r="N3416" s="37" t="s">
        <v>270</v>
      </c>
      <c r="O3416" s="40" t="s">
        <v>5394</v>
      </c>
      <c r="P3416" s="34">
        <v>115.95</v>
      </c>
      <c r="Q3416" s="34" t="s">
        <v>6725</v>
      </c>
      <c r="R3416" s="36"/>
      <c r="S3416" s="2"/>
    </row>
    <row r="3417" spans="1:19" x14ac:dyDescent="0.25">
      <c r="A3417" s="3" t="s">
        <v>385</v>
      </c>
      <c r="B3417" s="6" t="s">
        <v>1928</v>
      </c>
      <c r="C3417" s="2" t="s">
        <v>6721</v>
      </c>
      <c r="D3417" s="4">
        <v>45936</v>
      </c>
      <c r="E3417" s="4">
        <v>45938</v>
      </c>
      <c r="F3417" s="2" t="s">
        <v>6722</v>
      </c>
      <c r="G3417" s="37" t="s">
        <v>6728</v>
      </c>
      <c r="H3417" s="34" t="s">
        <v>6729</v>
      </c>
      <c r="I3417" s="3" t="s">
        <v>351</v>
      </c>
      <c r="J3417" s="38">
        <v>190855</v>
      </c>
      <c r="K3417" s="39">
        <v>1970</v>
      </c>
      <c r="L3417" s="4">
        <v>45933</v>
      </c>
      <c r="M3417" s="37" t="s">
        <v>410</v>
      </c>
      <c r="N3417" s="37" t="s">
        <v>270</v>
      </c>
      <c r="O3417" s="40" t="s">
        <v>5394</v>
      </c>
      <c r="P3417" s="34">
        <v>115.95</v>
      </c>
      <c r="Q3417" s="34" t="s">
        <v>6725</v>
      </c>
      <c r="R3417" s="36"/>
      <c r="S3417" s="2"/>
    </row>
    <row r="3418" spans="1:19" x14ac:dyDescent="0.25">
      <c r="A3418" s="44" t="s">
        <v>104</v>
      </c>
      <c r="B3418" s="45" t="s">
        <v>1946</v>
      </c>
      <c r="C3418" s="34">
        <v>218030</v>
      </c>
      <c r="D3418" s="43">
        <v>45846</v>
      </c>
      <c r="E3418" s="43">
        <v>45847</v>
      </c>
      <c r="F3418" s="34" t="s">
        <v>780</v>
      </c>
      <c r="G3418" s="37" t="s">
        <v>781</v>
      </c>
      <c r="H3418" s="34" t="s">
        <v>5818</v>
      </c>
      <c r="I3418" s="37" t="s">
        <v>97</v>
      </c>
      <c r="J3418" s="38">
        <v>111332</v>
      </c>
      <c r="K3418" s="39">
        <v>218030</v>
      </c>
      <c r="L3418" s="46">
        <v>45838</v>
      </c>
      <c r="M3418" s="37" t="s">
        <v>334</v>
      </c>
      <c r="N3418" s="37" t="s">
        <v>302</v>
      </c>
      <c r="O3418" s="47" t="s">
        <v>5392</v>
      </c>
      <c r="P3418" s="34"/>
      <c r="Q3418" s="34"/>
      <c r="R3418" s="48">
        <v>0</v>
      </c>
    </row>
    <row r="3419" spans="1:19" x14ac:dyDescent="0.25">
      <c r="A3419" s="44" t="s">
        <v>104</v>
      </c>
      <c r="B3419" s="45" t="s">
        <v>1946</v>
      </c>
      <c r="C3419" s="34">
        <v>221830</v>
      </c>
      <c r="D3419" s="43">
        <v>45929</v>
      </c>
      <c r="E3419" s="43">
        <v>45929</v>
      </c>
      <c r="F3419" s="34" t="s">
        <v>2</v>
      </c>
      <c r="G3419" s="37" t="s">
        <v>1888</v>
      </c>
      <c r="H3419" s="34" t="s">
        <v>5609</v>
      </c>
      <c r="I3419" s="37" t="s">
        <v>97</v>
      </c>
      <c r="J3419" s="38">
        <v>25815</v>
      </c>
      <c r="K3419" s="39">
        <v>221830</v>
      </c>
      <c r="L3419" s="37" t="s">
        <v>5154</v>
      </c>
      <c r="M3419" s="37" t="s">
        <v>378</v>
      </c>
      <c r="N3419" s="37" t="s">
        <v>828</v>
      </c>
      <c r="O3419" s="47" t="s">
        <v>5382</v>
      </c>
      <c r="P3419" s="34"/>
      <c r="Q3419" s="34"/>
      <c r="R3419" s="48">
        <v>7000</v>
      </c>
    </row>
    <row r="3420" spans="1:19" x14ac:dyDescent="0.25">
      <c r="A3420" s="44" t="s">
        <v>104</v>
      </c>
      <c r="B3420" s="45" t="s">
        <v>1946</v>
      </c>
      <c r="C3420" s="34">
        <v>221881</v>
      </c>
      <c r="D3420" s="43">
        <v>45924</v>
      </c>
      <c r="E3420" s="43">
        <v>45932</v>
      </c>
      <c r="F3420" s="34" t="s">
        <v>779</v>
      </c>
      <c r="G3420" s="37" t="s">
        <v>814</v>
      </c>
      <c r="H3420" s="34" t="s">
        <v>5672</v>
      </c>
      <c r="I3420" s="37" t="s">
        <v>3170</v>
      </c>
      <c r="J3420" s="38">
        <v>-34581</v>
      </c>
      <c r="K3420" s="39">
        <v>221881</v>
      </c>
      <c r="L3420" s="46">
        <v>45943</v>
      </c>
      <c r="M3420" s="37" t="s">
        <v>334</v>
      </c>
      <c r="N3420" s="37" t="s">
        <v>265</v>
      </c>
      <c r="O3420" s="47" t="s">
        <v>5392</v>
      </c>
      <c r="P3420" s="34"/>
      <c r="Q3420" s="34"/>
      <c r="R3420" s="48">
        <v>0</v>
      </c>
    </row>
  </sheetData>
  <autoFilter ref="A1:S3420" xr:uid="{4F533D96-B7F8-4E61-AD97-3B95B0FF1E34}"/>
  <sortState xmlns:xlrd2="http://schemas.microsoft.com/office/spreadsheetml/2017/richdata2" ref="A2:S3286">
    <sortCondition ref="A2:A3286"/>
  </sortState>
  <phoneticPr fontId="3" type="noConversion"/>
  <dataValidations count="4">
    <dataValidation type="list" allowBlank="1" showInputMessage="1" showErrorMessage="1" sqref="M3356:M3414" xr:uid="{91FED997-AE90-47CE-9E30-F2B5224D2622}">
      <formula1>$AB$1:$AB$503</formula1>
    </dataValidation>
    <dataValidation type="list" allowBlank="1" showInputMessage="1" showErrorMessage="1" sqref="N3357:N3361" xr:uid="{EAEBF4BF-976F-4C1E-9336-798181295D24}">
      <formula1>$AB$1:$AB$456</formula1>
    </dataValidation>
    <dataValidation type="list" allowBlank="1" showInputMessage="1" showErrorMessage="1" sqref="N3362:N3414" xr:uid="{30B8C382-4C24-4FDE-9EC5-4CDB89A53087}">
      <formula1>$AA$2:$AA$65538</formula1>
    </dataValidation>
    <dataValidation type="list" allowBlank="1" showInputMessage="1" showErrorMessage="1" sqref="N3287 N3355 N3349 N3329:N3334 N3324:N3327 N3321:N3322 N3316:N3318 N3296 N3298 N3293" xr:uid="{F5DA1D76-AC48-4746-9E2E-C69CFA23395E}">
      <formula1>$Y:$Y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434FB-7BCA-41CC-BA8B-B28FB9FE8812}">
  <dimension ref="A1:D2909"/>
  <sheetViews>
    <sheetView topLeftCell="A2890" workbookViewId="0">
      <selection activeCell="D2910" sqref="D2910"/>
    </sheetView>
  </sheetViews>
  <sheetFormatPr baseColWidth="10" defaultRowHeight="15" x14ac:dyDescent="0.25"/>
  <cols>
    <col min="3" max="3" width="44.5703125" bestFit="1" customWidth="1"/>
  </cols>
  <sheetData>
    <row r="1" spans="1:4" x14ac:dyDescent="0.25">
      <c r="A1" s="9" t="s">
        <v>6462</v>
      </c>
      <c r="B1" s="9" t="s">
        <v>6463</v>
      </c>
      <c r="C1" s="9" t="s">
        <v>6464</v>
      </c>
      <c r="D1" s="9" t="s">
        <v>6465</v>
      </c>
    </row>
    <row r="2" spans="1:4" x14ac:dyDescent="0.25">
      <c r="A2" s="10" t="s">
        <v>533</v>
      </c>
      <c r="B2" s="10" t="s">
        <v>533</v>
      </c>
      <c r="C2" s="10" t="str">
        <f t="shared" ref="C2:C65" si="0">CONCATENATE(A2,B2)</f>
        <v>AISÉNAISÉN</v>
      </c>
      <c r="D2" s="11">
        <v>0</v>
      </c>
    </row>
    <row r="3" spans="1:4" x14ac:dyDescent="0.25">
      <c r="A3" s="10" t="s">
        <v>533</v>
      </c>
      <c r="B3" s="10" t="s">
        <v>840</v>
      </c>
      <c r="C3" s="10" t="str">
        <f t="shared" si="0"/>
        <v>AISÉNCISNES</v>
      </c>
      <c r="D3" s="11">
        <v>180.25</v>
      </c>
    </row>
    <row r="4" spans="1:4" x14ac:dyDescent="0.25">
      <c r="A4" s="10" t="s">
        <v>533</v>
      </c>
      <c r="B4" s="10" t="s">
        <v>111</v>
      </c>
      <c r="C4" s="10" t="str">
        <f t="shared" si="0"/>
        <v>AISÉNCOIHAIQUE</v>
      </c>
      <c r="D4" s="11">
        <v>64.319999999999993</v>
      </c>
    </row>
    <row r="5" spans="1:4" x14ac:dyDescent="0.25">
      <c r="A5" s="10" t="s">
        <v>533</v>
      </c>
      <c r="B5" s="10" t="s">
        <v>265</v>
      </c>
      <c r="C5" s="10" t="str">
        <f t="shared" si="0"/>
        <v>AISÉNSANTIAGO</v>
      </c>
      <c r="D5" s="11">
        <v>1680.16</v>
      </c>
    </row>
    <row r="6" spans="1:4" x14ac:dyDescent="0.25">
      <c r="A6" s="10" t="s">
        <v>533</v>
      </c>
      <c r="B6" s="10" t="s">
        <v>270</v>
      </c>
      <c r="C6" s="10" t="str">
        <f t="shared" si="0"/>
        <v>AISÉNSANTIAGO CENTRO</v>
      </c>
      <c r="D6" s="11">
        <v>1680.16</v>
      </c>
    </row>
    <row r="7" spans="1:4" x14ac:dyDescent="0.25">
      <c r="A7" s="10" t="s">
        <v>1575</v>
      </c>
      <c r="B7" s="10" t="s">
        <v>638</v>
      </c>
      <c r="C7" s="10" t="str">
        <f t="shared" si="0"/>
        <v>ALGARROBOSAN ANTONIO</v>
      </c>
      <c r="D7" s="11">
        <v>33.1</v>
      </c>
    </row>
    <row r="8" spans="1:4" x14ac:dyDescent="0.25">
      <c r="A8" s="10" t="s">
        <v>6466</v>
      </c>
      <c r="B8" s="10" t="s">
        <v>100</v>
      </c>
      <c r="C8" s="10" t="str">
        <f t="shared" si="0"/>
        <v>ALTO BÍO BÍOCONCEPCIÓN</v>
      </c>
      <c r="D8" s="11">
        <v>271.5</v>
      </c>
    </row>
    <row r="9" spans="1:4" x14ac:dyDescent="0.25">
      <c r="A9" s="10" t="s">
        <v>6466</v>
      </c>
      <c r="B9" s="10" t="s">
        <v>227</v>
      </c>
      <c r="C9" s="10" t="str">
        <f t="shared" si="0"/>
        <v>ALTO BÍO BÍOLOS ANGELES</v>
      </c>
      <c r="D9" s="11">
        <v>149</v>
      </c>
    </row>
    <row r="10" spans="1:4" x14ac:dyDescent="0.25">
      <c r="A10" s="10" t="s">
        <v>947</v>
      </c>
      <c r="B10" s="10" t="s">
        <v>324</v>
      </c>
      <c r="C10" s="10" t="str">
        <f t="shared" si="0"/>
        <v>ALTO DEL CARMENCOPIAPO</v>
      </c>
      <c r="D10" s="11">
        <v>184.61</v>
      </c>
    </row>
    <row r="11" spans="1:4" x14ac:dyDescent="0.25">
      <c r="A11" s="10" t="s">
        <v>947</v>
      </c>
      <c r="B11" s="10" t="s">
        <v>915</v>
      </c>
      <c r="C11" s="10" t="str">
        <f t="shared" si="0"/>
        <v>ALTO DEL CARMENVALLENAR</v>
      </c>
      <c r="D11" s="11">
        <v>41.35</v>
      </c>
    </row>
    <row r="12" spans="1:4" x14ac:dyDescent="0.25">
      <c r="A12" s="10" t="s">
        <v>893</v>
      </c>
      <c r="B12" s="10" t="s">
        <v>261</v>
      </c>
      <c r="C12" s="10" t="str">
        <f t="shared" si="0"/>
        <v>ALTO HOSPICIOARICA</v>
      </c>
      <c r="D12" s="11">
        <v>299.10000000000002</v>
      </c>
    </row>
    <row r="13" spans="1:4" x14ac:dyDescent="0.25">
      <c r="A13" s="10" t="s">
        <v>893</v>
      </c>
      <c r="B13" s="10" t="s">
        <v>894</v>
      </c>
      <c r="C13" s="10" t="str">
        <f t="shared" si="0"/>
        <v>ALTO HOSPICIOPOZO ALMONTE</v>
      </c>
      <c r="D13" s="11">
        <v>45.73</v>
      </c>
    </row>
    <row r="14" spans="1:4" x14ac:dyDescent="0.25">
      <c r="A14" s="10" t="s">
        <v>893</v>
      </c>
      <c r="B14" s="10" t="s">
        <v>265</v>
      </c>
      <c r="C14" s="10" t="str">
        <f t="shared" si="0"/>
        <v>ALTO HOSPICIOSANTIAGO</v>
      </c>
      <c r="D14" s="11">
        <v>1787.05</v>
      </c>
    </row>
    <row r="15" spans="1:4" x14ac:dyDescent="0.25">
      <c r="A15" s="10" t="s">
        <v>893</v>
      </c>
      <c r="B15" s="10" t="s">
        <v>270</v>
      </c>
      <c r="C15" s="10" t="str">
        <f t="shared" si="0"/>
        <v>ALTO HOSPICIOSANTIAGO CENTRO</v>
      </c>
      <c r="D15" s="11">
        <v>1787.05</v>
      </c>
    </row>
    <row r="16" spans="1:4" x14ac:dyDescent="0.25">
      <c r="A16" s="10" t="s">
        <v>819</v>
      </c>
      <c r="B16" s="10" t="s">
        <v>3</v>
      </c>
      <c r="C16" s="10" t="str">
        <f t="shared" si="0"/>
        <v>ANCUDCASTRO</v>
      </c>
      <c r="D16" s="11">
        <v>81.17</v>
      </c>
    </row>
    <row r="17" spans="1:4" x14ac:dyDescent="0.25">
      <c r="A17" s="10" t="s">
        <v>819</v>
      </c>
      <c r="B17" s="10" t="s">
        <v>334</v>
      </c>
      <c r="C17" s="10" t="str">
        <f t="shared" si="0"/>
        <v>ANCUDPUERTO MONTT</v>
      </c>
      <c r="D17" s="11">
        <v>96.97</v>
      </c>
    </row>
    <row r="18" spans="1:4" x14ac:dyDescent="0.25">
      <c r="A18" s="10" t="s">
        <v>819</v>
      </c>
      <c r="B18" s="10" t="s">
        <v>828</v>
      </c>
      <c r="C18" s="10" t="str">
        <f t="shared" si="0"/>
        <v>ANCUDPUERTO VARAS</v>
      </c>
      <c r="D18" s="11">
        <v>108.45</v>
      </c>
    </row>
    <row r="19" spans="1:4" x14ac:dyDescent="0.25">
      <c r="A19" s="10" t="s">
        <v>819</v>
      </c>
      <c r="B19" s="10" t="s">
        <v>270</v>
      </c>
      <c r="C19" s="10" t="str">
        <f t="shared" si="0"/>
        <v>ANCUDSANTIAGO CENTRO</v>
      </c>
      <c r="D19" s="11">
        <v>1122.18</v>
      </c>
    </row>
    <row r="20" spans="1:4" x14ac:dyDescent="0.25">
      <c r="A20" s="10" t="s">
        <v>1040</v>
      </c>
      <c r="B20" s="10" t="s">
        <v>578</v>
      </c>
      <c r="C20" s="10" t="str">
        <f t="shared" si="0"/>
        <v>ANDACOLLOCOQUIMBO</v>
      </c>
      <c r="D20" s="11">
        <v>53.33</v>
      </c>
    </row>
    <row r="21" spans="1:4" x14ac:dyDescent="0.25">
      <c r="A21" s="10" t="s">
        <v>1040</v>
      </c>
      <c r="B21" s="10" t="s">
        <v>555</v>
      </c>
      <c r="C21" s="10" t="str">
        <f t="shared" si="0"/>
        <v>ANDACOLLOLA SERENA</v>
      </c>
      <c r="D21" s="11">
        <v>12.96</v>
      </c>
    </row>
    <row r="22" spans="1:4" x14ac:dyDescent="0.25">
      <c r="A22" s="10" t="s">
        <v>1040</v>
      </c>
      <c r="B22" s="10" t="s">
        <v>265</v>
      </c>
      <c r="C22" s="10" t="str">
        <f t="shared" si="0"/>
        <v>ANDACOLLOSANTIAGO</v>
      </c>
      <c r="D22" s="11">
        <v>459.03</v>
      </c>
    </row>
    <row r="23" spans="1:4" x14ac:dyDescent="0.25">
      <c r="A23" s="10" t="s">
        <v>1040</v>
      </c>
      <c r="B23" s="10" t="s">
        <v>270</v>
      </c>
      <c r="C23" s="10" t="str">
        <f t="shared" si="0"/>
        <v>ANDACOLLOSANTIAGO CENTRO</v>
      </c>
      <c r="D23" s="11">
        <v>459.03</v>
      </c>
    </row>
    <row r="24" spans="1:4" x14ac:dyDescent="0.25">
      <c r="A24" s="10" t="s">
        <v>1040</v>
      </c>
      <c r="B24" s="10" t="s">
        <v>20</v>
      </c>
      <c r="C24" s="10" t="str">
        <f t="shared" si="0"/>
        <v>ANDACOLLOVICUÑA</v>
      </c>
      <c r="D24" s="11">
        <v>120.82</v>
      </c>
    </row>
    <row r="25" spans="1:4" x14ac:dyDescent="0.25">
      <c r="A25" s="10" t="s">
        <v>724</v>
      </c>
      <c r="B25" s="10" t="s">
        <v>493</v>
      </c>
      <c r="C25" s="10" t="str">
        <f t="shared" si="0"/>
        <v>ANGOLCOLLIPULLI</v>
      </c>
      <c r="D25" s="11">
        <v>30.99</v>
      </c>
    </row>
    <row r="26" spans="1:4" x14ac:dyDescent="0.25">
      <c r="A26" s="10" t="s">
        <v>724</v>
      </c>
      <c r="B26" s="10" t="s">
        <v>704</v>
      </c>
      <c r="C26" s="10" t="str">
        <f t="shared" si="0"/>
        <v>ANGOLCURACAUTIN</v>
      </c>
      <c r="D26" s="11">
        <v>124</v>
      </c>
    </row>
    <row r="27" spans="1:4" x14ac:dyDescent="0.25">
      <c r="A27" s="10" t="s">
        <v>724</v>
      </c>
      <c r="B27" s="10" t="s">
        <v>6467</v>
      </c>
      <c r="C27" s="10" t="str">
        <f t="shared" si="0"/>
        <v>ANGOLERCILLA</v>
      </c>
      <c r="D27" s="11">
        <v>45.11</v>
      </c>
    </row>
    <row r="28" spans="1:4" x14ac:dyDescent="0.25">
      <c r="A28" s="10" t="s">
        <v>724</v>
      </c>
      <c r="B28" s="10" t="s">
        <v>49</v>
      </c>
      <c r="C28" s="10" t="str">
        <f t="shared" si="0"/>
        <v>ANGOLLAUTARO</v>
      </c>
      <c r="D28" s="11">
        <v>103.55</v>
      </c>
    </row>
    <row r="29" spans="1:4" x14ac:dyDescent="0.25">
      <c r="A29" s="10" t="s">
        <v>724</v>
      </c>
      <c r="B29" s="10" t="s">
        <v>6468</v>
      </c>
      <c r="C29" s="10" t="str">
        <f t="shared" si="0"/>
        <v>ANGOLLOS SAUCES</v>
      </c>
      <c r="D29" s="11">
        <v>32.11</v>
      </c>
    </row>
    <row r="30" spans="1:4" x14ac:dyDescent="0.25">
      <c r="A30" s="10" t="s">
        <v>724</v>
      </c>
      <c r="B30" s="10" t="s">
        <v>6469</v>
      </c>
      <c r="C30" s="10" t="str">
        <f t="shared" si="0"/>
        <v>ANGOLLUMACO</v>
      </c>
      <c r="D30" s="11">
        <v>55.21</v>
      </c>
    </row>
    <row r="31" spans="1:4" x14ac:dyDescent="0.25">
      <c r="A31" s="10" t="s">
        <v>724</v>
      </c>
      <c r="B31" s="10" t="s">
        <v>732</v>
      </c>
      <c r="C31" s="10" t="str">
        <f t="shared" si="0"/>
        <v>ANGOLNUEVA IMPERIAL</v>
      </c>
      <c r="D31" s="11">
        <v>163.37</v>
      </c>
    </row>
    <row r="32" spans="1:4" x14ac:dyDescent="0.25">
      <c r="A32" s="10" t="s">
        <v>724</v>
      </c>
      <c r="B32" s="10" t="s">
        <v>286</v>
      </c>
      <c r="C32" s="10" t="str">
        <f t="shared" si="0"/>
        <v>ANGOLPUCON</v>
      </c>
      <c r="D32" s="11">
        <v>237.94</v>
      </c>
    </row>
    <row r="33" spans="1:4" x14ac:dyDescent="0.25">
      <c r="A33" s="10" t="s">
        <v>724</v>
      </c>
      <c r="B33" s="10" t="s">
        <v>718</v>
      </c>
      <c r="C33" s="10" t="str">
        <f t="shared" si="0"/>
        <v>ANGOLPUREN</v>
      </c>
      <c r="D33" s="11">
        <v>57.6</v>
      </c>
    </row>
    <row r="34" spans="1:4" x14ac:dyDescent="0.25">
      <c r="A34" s="10" t="s">
        <v>724</v>
      </c>
      <c r="B34" s="10" t="s">
        <v>270</v>
      </c>
      <c r="C34" s="10" t="str">
        <f t="shared" si="0"/>
        <v>ANGOLSANTIAGO CENTRO</v>
      </c>
      <c r="D34" s="11">
        <v>569.33000000000004</v>
      </c>
    </row>
    <row r="35" spans="1:4" x14ac:dyDescent="0.25">
      <c r="A35" s="10" t="s">
        <v>724</v>
      </c>
      <c r="B35" s="10" t="s">
        <v>288</v>
      </c>
      <c r="C35" s="10" t="str">
        <f t="shared" si="0"/>
        <v>ANGOLTEMUCO</v>
      </c>
      <c r="D35" s="11">
        <v>141.91</v>
      </c>
    </row>
    <row r="36" spans="1:4" x14ac:dyDescent="0.25">
      <c r="A36" s="10" t="s">
        <v>724</v>
      </c>
      <c r="B36" s="10" t="s">
        <v>720</v>
      </c>
      <c r="C36" s="10" t="str">
        <f t="shared" si="0"/>
        <v>ANGOLTRAIGUEN</v>
      </c>
      <c r="D36" s="11">
        <v>66.75</v>
      </c>
    </row>
    <row r="37" spans="1:4" x14ac:dyDescent="0.25">
      <c r="A37" s="10" t="s">
        <v>724</v>
      </c>
      <c r="B37" s="10" t="s">
        <v>474</v>
      </c>
      <c r="C37" s="10" t="str">
        <f t="shared" si="0"/>
        <v>ANGOLVICTORIA</v>
      </c>
      <c r="D37" s="11">
        <v>67.64</v>
      </c>
    </row>
    <row r="38" spans="1:4" x14ac:dyDescent="0.25">
      <c r="A38" s="10" t="s">
        <v>901</v>
      </c>
      <c r="B38" s="10" t="s">
        <v>261</v>
      </c>
      <c r="C38" s="10" t="str">
        <f t="shared" si="0"/>
        <v>ANTOFAGASTAARICA</v>
      </c>
      <c r="D38" s="11">
        <v>709.73</v>
      </c>
    </row>
    <row r="39" spans="1:4" x14ac:dyDescent="0.25">
      <c r="A39" s="10" t="s">
        <v>901</v>
      </c>
      <c r="B39" s="10" t="s">
        <v>926</v>
      </c>
      <c r="C39" s="10" t="str">
        <f t="shared" si="0"/>
        <v>ANTOFAGASTACALAMA</v>
      </c>
      <c r="D39" s="11">
        <v>218.06</v>
      </c>
    </row>
    <row r="40" spans="1:4" x14ac:dyDescent="0.25">
      <c r="A40" s="10" t="s">
        <v>901</v>
      </c>
      <c r="B40" s="10" t="s">
        <v>324</v>
      </c>
      <c r="C40" s="10" t="str">
        <f t="shared" si="0"/>
        <v>ANTOFAGASTACOPIAPO</v>
      </c>
      <c r="D40" s="11">
        <v>174.38</v>
      </c>
    </row>
    <row r="41" spans="1:4" x14ac:dyDescent="0.25">
      <c r="A41" s="10" t="s">
        <v>901</v>
      </c>
      <c r="B41" s="10" t="s">
        <v>326</v>
      </c>
      <c r="C41" s="10" t="str">
        <f t="shared" si="0"/>
        <v>ANTOFAGASTAIQUIQUE</v>
      </c>
      <c r="D41" s="11">
        <v>415.08</v>
      </c>
    </row>
    <row r="42" spans="1:4" x14ac:dyDescent="0.25">
      <c r="A42" s="10" t="s">
        <v>901</v>
      </c>
      <c r="B42" s="10" t="s">
        <v>916</v>
      </c>
      <c r="C42" s="10" t="str">
        <f t="shared" si="0"/>
        <v>ANTOFAGASTAMEJILLONES</v>
      </c>
      <c r="D42" s="11">
        <v>62.97</v>
      </c>
    </row>
    <row r="43" spans="1:4" x14ac:dyDescent="0.25">
      <c r="A43" s="10" t="s">
        <v>901</v>
      </c>
      <c r="B43" s="10" t="s">
        <v>334</v>
      </c>
      <c r="C43" s="10" t="str">
        <f t="shared" si="0"/>
        <v>ANTOFAGASTAPUERTO MONTT</v>
      </c>
      <c r="D43" s="11">
        <v>2398.69</v>
      </c>
    </row>
    <row r="44" spans="1:4" x14ac:dyDescent="0.25">
      <c r="A44" s="10" t="s">
        <v>901</v>
      </c>
      <c r="B44" s="10" t="s">
        <v>828</v>
      </c>
      <c r="C44" s="10" t="str">
        <f t="shared" si="0"/>
        <v>ANTOFAGASTAPUERTO VARAS</v>
      </c>
      <c r="D44" s="11">
        <v>2382.06</v>
      </c>
    </row>
    <row r="45" spans="1:4" x14ac:dyDescent="0.25">
      <c r="A45" s="10" t="s">
        <v>901</v>
      </c>
      <c r="B45" s="10" t="s">
        <v>950</v>
      </c>
      <c r="C45" s="10" t="str">
        <f t="shared" si="0"/>
        <v>ANTOFAGASTARANCAGUA</v>
      </c>
      <c r="D45" s="11">
        <v>1449.83</v>
      </c>
    </row>
    <row r="46" spans="1:4" x14ac:dyDescent="0.25">
      <c r="A46" s="10" t="s">
        <v>901</v>
      </c>
      <c r="B46" s="10" t="s">
        <v>265</v>
      </c>
      <c r="C46" s="10" t="str">
        <f t="shared" si="0"/>
        <v>ANTOFAGASTASANTIAGO</v>
      </c>
      <c r="D46" s="11">
        <v>1368.17</v>
      </c>
    </row>
    <row r="47" spans="1:4" x14ac:dyDescent="0.25">
      <c r="A47" s="10" t="s">
        <v>901</v>
      </c>
      <c r="B47" s="10" t="s">
        <v>270</v>
      </c>
      <c r="C47" s="10" t="str">
        <f t="shared" si="0"/>
        <v>ANTOFAGASTASANTIAGO CENTRO</v>
      </c>
      <c r="D47" s="11">
        <v>1368.17</v>
      </c>
    </row>
    <row r="48" spans="1:4" x14ac:dyDescent="0.25">
      <c r="A48" s="10" t="s">
        <v>901</v>
      </c>
      <c r="B48" s="10" t="s">
        <v>6470</v>
      </c>
      <c r="C48" s="10" t="str">
        <f t="shared" si="0"/>
        <v>ANTOFAGASTASIERRA GORDA</v>
      </c>
      <c r="D48" s="11">
        <v>147.4</v>
      </c>
    </row>
    <row r="49" spans="1:4" x14ac:dyDescent="0.25">
      <c r="A49" s="10" t="s">
        <v>901</v>
      </c>
      <c r="B49" s="10" t="s">
        <v>924</v>
      </c>
      <c r="C49" s="10" t="str">
        <f t="shared" si="0"/>
        <v>ANTOFAGASTATALTAL</v>
      </c>
      <c r="D49" s="11">
        <v>309.86</v>
      </c>
    </row>
    <row r="50" spans="1:4" x14ac:dyDescent="0.25">
      <c r="A50" s="10" t="s">
        <v>901</v>
      </c>
      <c r="B50" s="10" t="s">
        <v>925</v>
      </c>
      <c r="C50" s="10" t="str">
        <f t="shared" si="0"/>
        <v>ANTOFAGASTATOCOPILLA</v>
      </c>
      <c r="D50" s="11">
        <v>185.64</v>
      </c>
    </row>
    <row r="51" spans="1:4" x14ac:dyDescent="0.25">
      <c r="A51" s="10" t="s">
        <v>115</v>
      </c>
      <c r="B51" s="10" t="s">
        <v>291</v>
      </c>
      <c r="C51" s="10" t="str">
        <f t="shared" si="0"/>
        <v>ARAUCOCAÑETE</v>
      </c>
      <c r="D51" s="11">
        <v>79.099999999999994</v>
      </c>
    </row>
    <row r="52" spans="1:4" x14ac:dyDescent="0.25">
      <c r="A52" s="10" t="s">
        <v>115</v>
      </c>
      <c r="B52" s="10" t="s">
        <v>103</v>
      </c>
      <c r="C52" s="10" t="str">
        <f t="shared" si="0"/>
        <v>ARAUCOCHILLAN</v>
      </c>
      <c r="D52" s="11">
        <v>168.03</v>
      </c>
    </row>
    <row r="53" spans="1:4" x14ac:dyDescent="0.25">
      <c r="A53" s="10" t="s">
        <v>115</v>
      </c>
      <c r="B53" s="10" t="s">
        <v>100</v>
      </c>
      <c r="C53" s="10" t="str">
        <f t="shared" si="0"/>
        <v>ARAUCOCONCEPCIÓN</v>
      </c>
      <c r="D53" s="11">
        <v>70.44</v>
      </c>
    </row>
    <row r="54" spans="1:4" x14ac:dyDescent="0.25">
      <c r="A54" s="10" t="s">
        <v>115</v>
      </c>
      <c r="B54" s="10" t="s">
        <v>34</v>
      </c>
      <c r="C54" s="10" t="str">
        <f t="shared" si="0"/>
        <v>ARAUCOCORONEL</v>
      </c>
      <c r="D54" s="11">
        <v>41.75</v>
      </c>
    </row>
    <row r="55" spans="1:4" x14ac:dyDescent="0.25">
      <c r="A55" s="10" t="s">
        <v>115</v>
      </c>
      <c r="B55" s="10" t="s">
        <v>117</v>
      </c>
      <c r="C55" s="10" t="str">
        <f t="shared" si="0"/>
        <v>ARAUCOLEBU</v>
      </c>
      <c r="D55" s="11">
        <v>86.11</v>
      </c>
    </row>
    <row r="56" spans="1:4" x14ac:dyDescent="0.25">
      <c r="A56" s="10" t="s">
        <v>115</v>
      </c>
      <c r="B56" s="10" t="s">
        <v>227</v>
      </c>
      <c r="C56" s="10" t="str">
        <f t="shared" si="0"/>
        <v>ARAUCOLOS ANGELES</v>
      </c>
      <c r="D56" s="11">
        <v>163</v>
      </c>
    </row>
    <row r="57" spans="1:4" x14ac:dyDescent="0.25">
      <c r="A57" s="10" t="s">
        <v>115</v>
      </c>
      <c r="B57" s="10" t="s">
        <v>302</v>
      </c>
      <c r="C57" s="10" t="str">
        <f t="shared" si="0"/>
        <v>ARAUCOTALCAHUANO</v>
      </c>
      <c r="D57" s="11">
        <v>81.7</v>
      </c>
    </row>
    <row r="58" spans="1:4" x14ac:dyDescent="0.25">
      <c r="A58" s="10" t="s">
        <v>115</v>
      </c>
      <c r="B58" s="10" t="s">
        <v>152</v>
      </c>
      <c r="C58" s="10" t="str">
        <f t="shared" si="0"/>
        <v>ARAUCOTOME</v>
      </c>
      <c r="D58" s="11">
        <v>99.56</v>
      </c>
    </row>
    <row r="59" spans="1:4" x14ac:dyDescent="0.25">
      <c r="A59" s="10" t="s">
        <v>115</v>
      </c>
      <c r="B59" s="10" t="s">
        <v>143</v>
      </c>
      <c r="C59" s="10" t="str">
        <f t="shared" si="0"/>
        <v>ARAUCOYUMBEL</v>
      </c>
      <c r="D59" s="11">
        <v>140</v>
      </c>
    </row>
    <row r="60" spans="1:4" x14ac:dyDescent="0.25">
      <c r="A60" s="10" t="s">
        <v>261</v>
      </c>
      <c r="B60" s="10" t="s">
        <v>893</v>
      </c>
      <c r="C60" s="10" t="str">
        <f t="shared" si="0"/>
        <v>ARICAALTO HOSPICIO</v>
      </c>
      <c r="D60" s="11">
        <v>299.10000000000002</v>
      </c>
    </row>
    <row r="61" spans="1:4" x14ac:dyDescent="0.25">
      <c r="A61" s="10" t="s">
        <v>261</v>
      </c>
      <c r="B61" s="10" t="s">
        <v>901</v>
      </c>
      <c r="C61" s="10" t="str">
        <f t="shared" si="0"/>
        <v>ARICAANTOFAGASTA</v>
      </c>
      <c r="D61" s="11">
        <v>709.73</v>
      </c>
    </row>
    <row r="62" spans="1:4" x14ac:dyDescent="0.25">
      <c r="A62" s="10" t="s">
        <v>261</v>
      </c>
      <c r="B62" s="10" t="s">
        <v>261</v>
      </c>
      <c r="C62" s="10" t="str">
        <f t="shared" si="0"/>
        <v>ARICAARICA</v>
      </c>
      <c r="D62" s="11">
        <v>0</v>
      </c>
    </row>
    <row r="63" spans="1:4" x14ac:dyDescent="0.25">
      <c r="A63" s="10" t="s">
        <v>261</v>
      </c>
      <c r="B63" s="10" t="s">
        <v>959</v>
      </c>
      <c r="C63" s="10" t="str">
        <f t="shared" si="0"/>
        <v>ARICACHAÑARAL</v>
      </c>
      <c r="D63" s="11">
        <v>1074</v>
      </c>
    </row>
    <row r="64" spans="1:4" x14ac:dyDescent="0.25">
      <c r="A64" s="10" t="s">
        <v>261</v>
      </c>
      <c r="B64" s="10" t="s">
        <v>111</v>
      </c>
      <c r="C64" s="10" t="str">
        <f t="shared" si="0"/>
        <v>ARICACOIHAIQUE</v>
      </c>
      <c r="D64" s="11">
        <v>3765.94</v>
      </c>
    </row>
    <row r="65" spans="1:4" x14ac:dyDescent="0.25">
      <c r="A65" s="10" t="s">
        <v>261</v>
      </c>
      <c r="B65" s="10" t="s">
        <v>314</v>
      </c>
      <c r="C65" s="10" t="str">
        <f t="shared" si="0"/>
        <v>ARICAGENERAL LAGOS</v>
      </c>
      <c r="D65" s="11">
        <v>206</v>
      </c>
    </row>
    <row r="66" spans="1:4" x14ac:dyDescent="0.25">
      <c r="A66" s="10" t="s">
        <v>261</v>
      </c>
      <c r="B66" s="10" t="s">
        <v>326</v>
      </c>
      <c r="C66" s="10" t="str">
        <f t="shared" ref="C66:C129" si="1">CONCATENATE(A66,B66)</f>
        <v>ARICAIQUIQUE</v>
      </c>
      <c r="D66" s="11">
        <v>305.16000000000003</v>
      </c>
    </row>
    <row r="67" spans="1:4" x14ac:dyDescent="0.25">
      <c r="A67" s="10" t="s">
        <v>261</v>
      </c>
      <c r="B67" s="10" t="s">
        <v>24</v>
      </c>
      <c r="C67" s="10" t="str">
        <f t="shared" si="1"/>
        <v>ARICAOVALLE</v>
      </c>
      <c r="D67" s="11">
        <v>1679.41</v>
      </c>
    </row>
    <row r="68" spans="1:4" x14ac:dyDescent="0.25">
      <c r="A68" s="10" t="s">
        <v>261</v>
      </c>
      <c r="B68" s="10" t="s">
        <v>3057</v>
      </c>
      <c r="C68" s="10" t="str">
        <f t="shared" si="1"/>
        <v>ARICAPROVIDENCIA</v>
      </c>
      <c r="D68" s="11">
        <v>2059.04</v>
      </c>
    </row>
    <row r="69" spans="1:4" x14ac:dyDescent="0.25">
      <c r="A69" s="10" t="s">
        <v>261</v>
      </c>
      <c r="B69" s="10" t="s">
        <v>350</v>
      </c>
      <c r="C69" s="10" t="str">
        <f t="shared" si="1"/>
        <v>ARICAPUDAHUEL</v>
      </c>
      <c r="D69" s="11">
        <v>2041</v>
      </c>
    </row>
    <row r="70" spans="1:4" x14ac:dyDescent="0.25">
      <c r="A70" s="10" t="s">
        <v>261</v>
      </c>
      <c r="B70" s="10" t="s">
        <v>828</v>
      </c>
      <c r="C70" s="10" t="str">
        <f t="shared" si="1"/>
        <v>ARICAPUERTO VARAS</v>
      </c>
      <c r="D70" s="11">
        <v>3072.93</v>
      </c>
    </row>
    <row r="71" spans="1:4" x14ac:dyDescent="0.25">
      <c r="A71" s="10" t="s">
        <v>261</v>
      </c>
      <c r="B71" s="10" t="s">
        <v>315</v>
      </c>
      <c r="C71" s="10" t="str">
        <f t="shared" si="1"/>
        <v>ARICAPUTRE</v>
      </c>
      <c r="D71" s="11">
        <v>144.01</v>
      </c>
    </row>
    <row r="72" spans="1:4" x14ac:dyDescent="0.25">
      <c r="A72" s="10" t="s">
        <v>261</v>
      </c>
      <c r="B72" s="10" t="s">
        <v>950</v>
      </c>
      <c r="C72" s="10" t="str">
        <f t="shared" si="1"/>
        <v>ARICARANCAGUA</v>
      </c>
      <c r="D72" s="11">
        <v>2140.6999999999998</v>
      </c>
    </row>
    <row r="73" spans="1:4" x14ac:dyDescent="0.25">
      <c r="A73" s="10" t="s">
        <v>261</v>
      </c>
      <c r="B73" s="10" t="s">
        <v>1348</v>
      </c>
      <c r="C73" s="10" t="str">
        <f t="shared" si="1"/>
        <v>ARICASAN MIGUEL</v>
      </c>
      <c r="D73" s="11">
        <v>2059.04</v>
      </c>
    </row>
    <row r="74" spans="1:4" x14ac:dyDescent="0.25">
      <c r="A74" s="10" t="s">
        <v>261</v>
      </c>
      <c r="B74" s="10" t="s">
        <v>265</v>
      </c>
      <c r="C74" s="10" t="str">
        <f t="shared" si="1"/>
        <v>ARICASANTIAGO</v>
      </c>
      <c r="D74" s="11">
        <v>2059.04</v>
      </c>
    </row>
    <row r="75" spans="1:4" x14ac:dyDescent="0.25">
      <c r="A75" s="10" t="s">
        <v>261</v>
      </c>
      <c r="B75" s="10" t="s">
        <v>270</v>
      </c>
      <c r="C75" s="10" t="str">
        <f t="shared" si="1"/>
        <v>ARICASANTIAGO CENTRO</v>
      </c>
      <c r="D75" s="11">
        <v>2059.04</v>
      </c>
    </row>
    <row r="76" spans="1:4" x14ac:dyDescent="0.25">
      <c r="A76" s="10" t="s">
        <v>261</v>
      </c>
      <c r="B76" s="10" t="s">
        <v>288</v>
      </c>
      <c r="C76" s="10" t="str">
        <f t="shared" si="1"/>
        <v>ARICATEMUCO</v>
      </c>
      <c r="D76" s="11">
        <v>2712</v>
      </c>
    </row>
    <row r="77" spans="1:4" x14ac:dyDescent="0.25">
      <c r="A77" s="10" t="s">
        <v>261</v>
      </c>
      <c r="B77" s="10" t="s">
        <v>17</v>
      </c>
      <c r="C77" s="10" t="str">
        <f t="shared" si="1"/>
        <v>ARICAVALDIVIA</v>
      </c>
      <c r="D77" s="11">
        <v>2904.71</v>
      </c>
    </row>
    <row r="78" spans="1:4" x14ac:dyDescent="0.25">
      <c r="A78" s="10" t="s">
        <v>6471</v>
      </c>
      <c r="B78" s="10" t="s">
        <v>1366</v>
      </c>
      <c r="C78" s="10" t="str">
        <f t="shared" si="1"/>
        <v>BUINMAIPÚ</v>
      </c>
      <c r="D78" s="11">
        <v>35.340000000000003</v>
      </c>
    </row>
    <row r="79" spans="1:4" x14ac:dyDescent="0.25">
      <c r="A79" s="10" t="s">
        <v>6471</v>
      </c>
      <c r="B79" s="10" t="s">
        <v>348</v>
      </c>
      <c r="C79" s="10" t="str">
        <f t="shared" si="1"/>
        <v>BUINMELIPILLA</v>
      </c>
      <c r="D79" s="11">
        <v>67.52</v>
      </c>
    </row>
    <row r="80" spans="1:4" x14ac:dyDescent="0.25">
      <c r="A80" s="10" t="s">
        <v>6471</v>
      </c>
      <c r="B80" s="10" t="s">
        <v>350</v>
      </c>
      <c r="C80" s="10" t="str">
        <f t="shared" si="1"/>
        <v>BUINPUDAHUEL</v>
      </c>
      <c r="D80" s="11">
        <v>38.200000000000003</v>
      </c>
    </row>
    <row r="81" spans="1:4" x14ac:dyDescent="0.25">
      <c r="A81" s="10" t="s">
        <v>1249</v>
      </c>
      <c r="B81" s="10" t="s">
        <v>103</v>
      </c>
      <c r="C81" s="10" t="str">
        <f t="shared" si="1"/>
        <v>BULNESCHILLAN</v>
      </c>
      <c r="D81" s="11">
        <v>24.75</v>
      </c>
    </row>
    <row r="82" spans="1:4" x14ac:dyDescent="0.25">
      <c r="A82" s="10" t="s">
        <v>1249</v>
      </c>
      <c r="B82" s="10" t="s">
        <v>100</v>
      </c>
      <c r="C82" s="10" t="str">
        <f t="shared" si="1"/>
        <v>BULNESCONCEPCIÓN</v>
      </c>
      <c r="D82" s="11">
        <v>97.36</v>
      </c>
    </row>
    <row r="83" spans="1:4" x14ac:dyDescent="0.25">
      <c r="A83" s="10" t="s">
        <v>1249</v>
      </c>
      <c r="B83" s="10" t="s">
        <v>34</v>
      </c>
      <c r="C83" s="10" t="str">
        <f t="shared" si="1"/>
        <v>BULNESCORONEL</v>
      </c>
      <c r="D83" s="11">
        <v>126.05</v>
      </c>
    </row>
    <row r="84" spans="1:4" x14ac:dyDescent="0.25">
      <c r="A84" s="10" t="s">
        <v>1249</v>
      </c>
      <c r="B84" s="10" t="s">
        <v>6472</v>
      </c>
      <c r="C84" s="10" t="str">
        <f t="shared" si="1"/>
        <v>BULNESEL CARMEN</v>
      </c>
      <c r="D84" s="11">
        <v>38.92</v>
      </c>
    </row>
    <row r="85" spans="1:4" x14ac:dyDescent="0.25">
      <c r="A85" s="10" t="s">
        <v>1249</v>
      </c>
      <c r="B85" s="10" t="s">
        <v>12</v>
      </c>
      <c r="C85" s="10" t="str">
        <f t="shared" si="1"/>
        <v>BULNESPINTO</v>
      </c>
      <c r="D85" s="11">
        <v>48.36</v>
      </c>
    </row>
    <row r="86" spans="1:4" x14ac:dyDescent="0.25">
      <c r="A86" s="10" t="s">
        <v>1249</v>
      </c>
      <c r="B86" s="10" t="s">
        <v>1816</v>
      </c>
      <c r="C86" s="10" t="str">
        <f t="shared" si="1"/>
        <v>BULNESQUIRIHUE</v>
      </c>
      <c r="D86" s="11">
        <v>92.63</v>
      </c>
    </row>
    <row r="87" spans="1:4" x14ac:dyDescent="0.25">
      <c r="A87" s="10" t="s">
        <v>1249</v>
      </c>
      <c r="B87" s="10" t="s">
        <v>388</v>
      </c>
      <c r="C87" s="10" t="str">
        <f t="shared" si="1"/>
        <v>BULNESSAN CARLOS</v>
      </c>
      <c r="D87" s="11">
        <v>50.45</v>
      </c>
    </row>
    <row r="88" spans="1:4" x14ac:dyDescent="0.25">
      <c r="A88" s="10" t="s">
        <v>1249</v>
      </c>
      <c r="B88" s="10" t="s">
        <v>1926</v>
      </c>
      <c r="C88" s="10" t="str">
        <f t="shared" si="1"/>
        <v>BULNESSAN PEDRO DE LA PAZ</v>
      </c>
      <c r="D88" s="11">
        <v>103.74</v>
      </c>
    </row>
    <row r="89" spans="1:4" x14ac:dyDescent="0.25">
      <c r="A89" s="10" t="s">
        <v>1249</v>
      </c>
      <c r="B89" s="10" t="s">
        <v>265</v>
      </c>
      <c r="C89" s="10" t="str">
        <f t="shared" si="1"/>
        <v>BULNESSANTIAGO</v>
      </c>
      <c r="D89" s="11">
        <v>427.08</v>
      </c>
    </row>
    <row r="90" spans="1:4" x14ac:dyDescent="0.25">
      <c r="A90" s="10" t="s">
        <v>1249</v>
      </c>
      <c r="B90" s="10" t="s">
        <v>270</v>
      </c>
      <c r="C90" s="10" t="str">
        <f t="shared" si="1"/>
        <v>BULNESSANTIAGO CENTRO</v>
      </c>
      <c r="D90" s="11">
        <v>427.08</v>
      </c>
    </row>
    <row r="91" spans="1:4" x14ac:dyDescent="0.25">
      <c r="A91" s="10" t="s">
        <v>1249</v>
      </c>
      <c r="B91" s="10" t="s">
        <v>359</v>
      </c>
      <c r="C91" s="10" t="str">
        <f t="shared" si="1"/>
        <v>BULNESTALCA</v>
      </c>
      <c r="D91" s="11">
        <v>176</v>
      </c>
    </row>
    <row r="92" spans="1:4" x14ac:dyDescent="0.25">
      <c r="A92" s="10" t="s">
        <v>1249</v>
      </c>
      <c r="B92" s="10" t="s">
        <v>1811</v>
      </c>
      <c r="C92" s="10" t="str">
        <f t="shared" si="1"/>
        <v>BULNESYUNGAY</v>
      </c>
      <c r="D92" s="11">
        <v>64.040000000000006</v>
      </c>
    </row>
    <row r="93" spans="1:4" x14ac:dyDescent="0.25">
      <c r="A93" s="10" t="s">
        <v>860</v>
      </c>
      <c r="B93" s="10" t="s">
        <v>835</v>
      </c>
      <c r="C93" s="10" t="str">
        <f t="shared" si="1"/>
        <v>CABO DE HORNOSPUNTA ARENAS</v>
      </c>
      <c r="D93" s="11">
        <v>601.1</v>
      </c>
    </row>
    <row r="94" spans="1:4" x14ac:dyDescent="0.25">
      <c r="A94" s="10" t="s">
        <v>6473</v>
      </c>
      <c r="B94" s="10" t="s">
        <v>100</v>
      </c>
      <c r="C94" s="10" t="str">
        <f t="shared" si="1"/>
        <v>CABREROCONCEPCIÓN</v>
      </c>
      <c r="D94" s="11">
        <v>72.87</v>
      </c>
    </row>
    <row r="95" spans="1:4" x14ac:dyDescent="0.25">
      <c r="A95" s="10" t="s">
        <v>926</v>
      </c>
      <c r="B95" s="10" t="s">
        <v>901</v>
      </c>
      <c r="C95" s="10" t="str">
        <f t="shared" si="1"/>
        <v>CALAMAANTOFAGASTA</v>
      </c>
      <c r="D95" s="11">
        <v>218.06</v>
      </c>
    </row>
    <row r="96" spans="1:4" x14ac:dyDescent="0.25">
      <c r="A96" s="10" t="s">
        <v>926</v>
      </c>
      <c r="B96" s="10" t="s">
        <v>916</v>
      </c>
      <c r="C96" s="10" t="str">
        <f t="shared" si="1"/>
        <v>CALAMAMEJILLONES</v>
      </c>
      <c r="D96" s="11">
        <v>281.02999999999997</v>
      </c>
    </row>
    <row r="97" spans="1:4" x14ac:dyDescent="0.25">
      <c r="A97" s="10" t="s">
        <v>926</v>
      </c>
      <c r="B97" s="10" t="s">
        <v>265</v>
      </c>
      <c r="C97" s="10" t="str">
        <f t="shared" si="1"/>
        <v>CALAMASANTIAGO</v>
      </c>
      <c r="D97" s="11">
        <v>1567.37</v>
      </c>
    </row>
    <row r="98" spans="1:4" x14ac:dyDescent="0.25">
      <c r="A98" s="10" t="s">
        <v>926</v>
      </c>
      <c r="B98" s="10" t="s">
        <v>270</v>
      </c>
      <c r="C98" s="10" t="str">
        <f t="shared" si="1"/>
        <v>CALAMASANTIAGO CENTRO</v>
      </c>
      <c r="D98" s="11">
        <v>1567.37</v>
      </c>
    </row>
    <row r="99" spans="1:4" x14ac:dyDescent="0.25">
      <c r="A99" s="10" t="s">
        <v>926</v>
      </c>
      <c r="B99" s="10" t="s">
        <v>924</v>
      </c>
      <c r="C99" s="10" t="str">
        <f t="shared" si="1"/>
        <v>CALAMATALTAL</v>
      </c>
      <c r="D99" s="11">
        <v>509.06</v>
      </c>
    </row>
    <row r="100" spans="1:4" x14ac:dyDescent="0.25">
      <c r="A100" s="10" t="s">
        <v>926</v>
      </c>
      <c r="B100" s="10" t="s">
        <v>925</v>
      </c>
      <c r="C100" s="10" t="str">
        <f t="shared" si="1"/>
        <v>CALAMATOCOPILLA</v>
      </c>
      <c r="D100" s="11">
        <v>156.06</v>
      </c>
    </row>
    <row r="101" spans="1:4" x14ac:dyDescent="0.25">
      <c r="A101" s="10" t="s">
        <v>823</v>
      </c>
      <c r="B101" s="10" t="s">
        <v>802</v>
      </c>
      <c r="C101" s="10" t="str">
        <f t="shared" si="1"/>
        <v>CALBUCOMAULLÍN</v>
      </c>
      <c r="D101" s="11">
        <v>64.86</v>
      </c>
    </row>
    <row r="102" spans="1:4" x14ac:dyDescent="0.25">
      <c r="A102" s="10" t="s">
        <v>823</v>
      </c>
      <c r="B102" s="10" t="s">
        <v>334</v>
      </c>
      <c r="C102" s="10" t="str">
        <f t="shared" si="1"/>
        <v>CALBUCOPUERTO MONTT</v>
      </c>
      <c r="D102" s="11">
        <v>54.57</v>
      </c>
    </row>
    <row r="103" spans="1:4" x14ac:dyDescent="0.25">
      <c r="A103" s="10" t="s">
        <v>823</v>
      </c>
      <c r="B103" s="10" t="s">
        <v>270</v>
      </c>
      <c r="C103" s="10" t="str">
        <f t="shared" si="1"/>
        <v>CALBUCOSANTIAGO CENTRO</v>
      </c>
      <c r="D103" s="11">
        <v>1019.77</v>
      </c>
    </row>
    <row r="104" spans="1:4" x14ac:dyDescent="0.25">
      <c r="A104" s="10" t="s">
        <v>74</v>
      </c>
      <c r="B104" s="10" t="s">
        <v>74</v>
      </c>
      <c r="C104" s="10" t="str">
        <f t="shared" si="1"/>
        <v>CALDERACALDERA</v>
      </c>
      <c r="D104" s="11">
        <v>0</v>
      </c>
    </row>
    <row r="105" spans="1:4" x14ac:dyDescent="0.25">
      <c r="A105" s="10" t="s">
        <v>74</v>
      </c>
      <c r="B105" s="10" t="s">
        <v>959</v>
      </c>
      <c r="C105" s="10" t="str">
        <f t="shared" si="1"/>
        <v>CALDERACHAÑARAL</v>
      </c>
      <c r="D105" s="11">
        <v>97.89</v>
      </c>
    </row>
    <row r="106" spans="1:4" x14ac:dyDescent="0.25">
      <c r="A106" s="10" t="s">
        <v>74</v>
      </c>
      <c r="B106" s="10" t="s">
        <v>324</v>
      </c>
      <c r="C106" s="10" t="str">
        <f t="shared" si="1"/>
        <v>CALDERACOPIAPO</v>
      </c>
      <c r="D106" s="11">
        <v>75.62</v>
      </c>
    </row>
    <row r="107" spans="1:4" x14ac:dyDescent="0.25">
      <c r="A107" s="10" t="s">
        <v>74</v>
      </c>
      <c r="B107" s="10" t="s">
        <v>972</v>
      </c>
      <c r="C107" s="10" t="str">
        <f t="shared" si="1"/>
        <v>CALDERADIEGO DE ALMAGRO</v>
      </c>
      <c r="D107" s="11">
        <v>153.74</v>
      </c>
    </row>
    <row r="108" spans="1:4" x14ac:dyDescent="0.25">
      <c r="A108" s="10" t="s">
        <v>74</v>
      </c>
      <c r="B108" s="10" t="s">
        <v>966</v>
      </c>
      <c r="C108" s="10" t="str">
        <f t="shared" si="1"/>
        <v>CALDERAFREIRINA</v>
      </c>
      <c r="D108" s="11">
        <v>235.87</v>
      </c>
    </row>
    <row r="109" spans="1:4" x14ac:dyDescent="0.25">
      <c r="A109" s="10" t="s">
        <v>74</v>
      </c>
      <c r="B109" s="10" t="s">
        <v>270</v>
      </c>
      <c r="C109" s="10" t="str">
        <f t="shared" si="1"/>
        <v>CALDERASANTIAGO CENTRO</v>
      </c>
      <c r="D109" s="11">
        <v>869.41</v>
      </c>
    </row>
    <row r="110" spans="1:4" x14ac:dyDescent="0.25">
      <c r="A110" s="10" t="s">
        <v>74</v>
      </c>
      <c r="B110" s="10" t="s">
        <v>915</v>
      </c>
      <c r="C110" s="10" t="str">
        <f t="shared" si="1"/>
        <v>CALDERAVALLENAR</v>
      </c>
      <c r="D110" s="11">
        <v>214.27</v>
      </c>
    </row>
    <row r="111" spans="1:4" x14ac:dyDescent="0.25">
      <c r="A111" s="10" t="s">
        <v>6474</v>
      </c>
      <c r="B111" s="10" t="s">
        <v>3360</v>
      </c>
      <c r="C111" s="10" t="str">
        <f t="shared" si="1"/>
        <v>CALLE LARGACOLINA</v>
      </c>
      <c r="D111" s="11">
        <v>43.54</v>
      </c>
    </row>
    <row r="112" spans="1:4" x14ac:dyDescent="0.25">
      <c r="A112" s="10" t="s">
        <v>6474</v>
      </c>
      <c r="B112" s="10" t="s">
        <v>265</v>
      </c>
      <c r="C112" s="10" t="str">
        <f t="shared" si="1"/>
        <v>CALLE LARGASANTIAGO</v>
      </c>
      <c r="D112" s="11">
        <v>73.849999999999994</v>
      </c>
    </row>
    <row r="113" spans="1:4" x14ac:dyDescent="0.25">
      <c r="A113" s="10" t="s">
        <v>4864</v>
      </c>
      <c r="B113" s="10" t="s">
        <v>548</v>
      </c>
      <c r="C113" s="10" t="str">
        <f t="shared" si="1"/>
        <v>CANELALOS VILOS</v>
      </c>
      <c r="D113" s="11">
        <v>72.599999999999994</v>
      </c>
    </row>
    <row r="114" spans="1:4" x14ac:dyDescent="0.25">
      <c r="A114" s="10" t="s">
        <v>291</v>
      </c>
      <c r="B114" s="10" t="s">
        <v>115</v>
      </c>
      <c r="C114" s="10" t="str">
        <f t="shared" si="1"/>
        <v>CAÑETEARAUCO</v>
      </c>
      <c r="D114" s="11">
        <v>79.099999999999994</v>
      </c>
    </row>
    <row r="115" spans="1:4" x14ac:dyDescent="0.25">
      <c r="A115" s="10" t="s">
        <v>291</v>
      </c>
      <c r="B115" s="10" t="s">
        <v>103</v>
      </c>
      <c r="C115" s="10" t="str">
        <f t="shared" si="1"/>
        <v>CAÑETECHILLAN</v>
      </c>
      <c r="D115" s="11">
        <v>232.36</v>
      </c>
    </row>
    <row r="116" spans="1:4" x14ac:dyDescent="0.25">
      <c r="A116" s="10" t="s">
        <v>291</v>
      </c>
      <c r="B116" s="10" t="s">
        <v>100</v>
      </c>
      <c r="C116" s="10" t="str">
        <f t="shared" si="1"/>
        <v>CAÑETECONCEPCIÓN</v>
      </c>
      <c r="D116" s="11">
        <v>134.77000000000001</v>
      </c>
    </row>
    <row r="117" spans="1:4" x14ac:dyDescent="0.25">
      <c r="A117" s="10" t="s">
        <v>291</v>
      </c>
      <c r="B117" s="10" t="s">
        <v>34</v>
      </c>
      <c r="C117" s="10" t="str">
        <f t="shared" si="1"/>
        <v>CAÑETECORONEL</v>
      </c>
      <c r="D117" s="11">
        <v>106.08</v>
      </c>
    </row>
    <row r="118" spans="1:4" x14ac:dyDescent="0.25">
      <c r="A118" s="10" t="s">
        <v>291</v>
      </c>
      <c r="B118" s="10" t="s">
        <v>138</v>
      </c>
      <c r="C118" s="10" t="str">
        <f t="shared" si="1"/>
        <v>CAÑETECURANILAHUE</v>
      </c>
      <c r="D118" s="11">
        <v>47.73</v>
      </c>
    </row>
    <row r="119" spans="1:4" x14ac:dyDescent="0.25">
      <c r="A119" s="10" t="s">
        <v>291</v>
      </c>
      <c r="B119" s="10" t="s">
        <v>117</v>
      </c>
      <c r="C119" s="10" t="str">
        <f t="shared" si="1"/>
        <v>CAÑETELEBU</v>
      </c>
      <c r="D119" s="11">
        <v>53.28</v>
      </c>
    </row>
    <row r="120" spans="1:4" x14ac:dyDescent="0.25">
      <c r="A120" s="10" t="s">
        <v>291</v>
      </c>
      <c r="B120" s="10" t="s">
        <v>6475</v>
      </c>
      <c r="C120" s="10" t="str">
        <f t="shared" si="1"/>
        <v>CAÑETELOS ALAMOS</v>
      </c>
      <c r="D120" s="11">
        <v>27.53</v>
      </c>
    </row>
    <row r="121" spans="1:4" x14ac:dyDescent="0.25">
      <c r="A121" s="10" t="s">
        <v>291</v>
      </c>
      <c r="B121" s="10" t="s">
        <v>270</v>
      </c>
      <c r="C121" s="10" t="str">
        <f t="shared" si="1"/>
        <v>CAÑETESANTIAGO CENTRO</v>
      </c>
      <c r="D121" s="11">
        <v>634.66999999999996</v>
      </c>
    </row>
    <row r="122" spans="1:4" x14ac:dyDescent="0.25">
      <c r="A122" s="10" t="s">
        <v>291</v>
      </c>
      <c r="B122" s="10" t="s">
        <v>302</v>
      </c>
      <c r="C122" s="10" t="str">
        <f t="shared" si="1"/>
        <v>CAÑETETALCAHUANO</v>
      </c>
      <c r="D122" s="11">
        <v>146</v>
      </c>
    </row>
    <row r="123" spans="1:4" x14ac:dyDescent="0.25">
      <c r="A123" s="10" t="s">
        <v>291</v>
      </c>
      <c r="B123" s="10" t="s">
        <v>143</v>
      </c>
      <c r="C123" s="10" t="str">
        <f t="shared" si="1"/>
        <v>CAÑETEYUMBEL</v>
      </c>
      <c r="D123" s="11">
        <v>205</v>
      </c>
    </row>
    <row r="124" spans="1:4" x14ac:dyDescent="0.25">
      <c r="A124" s="10" t="s">
        <v>512</v>
      </c>
      <c r="B124" s="10" t="s">
        <v>49</v>
      </c>
      <c r="C124" s="10" t="str">
        <f t="shared" si="1"/>
        <v>CARAHUELAUTARO</v>
      </c>
      <c r="D124" s="11">
        <v>112</v>
      </c>
    </row>
    <row r="125" spans="1:4" x14ac:dyDescent="0.25">
      <c r="A125" s="10" t="s">
        <v>512</v>
      </c>
      <c r="B125" s="10" t="s">
        <v>732</v>
      </c>
      <c r="C125" s="10" t="str">
        <f t="shared" si="1"/>
        <v>CARAHUENUEVA IMPERIAL</v>
      </c>
      <c r="D125" s="11">
        <v>24</v>
      </c>
    </row>
    <row r="126" spans="1:4" x14ac:dyDescent="0.25">
      <c r="A126" s="10" t="s">
        <v>512</v>
      </c>
      <c r="B126" s="10" t="s">
        <v>286</v>
      </c>
      <c r="C126" s="10" t="str">
        <f t="shared" si="1"/>
        <v>CARAHUEPUCON</v>
      </c>
      <c r="D126" s="11">
        <v>150</v>
      </c>
    </row>
    <row r="127" spans="1:4" x14ac:dyDescent="0.25">
      <c r="A127" s="10" t="s">
        <v>512</v>
      </c>
      <c r="B127" s="10" t="s">
        <v>270</v>
      </c>
      <c r="C127" s="10" t="str">
        <f t="shared" si="1"/>
        <v>CARAHUESANTIAGO CENTRO</v>
      </c>
      <c r="D127" s="11">
        <v>733.83</v>
      </c>
    </row>
    <row r="128" spans="1:4" x14ac:dyDescent="0.25">
      <c r="A128" s="10" t="s">
        <v>512</v>
      </c>
      <c r="B128" s="10" t="s">
        <v>288</v>
      </c>
      <c r="C128" s="10" t="str">
        <f t="shared" si="1"/>
        <v>CARAHUETEMUCO</v>
      </c>
      <c r="D128" s="11">
        <v>63.01</v>
      </c>
    </row>
    <row r="129" spans="1:4" x14ac:dyDescent="0.25">
      <c r="A129" s="10" t="s">
        <v>512</v>
      </c>
      <c r="B129" s="10" t="s">
        <v>17</v>
      </c>
      <c r="C129" s="10" t="str">
        <f t="shared" si="1"/>
        <v>CARAHUEVALDIVIA</v>
      </c>
      <c r="D129" s="11">
        <v>220.41</v>
      </c>
    </row>
    <row r="130" spans="1:4" x14ac:dyDescent="0.25">
      <c r="A130" s="10" t="s">
        <v>1389</v>
      </c>
      <c r="B130" s="10" t="s">
        <v>638</v>
      </c>
      <c r="C130" s="10" t="str">
        <f t="shared" ref="C130:C193" si="2">CONCATENATE(A130,B130)</f>
        <v>CASABLANCASAN ANTONIO</v>
      </c>
      <c r="D130" s="11">
        <v>49.23</v>
      </c>
    </row>
    <row r="131" spans="1:4" x14ac:dyDescent="0.25">
      <c r="A131" s="10" t="s">
        <v>1389</v>
      </c>
      <c r="B131" s="10" t="s">
        <v>265</v>
      </c>
      <c r="C131" s="10" t="str">
        <f t="shared" si="2"/>
        <v>CASABLANCASANTIAGO</v>
      </c>
      <c r="D131" s="11">
        <v>78</v>
      </c>
    </row>
    <row r="132" spans="1:4" x14ac:dyDescent="0.25">
      <c r="A132" s="10" t="s">
        <v>1389</v>
      </c>
      <c r="B132" s="10" t="s">
        <v>270</v>
      </c>
      <c r="C132" s="10" t="str">
        <f t="shared" si="2"/>
        <v>CASABLANCASANTIAGO CENTRO</v>
      </c>
      <c r="D132" s="11">
        <v>78</v>
      </c>
    </row>
    <row r="133" spans="1:4" x14ac:dyDescent="0.25">
      <c r="A133" s="10" t="s">
        <v>1389</v>
      </c>
      <c r="B133" s="10" t="s">
        <v>410</v>
      </c>
      <c r="C133" s="10" t="str">
        <f t="shared" si="2"/>
        <v>CASABLANCAVALPARAISO</v>
      </c>
      <c r="D133" s="11">
        <v>38.979999999999997</v>
      </c>
    </row>
    <row r="134" spans="1:4" x14ac:dyDescent="0.25">
      <c r="A134" s="10" t="s">
        <v>1389</v>
      </c>
      <c r="B134" s="10" t="s">
        <v>617</v>
      </c>
      <c r="C134" s="10" t="str">
        <f t="shared" si="2"/>
        <v>CASABLANCAVILLA ALEMANA</v>
      </c>
      <c r="D134" s="11">
        <v>38.159999999999997</v>
      </c>
    </row>
    <row r="135" spans="1:4" x14ac:dyDescent="0.25">
      <c r="A135" s="10" t="s">
        <v>1389</v>
      </c>
      <c r="B135" s="10" t="s">
        <v>435</v>
      </c>
      <c r="C135" s="10" t="str">
        <f t="shared" si="2"/>
        <v>CASABLANCAVIÑA DEL MAR</v>
      </c>
      <c r="D135" s="11">
        <v>47.82</v>
      </c>
    </row>
    <row r="136" spans="1:4" x14ac:dyDescent="0.25">
      <c r="A136" s="10" t="s">
        <v>1389</v>
      </c>
      <c r="B136" s="10" t="s">
        <v>6476</v>
      </c>
      <c r="C136" s="10" t="str">
        <f t="shared" si="2"/>
        <v>CASABLANCAVITACURA</v>
      </c>
      <c r="D136" s="11">
        <v>78</v>
      </c>
    </row>
    <row r="137" spans="1:4" x14ac:dyDescent="0.25">
      <c r="A137" s="10" t="s">
        <v>3</v>
      </c>
      <c r="B137" s="10" t="s">
        <v>819</v>
      </c>
      <c r="C137" s="10" t="str">
        <f t="shared" si="2"/>
        <v>CASTROANCUD</v>
      </c>
      <c r="D137" s="11">
        <v>81.17</v>
      </c>
    </row>
    <row r="138" spans="1:4" x14ac:dyDescent="0.25">
      <c r="A138" s="10" t="s">
        <v>3</v>
      </c>
      <c r="B138" s="10" t="s">
        <v>6477</v>
      </c>
      <c r="C138" s="10" t="str">
        <f t="shared" si="2"/>
        <v>CASTROCHONCHI</v>
      </c>
      <c r="D138" s="11">
        <v>22.31</v>
      </c>
    </row>
    <row r="139" spans="1:4" x14ac:dyDescent="0.25">
      <c r="A139" s="10" t="s">
        <v>3</v>
      </c>
      <c r="B139" s="10" t="s">
        <v>378</v>
      </c>
      <c r="C139" s="10" t="str">
        <f t="shared" si="2"/>
        <v>CASTROOSORNO</v>
      </c>
      <c r="D139" s="11">
        <v>274</v>
      </c>
    </row>
    <row r="140" spans="1:4" x14ac:dyDescent="0.25">
      <c r="A140" s="10" t="s">
        <v>3</v>
      </c>
      <c r="B140" s="10" t="s">
        <v>350</v>
      </c>
      <c r="C140" s="10" t="str">
        <f t="shared" si="2"/>
        <v>CASTROPUDAHUEL</v>
      </c>
      <c r="D140" s="11">
        <v>1198.46</v>
      </c>
    </row>
    <row r="141" spans="1:4" x14ac:dyDescent="0.25">
      <c r="A141" s="10" t="s">
        <v>3</v>
      </c>
      <c r="B141" s="10" t="s">
        <v>334</v>
      </c>
      <c r="C141" s="10" t="str">
        <f t="shared" si="2"/>
        <v>CASTROPUERTO MONTT</v>
      </c>
      <c r="D141" s="11">
        <v>173.26</v>
      </c>
    </row>
    <row r="142" spans="1:4" x14ac:dyDescent="0.25">
      <c r="A142" s="10" t="s">
        <v>3</v>
      </c>
      <c r="B142" s="10" t="s">
        <v>828</v>
      </c>
      <c r="C142" s="10" t="str">
        <f t="shared" si="2"/>
        <v>CASTROPUERTO VARAS</v>
      </c>
      <c r="D142" s="11">
        <v>184.74</v>
      </c>
    </row>
    <row r="143" spans="1:4" x14ac:dyDescent="0.25">
      <c r="A143" s="10" t="s">
        <v>3</v>
      </c>
      <c r="B143" s="10" t="s">
        <v>835</v>
      </c>
      <c r="C143" s="10" t="str">
        <f t="shared" si="2"/>
        <v>CASTROPUNTA ARENAS</v>
      </c>
      <c r="D143" s="11">
        <v>2338</v>
      </c>
    </row>
    <row r="144" spans="1:4" x14ac:dyDescent="0.25">
      <c r="A144" s="10" t="s">
        <v>3</v>
      </c>
      <c r="B144" s="10" t="s">
        <v>6478</v>
      </c>
      <c r="C144" s="10" t="str">
        <f t="shared" si="2"/>
        <v>CASTROQUEILEN</v>
      </c>
      <c r="D144" s="11">
        <v>65.150000000000006</v>
      </c>
    </row>
    <row r="145" spans="1:4" x14ac:dyDescent="0.25">
      <c r="A145" s="10" t="s">
        <v>3</v>
      </c>
      <c r="B145" s="10" t="s">
        <v>820</v>
      </c>
      <c r="C145" s="10" t="str">
        <f t="shared" si="2"/>
        <v>CASTROQUELLÓN</v>
      </c>
      <c r="D145" s="11">
        <v>87.35</v>
      </c>
    </row>
    <row r="146" spans="1:4" x14ac:dyDescent="0.25">
      <c r="A146" s="10" t="s">
        <v>3</v>
      </c>
      <c r="B146" s="10" t="s">
        <v>339</v>
      </c>
      <c r="C146" s="10" t="str">
        <f t="shared" si="2"/>
        <v>CASTROQUINCHAO</v>
      </c>
      <c r="D146" s="11">
        <v>37.39</v>
      </c>
    </row>
    <row r="147" spans="1:4" x14ac:dyDescent="0.25">
      <c r="A147" s="10" t="s">
        <v>3</v>
      </c>
      <c r="B147" s="10" t="s">
        <v>265</v>
      </c>
      <c r="C147" s="10" t="str">
        <f t="shared" si="2"/>
        <v>CASTROSANTIAGO</v>
      </c>
      <c r="D147" s="11">
        <v>1198.46</v>
      </c>
    </row>
    <row r="148" spans="1:4" x14ac:dyDescent="0.25">
      <c r="A148" s="10" t="s">
        <v>3</v>
      </c>
      <c r="B148" s="10" t="s">
        <v>270</v>
      </c>
      <c r="C148" s="10" t="str">
        <f t="shared" si="2"/>
        <v>CASTROSANTIAGO CENTRO</v>
      </c>
      <c r="D148" s="11">
        <v>1198.46</v>
      </c>
    </row>
    <row r="149" spans="1:4" x14ac:dyDescent="0.25">
      <c r="A149" s="10" t="s">
        <v>3</v>
      </c>
      <c r="B149" s="10" t="s">
        <v>345</v>
      </c>
      <c r="C149" s="10" t="str">
        <f t="shared" si="2"/>
        <v>CASTROTALAGANTE</v>
      </c>
      <c r="D149" s="11">
        <v>1182.48</v>
      </c>
    </row>
    <row r="150" spans="1:4" x14ac:dyDescent="0.25">
      <c r="A150" s="10" t="s">
        <v>3</v>
      </c>
      <c r="B150" s="10" t="s">
        <v>17</v>
      </c>
      <c r="C150" s="10" t="str">
        <f t="shared" si="2"/>
        <v>CASTROVALDIVIA</v>
      </c>
      <c r="D150" s="11">
        <v>379.21</v>
      </c>
    </row>
    <row r="151" spans="1:4" x14ac:dyDescent="0.25">
      <c r="A151" s="10" t="s">
        <v>3</v>
      </c>
      <c r="B151" s="10" t="s">
        <v>6476</v>
      </c>
      <c r="C151" s="10" t="str">
        <f t="shared" si="2"/>
        <v>CASTROVITACURA</v>
      </c>
      <c r="D151" s="11">
        <v>1198.46</v>
      </c>
    </row>
    <row r="152" spans="1:4" x14ac:dyDescent="0.25">
      <c r="A152" s="10" t="s">
        <v>1615</v>
      </c>
      <c r="B152" s="10" t="s">
        <v>617</v>
      </c>
      <c r="C152" s="10" t="str">
        <f t="shared" si="2"/>
        <v>CATEMUVILLA ALEMANA</v>
      </c>
      <c r="D152" s="11">
        <v>74.010000000000005</v>
      </c>
    </row>
    <row r="153" spans="1:4" x14ac:dyDescent="0.25">
      <c r="A153" s="10" t="s">
        <v>1753</v>
      </c>
      <c r="B153" s="10" t="s">
        <v>103</v>
      </c>
      <c r="C153" s="10" t="str">
        <f t="shared" si="2"/>
        <v>CAUQUENESCHILLAN</v>
      </c>
      <c r="D153" s="11">
        <v>118</v>
      </c>
    </row>
    <row r="154" spans="1:4" x14ac:dyDescent="0.25">
      <c r="A154" s="10" t="s">
        <v>1753</v>
      </c>
      <c r="B154" s="10" t="s">
        <v>353</v>
      </c>
      <c r="C154" s="10" t="str">
        <f t="shared" si="2"/>
        <v>CAUQUENESLINARES</v>
      </c>
      <c r="D154" s="11">
        <v>97.87</v>
      </c>
    </row>
    <row r="155" spans="1:4" x14ac:dyDescent="0.25">
      <c r="A155" s="10" t="s">
        <v>1753</v>
      </c>
      <c r="B155" s="10" t="s">
        <v>3992</v>
      </c>
      <c r="C155" s="10" t="str">
        <f t="shared" si="2"/>
        <v>CAUQUENESMAULE</v>
      </c>
      <c r="D155" s="11">
        <v>88.4</v>
      </c>
    </row>
    <row r="156" spans="1:4" x14ac:dyDescent="0.25">
      <c r="A156" s="10" t="s">
        <v>1753</v>
      </c>
      <c r="B156" s="10" t="s">
        <v>1728</v>
      </c>
      <c r="C156" s="10" t="str">
        <f t="shared" si="2"/>
        <v>CAUQUENESPARRAL</v>
      </c>
      <c r="D156" s="11">
        <v>54.82</v>
      </c>
    </row>
    <row r="157" spans="1:4" x14ac:dyDescent="0.25">
      <c r="A157" s="10" t="s">
        <v>1753</v>
      </c>
      <c r="B157" s="10" t="s">
        <v>354</v>
      </c>
      <c r="C157" s="10" t="str">
        <f t="shared" si="2"/>
        <v>CAUQUENESSAN JAVIER</v>
      </c>
      <c r="D157" s="11">
        <v>77.67</v>
      </c>
    </row>
    <row r="158" spans="1:4" x14ac:dyDescent="0.25">
      <c r="A158" s="10" t="s">
        <v>1753</v>
      </c>
      <c r="B158" s="10" t="s">
        <v>270</v>
      </c>
      <c r="C158" s="10" t="str">
        <f t="shared" si="2"/>
        <v>CAUQUENESSANTIAGO CENTRO</v>
      </c>
      <c r="D158" s="11">
        <v>352.79</v>
      </c>
    </row>
    <row r="159" spans="1:4" x14ac:dyDescent="0.25">
      <c r="A159" s="10" t="s">
        <v>1753</v>
      </c>
      <c r="B159" s="10" t="s">
        <v>359</v>
      </c>
      <c r="C159" s="10" t="str">
        <f t="shared" si="2"/>
        <v>CAUQUENESTALCA</v>
      </c>
      <c r="D159" s="11">
        <v>100.61</v>
      </c>
    </row>
    <row r="160" spans="1:4" x14ac:dyDescent="0.25">
      <c r="A160" s="10" t="s">
        <v>3324</v>
      </c>
      <c r="B160" s="10" t="s">
        <v>350</v>
      </c>
      <c r="C160" s="10" t="str">
        <f t="shared" si="2"/>
        <v>CERRILLOSPUDAHUEL</v>
      </c>
      <c r="D160" s="11">
        <v>0</v>
      </c>
    </row>
    <row r="161" spans="1:4" x14ac:dyDescent="0.25">
      <c r="A161" s="10" t="s">
        <v>6479</v>
      </c>
      <c r="B161" s="10" t="s">
        <v>950</v>
      </c>
      <c r="C161" s="10" t="str">
        <f t="shared" si="2"/>
        <v>CERRO NAVIARANCAGUA</v>
      </c>
      <c r="D161" s="11">
        <v>83.73</v>
      </c>
    </row>
    <row r="162" spans="1:4" x14ac:dyDescent="0.25">
      <c r="A162" s="10" t="s">
        <v>824</v>
      </c>
      <c r="B162" s="10" t="s">
        <v>829</v>
      </c>
      <c r="C162" s="10" t="str">
        <f t="shared" si="2"/>
        <v>CHAITÉNFUTALEUFU</v>
      </c>
      <c r="D162" s="11">
        <v>151</v>
      </c>
    </row>
    <row r="163" spans="1:4" x14ac:dyDescent="0.25">
      <c r="A163" s="10" t="s">
        <v>824</v>
      </c>
      <c r="B163" s="10" t="s">
        <v>796</v>
      </c>
      <c r="C163" s="10" t="str">
        <f t="shared" si="2"/>
        <v>CHAITÉNPALENA</v>
      </c>
      <c r="D163" s="11">
        <v>88</v>
      </c>
    </row>
    <row r="164" spans="1:4" x14ac:dyDescent="0.25">
      <c r="A164" s="10" t="s">
        <v>824</v>
      </c>
      <c r="B164" s="10" t="s">
        <v>334</v>
      </c>
      <c r="C164" s="10" t="str">
        <f t="shared" si="2"/>
        <v>CHAITÉNPUERTO MONTT</v>
      </c>
      <c r="D164" s="11">
        <v>841.08</v>
      </c>
    </row>
    <row r="165" spans="1:4" x14ac:dyDescent="0.25">
      <c r="A165" s="10" t="s">
        <v>824</v>
      </c>
      <c r="B165" s="10" t="s">
        <v>828</v>
      </c>
      <c r="C165" s="10" t="str">
        <f t="shared" si="2"/>
        <v>CHAITÉNPUERTO VARAS</v>
      </c>
      <c r="D165" s="11">
        <v>319</v>
      </c>
    </row>
    <row r="166" spans="1:4" x14ac:dyDescent="0.25">
      <c r="A166" s="10" t="s">
        <v>1967</v>
      </c>
      <c r="B166" s="10" t="s">
        <v>1758</v>
      </c>
      <c r="C166" s="10" t="str">
        <f t="shared" si="2"/>
        <v>CHANCOCONSTITUCIÓN</v>
      </c>
      <c r="D166" s="11">
        <v>147</v>
      </c>
    </row>
    <row r="167" spans="1:4" x14ac:dyDescent="0.25">
      <c r="A167" s="10" t="s">
        <v>1967</v>
      </c>
      <c r="B167" s="10" t="s">
        <v>359</v>
      </c>
      <c r="C167" s="10" t="str">
        <f t="shared" si="2"/>
        <v>CHANCOTALCA</v>
      </c>
      <c r="D167" s="11">
        <v>174</v>
      </c>
    </row>
    <row r="168" spans="1:4" x14ac:dyDescent="0.25">
      <c r="A168" s="10" t="s">
        <v>959</v>
      </c>
      <c r="B168" s="10" t="s">
        <v>261</v>
      </c>
      <c r="C168" s="10" t="str">
        <f t="shared" si="2"/>
        <v>CHAÑARALARICA</v>
      </c>
      <c r="D168" s="11">
        <v>1074</v>
      </c>
    </row>
    <row r="169" spans="1:4" x14ac:dyDescent="0.25">
      <c r="A169" s="10" t="s">
        <v>959</v>
      </c>
      <c r="B169" s="10" t="s">
        <v>74</v>
      </c>
      <c r="C169" s="10" t="str">
        <f t="shared" si="2"/>
        <v>CHAÑARALCALDERA</v>
      </c>
      <c r="D169" s="11">
        <v>97.89</v>
      </c>
    </row>
    <row r="170" spans="1:4" x14ac:dyDescent="0.25">
      <c r="A170" s="10" t="s">
        <v>959</v>
      </c>
      <c r="B170" s="10" t="s">
        <v>959</v>
      </c>
      <c r="C170" s="10" t="str">
        <f t="shared" si="2"/>
        <v>CHAÑARALCHAÑARAL</v>
      </c>
      <c r="D170" s="11">
        <v>0</v>
      </c>
    </row>
    <row r="171" spans="1:4" x14ac:dyDescent="0.25">
      <c r="A171" s="10" t="s">
        <v>959</v>
      </c>
      <c r="B171" s="10" t="s">
        <v>324</v>
      </c>
      <c r="C171" s="10" t="str">
        <f t="shared" si="2"/>
        <v>CHAÑARALCOPIAPO</v>
      </c>
      <c r="D171" s="11">
        <v>173.51</v>
      </c>
    </row>
    <row r="172" spans="1:4" x14ac:dyDescent="0.25">
      <c r="A172" s="10" t="s">
        <v>959</v>
      </c>
      <c r="B172" s="10" t="s">
        <v>972</v>
      </c>
      <c r="C172" s="10" t="str">
        <f t="shared" si="2"/>
        <v>CHAÑARALDIEGO DE ALMAGRO</v>
      </c>
      <c r="D172" s="11">
        <v>55.86</v>
      </c>
    </row>
    <row r="173" spans="1:4" x14ac:dyDescent="0.25">
      <c r="A173" s="10" t="s">
        <v>959</v>
      </c>
      <c r="B173" s="10" t="s">
        <v>966</v>
      </c>
      <c r="C173" s="10" t="str">
        <f t="shared" si="2"/>
        <v>CHAÑARALFREIRINA</v>
      </c>
      <c r="D173" s="11">
        <v>298</v>
      </c>
    </row>
    <row r="174" spans="1:4" x14ac:dyDescent="0.25">
      <c r="A174" s="10" t="s">
        <v>959</v>
      </c>
      <c r="B174" s="10" t="s">
        <v>270</v>
      </c>
      <c r="C174" s="10" t="str">
        <f t="shared" si="2"/>
        <v>CHAÑARALSANTIAGO CENTRO</v>
      </c>
      <c r="D174" s="11">
        <v>967.3</v>
      </c>
    </row>
    <row r="175" spans="1:4" x14ac:dyDescent="0.25">
      <c r="A175" s="10" t="s">
        <v>959</v>
      </c>
      <c r="B175" s="10" t="s">
        <v>915</v>
      </c>
      <c r="C175" s="10" t="str">
        <f t="shared" si="2"/>
        <v>CHAÑARALVALLENAR</v>
      </c>
      <c r="D175" s="11">
        <v>312.16000000000003</v>
      </c>
    </row>
    <row r="176" spans="1:4" x14ac:dyDescent="0.25">
      <c r="A176" s="10" t="s">
        <v>4044</v>
      </c>
      <c r="B176" s="10" t="s">
        <v>270</v>
      </c>
      <c r="C176" s="10" t="str">
        <f t="shared" si="2"/>
        <v>CHEPICASANTIAGO CENTRO</v>
      </c>
      <c r="D176" s="11">
        <v>176</v>
      </c>
    </row>
    <row r="177" spans="1:4" x14ac:dyDescent="0.25">
      <c r="A177" s="10" t="s">
        <v>532</v>
      </c>
      <c r="B177" s="10" t="s">
        <v>532</v>
      </c>
      <c r="C177" s="10" t="str">
        <f t="shared" si="2"/>
        <v>CHILE CHICOCHILE CHICO</v>
      </c>
      <c r="D177" s="11">
        <v>0</v>
      </c>
    </row>
    <row r="178" spans="1:4" x14ac:dyDescent="0.25">
      <c r="A178" s="10" t="s">
        <v>532</v>
      </c>
      <c r="B178" s="10" t="s">
        <v>539</v>
      </c>
      <c r="C178" s="10" t="str">
        <f t="shared" si="2"/>
        <v>CHILE CHICOCOCHRANE</v>
      </c>
      <c r="D178" s="11">
        <v>180.61</v>
      </c>
    </row>
    <row r="179" spans="1:4" x14ac:dyDescent="0.25">
      <c r="A179" s="10" t="s">
        <v>532</v>
      </c>
      <c r="B179" s="10" t="s">
        <v>111</v>
      </c>
      <c r="C179" s="10" t="str">
        <f t="shared" si="2"/>
        <v>CHILE CHICOCOIHAIQUE</v>
      </c>
      <c r="D179" s="11">
        <v>158.56</v>
      </c>
    </row>
    <row r="180" spans="1:4" x14ac:dyDescent="0.25">
      <c r="A180" s="10" t="s">
        <v>532</v>
      </c>
      <c r="B180" s="10" t="s">
        <v>265</v>
      </c>
      <c r="C180" s="10" t="str">
        <f t="shared" si="2"/>
        <v>CHILE CHICOSANTIAGO</v>
      </c>
      <c r="D180" s="11">
        <v>1863.27</v>
      </c>
    </row>
    <row r="181" spans="1:4" x14ac:dyDescent="0.25">
      <c r="A181" s="10" t="s">
        <v>532</v>
      </c>
      <c r="B181" s="10" t="s">
        <v>270</v>
      </c>
      <c r="C181" s="10" t="str">
        <f t="shared" si="2"/>
        <v>CHILE CHICOSANTIAGO CENTRO</v>
      </c>
      <c r="D181" s="11">
        <v>1863.27</v>
      </c>
    </row>
    <row r="182" spans="1:4" x14ac:dyDescent="0.25">
      <c r="A182" s="10" t="s">
        <v>6480</v>
      </c>
      <c r="B182" s="10" t="s">
        <v>395</v>
      </c>
      <c r="C182" s="10" t="str">
        <f t="shared" si="2"/>
        <v>CHILLAN VIEJOCOELEMU</v>
      </c>
      <c r="D182" s="11">
        <v>105.85</v>
      </c>
    </row>
    <row r="183" spans="1:4" x14ac:dyDescent="0.25">
      <c r="A183" s="10" t="s">
        <v>103</v>
      </c>
      <c r="B183" s="10" t="s">
        <v>115</v>
      </c>
      <c r="C183" s="10" t="str">
        <f t="shared" si="2"/>
        <v>CHILLANARAUCO</v>
      </c>
      <c r="D183" s="11">
        <v>168.03</v>
      </c>
    </row>
    <row r="184" spans="1:4" x14ac:dyDescent="0.25">
      <c r="A184" s="10" t="s">
        <v>103</v>
      </c>
      <c r="B184" s="10" t="s">
        <v>1249</v>
      </c>
      <c r="C184" s="10" t="str">
        <f t="shared" si="2"/>
        <v>CHILLANBULNES</v>
      </c>
      <c r="D184" s="11">
        <v>24.75</v>
      </c>
    </row>
    <row r="185" spans="1:4" x14ac:dyDescent="0.25">
      <c r="A185" s="10" t="s">
        <v>103</v>
      </c>
      <c r="B185" s="10" t="s">
        <v>291</v>
      </c>
      <c r="C185" s="10" t="str">
        <f t="shared" si="2"/>
        <v>CHILLANCAÑETE</v>
      </c>
      <c r="D185" s="11">
        <v>232.36</v>
      </c>
    </row>
    <row r="186" spans="1:4" x14ac:dyDescent="0.25">
      <c r="A186" s="10" t="s">
        <v>103</v>
      </c>
      <c r="B186" s="10" t="s">
        <v>1753</v>
      </c>
      <c r="C186" s="10" t="str">
        <f t="shared" si="2"/>
        <v>CHILLANCAUQUENES</v>
      </c>
      <c r="D186" s="11">
        <v>118</v>
      </c>
    </row>
    <row r="187" spans="1:4" x14ac:dyDescent="0.25">
      <c r="A187" s="10" t="s">
        <v>103</v>
      </c>
      <c r="B187" s="10" t="s">
        <v>6481</v>
      </c>
      <c r="C187" s="10" t="str">
        <f t="shared" si="2"/>
        <v>CHILLANCOBQUECURA</v>
      </c>
      <c r="D187" s="11">
        <v>102.27</v>
      </c>
    </row>
    <row r="188" spans="1:4" x14ac:dyDescent="0.25">
      <c r="A188" s="10" t="s">
        <v>103</v>
      </c>
      <c r="B188" s="10" t="s">
        <v>395</v>
      </c>
      <c r="C188" s="10" t="str">
        <f t="shared" si="2"/>
        <v>CHILLANCOELEMU</v>
      </c>
      <c r="D188" s="11">
        <v>106.91</v>
      </c>
    </row>
    <row r="189" spans="1:4" x14ac:dyDescent="0.25">
      <c r="A189" s="10" t="s">
        <v>103</v>
      </c>
      <c r="B189" s="10" t="s">
        <v>6482</v>
      </c>
      <c r="C189" s="10" t="str">
        <f t="shared" si="2"/>
        <v>CHILLANCOIHUECO</v>
      </c>
      <c r="D189" s="11">
        <v>29.02</v>
      </c>
    </row>
    <row r="190" spans="1:4" x14ac:dyDescent="0.25">
      <c r="A190" s="10" t="s">
        <v>103</v>
      </c>
      <c r="B190" s="10" t="s">
        <v>100</v>
      </c>
      <c r="C190" s="10" t="str">
        <f t="shared" si="2"/>
        <v>CHILLANCONCEPCIÓN</v>
      </c>
      <c r="D190" s="11">
        <v>97.6</v>
      </c>
    </row>
    <row r="191" spans="1:4" x14ac:dyDescent="0.25">
      <c r="A191" s="10" t="s">
        <v>103</v>
      </c>
      <c r="B191" s="10" t="s">
        <v>1304</v>
      </c>
      <c r="C191" s="10" t="str">
        <f t="shared" si="2"/>
        <v>CHILLANGRANEROS</v>
      </c>
      <c r="D191" s="11">
        <v>332</v>
      </c>
    </row>
    <row r="192" spans="1:4" x14ac:dyDescent="0.25">
      <c r="A192" s="10" t="s">
        <v>103</v>
      </c>
      <c r="B192" s="10" t="s">
        <v>6483</v>
      </c>
      <c r="C192" s="10" t="str">
        <f t="shared" si="2"/>
        <v>CHILLANHUALPÉN</v>
      </c>
      <c r="D192" s="11">
        <v>111.21</v>
      </c>
    </row>
    <row r="193" spans="1:4" x14ac:dyDescent="0.25">
      <c r="A193" s="10" t="s">
        <v>103</v>
      </c>
      <c r="B193" s="10" t="s">
        <v>353</v>
      </c>
      <c r="C193" s="10" t="str">
        <f t="shared" si="2"/>
        <v>CHILLANLINARES</v>
      </c>
      <c r="D193" s="11">
        <v>105.09</v>
      </c>
    </row>
    <row r="194" spans="1:4" x14ac:dyDescent="0.25">
      <c r="A194" s="10" t="s">
        <v>103</v>
      </c>
      <c r="B194" s="10" t="s">
        <v>1937</v>
      </c>
      <c r="C194" s="10" t="str">
        <f t="shared" ref="C194:C257" si="3">CONCATENATE(A194,B194)</f>
        <v>CHILLANMACHALI</v>
      </c>
      <c r="D194" s="11">
        <v>325.32</v>
      </c>
    </row>
    <row r="195" spans="1:4" x14ac:dyDescent="0.25">
      <c r="A195" s="10" t="s">
        <v>103</v>
      </c>
      <c r="B195" s="10" t="s">
        <v>1763</v>
      </c>
      <c r="C195" s="10" t="str">
        <f t="shared" si="3"/>
        <v>CHILLANPELLUHUE</v>
      </c>
      <c r="D195" s="11">
        <v>154.1</v>
      </c>
    </row>
    <row r="196" spans="1:4" x14ac:dyDescent="0.25">
      <c r="A196" s="10" t="s">
        <v>103</v>
      </c>
      <c r="B196" s="10" t="s">
        <v>12</v>
      </c>
      <c r="C196" s="10" t="str">
        <f t="shared" si="3"/>
        <v>CHILLANPINTO</v>
      </c>
      <c r="D196" s="11">
        <v>25.05</v>
      </c>
    </row>
    <row r="197" spans="1:4" x14ac:dyDescent="0.25">
      <c r="A197" s="10" t="s">
        <v>103</v>
      </c>
      <c r="B197" s="10" t="s">
        <v>2503</v>
      </c>
      <c r="C197" s="10" t="str">
        <f t="shared" si="3"/>
        <v>CHILLANPUENTE ALTO</v>
      </c>
      <c r="D197" s="11">
        <v>394.51</v>
      </c>
    </row>
    <row r="198" spans="1:4" x14ac:dyDescent="0.25">
      <c r="A198" s="10" t="s">
        <v>103</v>
      </c>
      <c r="B198" s="10" t="s">
        <v>828</v>
      </c>
      <c r="C198" s="10" t="str">
        <f t="shared" si="3"/>
        <v>CHILLANPUERTO VARAS</v>
      </c>
      <c r="D198" s="11">
        <v>613.65</v>
      </c>
    </row>
    <row r="199" spans="1:4" x14ac:dyDescent="0.25">
      <c r="A199" s="10" t="s">
        <v>103</v>
      </c>
      <c r="B199" s="10" t="s">
        <v>835</v>
      </c>
      <c r="C199" s="10" t="str">
        <f t="shared" si="3"/>
        <v>CHILLANPUNTA ARENAS</v>
      </c>
      <c r="D199" s="11">
        <v>2605</v>
      </c>
    </row>
    <row r="200" spans="1:4" x14ac:dyDescent="0.25">
      <c r="A200" s="10" t="s">
        <v>103</v>
      </c>
      <c r="B200" s="10" t="s">
        <v>6484</v>
      </c>
      <c r="C200" s="10" t="str">
        <f t="shared" si="3"/>
        <v>CHILLANQUILLÓN</v>
      </c>
      <c r="D200" s="11">
        <v>44.5</v>
      </c>
    </row>
    <row r="201" spans="1:4" x14ac:dyDescent="0.25">
      <c r="A201" s="10" t="s">
        <v>103</v>
      </c>
      <c r="B201" s="10" t="s">
        <v>1816</v>
      </c>
      <c r="C201" s="10" t="str">
        <f t="shared" si="3"/>
        <v>CHILLANQUIRIHUE</v>
      </c>
      <c r="D201" s="11">
        <v>68.84</v>
      </c>
    </row>
    <row r="202" spans="1:4" x14ac:dyDescent="0.25">
      <c r="A202" s="10" t="s">
        <v>103</v>
      </c>
      <c r="B202" s="10" t="s">
        <v>950</v>
      </c>
      <c r="C202" s="10" t="str">
        <f t="shared" si="3"/>
        <v>CHILLANRANCAGUA</v>
      </c>
      <c r="D202" s="11">
        <v>319.45999999999998</v>
      </c>
    </row>
    <row r="203" spans="1:4" x14ac:dyDescent="0.25">
      <c r="A203" s="10" t="s">
        <v>103</v>
      </c>
      <c r="B203" s="10" t="s">
        <v>388</v>
      </c>
      <c r="C203" s="10" t="str">
        <f t="shared" si="3"/>
        <v>CHILLANSAN CARLOS</v>
      </c>
      <c r="D203" s="11">
        <v>26.66</v>
      </c>
    </row>
    <row r="204" spans="1:4" x14ac:dyDescent="0.25">
      <c r="A204" s="10" t="s">
        <v>103</v>
      </c>
      <c r="B204" s="10" t="s">
        <v>6485</v>
      </c>
      <c r="C204" s="10" t="str">
        <f t="shared" si="3"/>
        <v>CHILLANSAN FABIAN</v>
      </c>
      <c r="D204" s="11">
        <v>67.72</v>
      </c>
    </row>
    <row r="205" spans="1:4" x14ac:dyDescent="0.25">
      <c r="A205" s="10" t="s">
        <v>103</v>
      </c>
      <c r="B205" s="10" t="s">
        <v>354</v>
      </c>
      <c r="C205" s="10" t="str">
        <f t="shared" si="3"/>
        <v>CHILLANSAN JAVIER</v>
      </c>
      <c r="D205" s="11">
        <v>134.32</v>
      </c>
    </row>
    <row r="206" spans="1:4" x14ac:dyDescent="0.25">
      <c r="A206" s="10" t="s">
        <v>103</v>
      </c>
      <c r="B206" s="10" t="s">
        <v>6486</v>
      </c>
      <c r="C206" s="10" t="str">
        <f t="shared" si="3"/>
        <v>CHILLANSAN NICOLAS</v>
      </c>
      <c r="D206" s="11">
        <v>24.07</v>
      </c>
    </row>
    <row r="207" spans="1:4" x14ac:dyDescent="0.25">
      <c r="A207" s="10" t="s">
        <v>103</v>
      </c>
      <c r="B207" s="10" t="s">
        <v>1926</v>
      </c>
      <c r="C207" s="10" t="str">
        <f t="shared" si="3"/>
        <v>CHILLANSAN PEDRO DE LA PAZ</v>
      </c>
      <c r="D207" s="11">
        <v>103.98</v>
      </c>
    </row>
    <row r="208" spans="1:4" x14ac:dyDescent="0.25">
      <c r="A208" s="10" t="s">
        <v>103</v>
      </c>
      <c r="B208" s="10" t="s">
        <v>265</v>
      </c>
      <c r="C208" s="10" t="str">
        <f t="shared" si="3"/>
        <v>CHILLANSANTIAGO</v>
      </c>
      <c r="D208" s="11">
        <v>403.29</v>
      </c>
    </row>
    <row r="209" spans="1:4" x14ac:dyDescent="0.25">
      <c r="A209" s="10" t="s">
        <v>103</v>
      </c>
      <c r="B209" s="10" t="s">
        <v>270</v>
      </c>
      <c r="C209" s="10" t="str">
        <f t="shared" si="3"/>
        <v>CHILLANSANTIAGO CENTRO</v>
      </c>
      <c r="D209" s="11">
        <v>403.29</v>
      </c>
    </row>
    <row r="210" spans="1:4" x14ac:dyDescent="0.25">
      <c r="A210" s="10" t="s">
        <v>103</v>
      </c>
      <c r="B210" s="10" t="s">
        <v>359</v>
      </c>
      <c r="C210" s="10" t="str">
        <f t="shared" si="3"/>
        <v>CHILLANTALCA</v>
      </c>
      <c r="D210" s="11">
        <v>151.1</v>
      </c>
    </row>
    <row r="211" spans="1:4" x14ac:dyDescent="0.25">
      <c r="A211" s="10" t="s">
        <v>103</v>
      </c>
      <c r="B211" s="10" t="s">
        <v>302</v>
      </c>
      <c r="C211" s="10" t="str">
        <f t="shared" si="3"/>
        <v>CHILLANTALCAHUANO</v>
      </c>
      <c r="D211" s="11">
        <v>103.21</v>
      </c>
    </row>
    <row r="212" spans="1:4" x14ac:dyDescent="0.25">
      <c r="A212" s="10" t="s">
        <v>103</v>
      </c>
      <c r="B212" s="10" t="s">
        <v>288</v>
      </c>
      <c r="C212" s="10" t="str">
        <f t="shared" si="3"/>
        <v>CHILLANTEMUCO</v>
      </c>
      <c r="D212" s="11">
        <v>278</v>
      </c>
    </row>
    <row r="213" spans="1:4" x14ac:dyDescent="0.25">
      <c r="A213" s="10" t="s">
        <v>103</v>
      </c>
      <c r="B213" s="10" t="s">
        <v>3321</v>
      </c>
      <c r="C213" s="10" t="str">
        <f t="shared" si="3"/>
        <v>CHILLANTUCAPEL</v>
      </c>
      <c r="D213" s="11">
        <v>110.6</v>
      </c>
    </row>
    <row r="214" spans="1:4" x14ac:dyDescent="0.25">
      <c r="A214" s="10" t="s">
        <v>103</v>
      </c>
      <c r="B214" s="10" t="s">
        <v>410</v>
      </c>
      <c r="C214" s="10" t="str">
        <f t="shared" si="3"/>
        <v>CHILLANVALPARAISO</v>
      </c>
      <c r="D214" s="11">
        <v>505</v>
      </c>
    </row>
    <row r="215" spans="1:4" x14ac:dyDescent="0.25">
      <c r="A215" s="10" t="s">
        <v>103</v>
      </c>
      <c r="B215" s="10" t="s">
        <v>6476</v>
      </c>
      <c r="C215" s="10" t="str">
        <f t="shared" si="3"/>
        <v>CHILLANVITACURA</v>
      </c>
      <c r="D215" s="11">
        <v>403.29</v>
      </c>
    </row>
    <row r="216" spans="1:4" x14ac:dyDescent="0.25">
      <c r="A216" s="10" t="s">
        <v>103</v>
      </c>
      <c r="B216" s="10" t="s">
        <v>143</v>
      </c>
      <c r="C216" s="10" t="str">
        <f t="shared" si="3"/>
        <v>CHILLANYUMBEL</v>
      </c>
      <c r="D216" s="11">
        <v>79.2</v>
      </c>
    </row>
    <row r="217" spans="1:4" x14ac:dyDescent="0.25">
      <c r="A217" s="10" t="s">
        <v>103</v>
      </c>
      <c r="B217" s="10" t="s">
        <v>1811</v>
      </c>
      <c r="C217" s="10" t="str">
        <f t="shared" si="3"/>
        <v>CHILLANYUNGAY</v>
      </c>
      <c r="D217" s="11">
        <v>66.239999999999995</v>
      </c>
    </row>
    <row r="218" spans="1:4" x14ac:dyDescent="0.25">
      <c r="A218" s="10" t="s">
        <v>6487</v>
      </c>
      <c r="B218" s="10" t="s">
        <v>288</v>
      </c>
      <c r="C218" s="10" t="str">
        <f t="shared" si="3"/>
        <v>CHOLCHOLTEMUCO</v>
      </c>
      <c r="D218" s="11">
        <v>27.73</v>
      </c>
    </row>
    <row r="219" spans="1:4" x14ac:dyDescent="0.25">
      <c r="A219" s="10" t="s">
        <v>6477</v>
      </c>
      <c r="B219" s="10" t="s">
        <v>3</v>
      </c>
      <c r="C219" s="10" t="str">
        <f t="shared" si="3"/>
        <v>CHONCHICASTRO</v>
      </c>
      <c r="D219" s="11">
        <v>22.31</v>
      </c>
    </row>
    <row r="220" spans="1:4" x14ac:dyDescent="0.25">
      <c r="A220" s="10" t="s">
        <v>840</v>
      </c>
      <c r="B220" s="10" t="s">
        <v>533</v>
      </c>
      <c r="C220" s="10" t="str">
        <f t="shared" si="3"/>
        <v>CISNESAISÉN</v>
      </c>
      <c r="D220" s="11">
        <v>180.25</v>
      </c>
    </row>
    <row r="221" spans="1:4" x14ac:dyDescent="0.25">
      <c r="A221" s="10" t="s">
        <v>840</v>
      </c>
      <c r="B221" s="10" t="s">
        <v>840</v>
      </c>
      <c r="C221" s="10" t="str">
        <f t="shared" si="3"/>
        <v>CISNESCISNES</v>
      </c>
      <c r="D221" s="11">
        <v>0</v>
      </c>
    </row>
    <row r="222" spans="1:4" x14ac:dyDescent="0.25">
      <c r="A222" s="10" t="s">
        <v>840</v>
      </c>
      <c r="B222" s="10" t="s">
        <v>539</v>
      </c>
      <c r="C222" s="10" t="str">
        <f t="shared" si="3"/>
        <v>CISNESCOCHRANE</v>
      </c>
      <c r="D222" s="11">
        <v>540.45000000000005</v>
      </c>
    </row>
    <row r="223" spans="1:4" x14ac:dyDescent="0.25">
      <c r="A223" s="10" t="s">
        <v>840</v>
      </c>
      <c r="B223" s="10" t="s">
        <v>111</v>
      </c>
      <c r="C223" s="10" t="str">
        <f t="shared" si="3"/>
        <v>CISNESCOIHAIQUE</v>
      </c>
      <c r="D223" s="11">
        <v>209.06</v>
      </c>
    </row>
    <row r="224" spans="1:4" x14ac:dyDescent="0.25">
      <c r="A224" s="10" t="s">
        <v>840</v>
      </c>
      <c r="B224" s="10" t="s">
        <v>6488</v>
      </c>
      <c r="C224" s="10" t="str">
        <f t="shared" si="3"/>
        <v>CISNESGUAITECAS</v>
      </c>
      <c r="D224" s="11">
        <v>127</v>
      </c>
    </row>
    <row r="225" spans="1:4" x14ac:dyDescent="0.25">
      <c r="A225" s="10" t="s">
        <v>840</v>
      </c>
      <c r="B225" s="10" t="s">
        <v>6489</v>
      </c>
      <c r="C225" s="10" t="str">
        <f t="shared" si="3"/>
        <v>CISNESLAGO VERDE</v>
      </c>
      <c r="D225" s="11">
        <v>211.21</v>
      </c>
    </row>
    <row r="226" spans="1:4" x14ac:dyDescent="0.25">
      <c r="A226" s="10" t="s">
        <v>840</v>
      </c>
      <c r="B226" s="10" t="s">
        <v>265</v>
      </c>
      <c r="C226" s="10" t="str">
        <f t="shared" si="3"/>
        <v>CISNESSANTIAGO</v>
      </c>
      <c r="D226" s="11">
        <v>1564.36</v>
      </c>
    </row>
    <row r="227" spans="1:4" x14ac:dyDescent="0.25">
      <c r="A227" s="10" t="s">
        <v>840</v>
      </c>
      <c r="B227" s="10" t="s">
        <v>270</v>
      </c>
      <c r="C227" s="10" t="str">
        <f t="shared" si="3"/>
        <v>CISNESSANTIAGO CENTRO</v>
      </c>
      <c r="D227" s="11">
        <v>1564.36</v>
      </c>
    </row>
    <row r="228" spans="1:4" x14ac:dyDescent="0.25">
      <c r="A228" s="10" t="s">
        <v>6481</v>
      </c>
      <c r="B228" s="10" t="s">
        <v>103</v>
      </c>
      <c r="C228" s="10" t="str">
        <f t="shared" si="3"/>
        <v>COBQUECURACHILLAN</v>
      </c>
      <c r="D228" s="11">
        <v>102.27</v>
      </c>
    </row>
    <row r="229" spans="1:4" x14ac:dyDescent="0.25">
      <c r="A229" s="10" t="s">
        <v>539</v>
      </c>
      <c r="B229" s="10" t="s">
        <v>532</v>
      </c>
      <c r="C229" s="10" t="str">
        <f t="shared" si="3"/>
        <v>COCHRANECHILE CHICO</v>
      </c>
      <c r="D229" s="11">
        <v>180.61</v>
      </c>
    </row>
    <row r="230" spans="1:4" x14ac:dyDescent="0.25">
      <c r="A230" s="10" t="s">
        <v>539</v>
      </c>
      <c r="B230" s="10" t="s">
        <v>840</v>
      </c>
      <c r="C230" s="10" t="str">
        <f t="shared" si="3"/>
        <v>COCHRANECISNES</v>
      </c>
      <c r="D230" s="11">
        <v>540.45000000000005</v>
      </c>
    </row>
    <row r="231" spans="1:4" x14ac:dyDescent="0.25">
      <c r="A231" s="10" t="s">
        <v>539</v>
      </c>
      <c r="B231" s="10" t="s">
        <v>111</v>
      </c>
      <c r="C231" s="10" t="str">
        <f t="shared" si="3"/>
        <v>COCHRANECOIHAIQUE</v>
      </c>
      <c r="D231" s="11">
        <v>335.64</v>
      </c>
    </row>
    <row r="232" spans="1:4" x14ac:dyDescent="0.25">
      <c r="A232" s="10" t="s">
        <v>539</v>
      </c>
      <c r="B232" s="10" t="s">
        <v>6490</v>
      </c>
      <c r="C232" s="10" t="str">
        <f t="shared" si="3"/>
        <v>COCHRANEO"HIGGINS</v>
      </c>
      <c r="D232" s="11">
        <v>565.97</v>
      </c>
    </row>
    <row r="233" spans="1:4" x14ac:dyDescent="0.25">
      <c r="A233" s="10" t="s">
        <v>539</v>
      </c>
      <c r="B233" s="10" t="s">
        <v>265</v>
      </c>
      <c r="C233" s="10" t="str">
        <f t="shared" si="3"/>
        <v>COCHRANESANTIAGO</v>
      </c>
      <c r="D233" s="11">
        <v>2040.36</v>
      </c>
    </row>
    <row r="234" spans="1:4" x14ac:dyDescent="0.25">
      <c r="A234" s="10" t="s">
        <v>539</v>
      </c>
      <c r="B234" s="10" t="s">
        <v>270</v>
      </c>
      <c r="C234" s="10" t="str">
        <f t="shared" si="3"/>
        <v>COCHRANESANTIAGO CENTRO</v>
      </c>
      <c r="D234" s="11">
        <v>2040.36</v>
      </c>
    </row>
    <row r="235" spans="1:4" x14ac:dyDescent="0.25">
      <c r="A235" s="10" t="s">
        <v>539</v>
      </c>
      <c r="B235" s="10" t="s">
        <v>6491</v>
      </c>
      <c r="C235" s="10" t="str">
        <f t="shared" si="3"/>
        <v>COCHRANETORTEL</v>
      </c>
      <c r="D235" s="11">
        <v>124.75</v>
      </c>
    </row>
    <row r="236" spans="1:4" x14ac:dyDescent="0.25">
      <c r="A236" s="10" t="s">
        <v>395</v>
      </c>
      <c r="B236" s="10" t="s">
        <v>103</v>
      </c>
      <c r="C236" s="10" t="str">
        <f t="shared" si="3"/>
        <v>COELEMUCHILLAN</v>
      </c>
      <c r="D236" s="11">
        <v>106.91</v>
      </c>
    </row>
    <row r="237" spans="1:4" x14ac:dyDescent="0.25">
      <c r="A237" s="10" t="s">
        <v>395</v>
      </c>
      <c r="B237" s="10" t="s">
        <v>6480</v>
      </c>
      <c r="C237" s="10" t="str">
        <f t="shared" si="3"/>
        <v>COELEMUCHILLAN VIEJO</v>
      </c>
      <c r="D237" s="11">
        <v>105.85</v>
      </c>
    </row>
    <row r="238" spans="1:4" x14ac:dyDescent="0.25">
      <c r="A238" s="10" t="s">
        <v>395</v>
      </c>
      <c r="B238" s="10" t="s">
        <v>100</v>
      </c>
      <c r="C238" s="10" t="str">
        <f t="shared" si="3"/>
        <v>COELEMUCONCEPCIÓN</v>
      </c>
      <c r="D238" s="11">
        <v>57.92</v>
      </c>
    </row>
    <row r="239" spans="1:4" x14ac:dyDescent="0.25">
      <c r="A239" s="10" t="s">
        <v>111</v>
      </c>
      <c r="B239" s="10" t="s">
        <v>533</v>
      </c>
      <c r="C239" s="10" t="str">
        <f t="shared" si="3"/>
        <v>COIHAIQUEAISÉN</v>
      </c>
      <c r="D239" s="11">
        <v>64.319999999999993</v>
      </c>
    </row>
    <row r="240" spans="1:4" x14ac:dyDescent="0.25">
      <c r="A240" s="10" t="s">
        <v>111</v>
      </c>
      <c r="B240" s="10" t="s">
        <v>261</v>
      </c>
      <c r="C240" s="10" t="str">
        <f t="shared" si="3"/>
        <v>COIHAIQUEARICA</v>
      </c>
      <c r="D240" s="11">
        <v>3765.94</v>
      </c>
    </row>
    <row r="241" spans="1:4" x14ac:dyDescent="0.25">
      <c r="A241" s="10" t="s">
        <v>111</v>
      </c>
      <c r="B241" s="10" t="s">
        <v>532</v>
      </c>
      <c r="C241" s="10" t="str">
        <f t="shared" si="3"/>
        <v>COIHAIQUECHILE CHICO</v>
      </c>
      <c r="D241" s="11">
        <v>158.56</v>
      </c>
    </row>
    <row r="242" spans="1:4" x14ac:dyDescent="0.25">
      <c r="A242" s="10" t="s">
        <v>111</v>
      </c>
      <c r="B242" s="10" t="s">
        <v>840</v>
      </c>
      <c r="C242" s="10" t="str">
        <f t="shared" si="3"/>
        <v>COIHAIQUECISNES</v>
      </c>
      <c r="D242" s="11">
        <v>209.06</v>
      </c>
    </row>
    <row r="243" spans="1:4" x14ac:dyDescent="0.25">
      <c r="A243" s="10" t="s">
        <v>111</v>
      </c>
      <c r="B243" s="10" t="s">
        <v>539</v>
      </c>
      <c r="C243" s="10" t="str">
        <f t="shared" si="3"/>
        <v>COIHAIQUECOCHRANE</v>
      </c>
      <c r="D243" s="11">
        <v>335.64</v>
      </c>
    </row>
    <row r="244" spans="1:4" x14ac:dyDescent="0.25">
      <c r="A244" s="10" t="s">
        <v>111</v>
      </c>
      <c r="B244" s="10" t="s">
        <v>111</v>
      </c>
      <c r="C244" s="10" t="str">
        <f t="shared" si="3"/>
        <v>COIHAIQUECOIHAIQUE</v>
      </c>
      <c r="D244" s="11">
        <v>0</v>
      </c>
    </row>
    <row r="245" spans="1:4" x14ac:dyDescent="0.25">
      <c r="A245" s="10" t="s">
        <v>111</v>
      </c>
      <c r="B245" s="10" t="s">
        <v>100</v>
      </c>
      <c r="C245" s="10" t="str">
        <f t="shared" si="3"/>
        <v>COIHAIQUECONCEPCIÓN</v>
      </c>
      <c r="D245" s="11" t="s">
        <v>6492</v>
      </c>
    </row>
    <row r="246" spans="1:4" x14ac:dyDescent="0.25">
      <c r="A246" s="10" t="s">
        <v>111</v>
      </c>
      <c r="B246" s="10" t="s">
        <v>335</v>
      </c>
      <c r="C246" s="10" t="str">
        <f t="shared" si="3"/>
        <v>COIHAIQUELAS CONDES</v>
      </c>
      <c r="D246" s="11">
        <v>1704</v>
      </c>
    </row>
    <row r="247" spans="1:4" x14ac:dyDescent="0.25">
      <c r="A247" s="10" t="s">
        <v>111</v>
      </c>
      <c r="B247" s="10" t="s">
        <v>3057</v>
      </c>
      <c r="C247" s="10" t="str">
        <f t="shared" si="3"/>
        <v>COIHAIQUEPROVIDENCIA</v>
      </c>
      <c r="D247" s="11">
        <v>1708.97</v>
      </c>
    </row>
    <row r="248" spans="1:4" x14ac:dyDescent="0.25">
      <c r="A248" s="10" t="s">
        <v>111</v>
      </c>
      <c r="B248" s="10" t="s">
        <v>350</v>
      </c>
      <c r="C248" s="10" t="str">
        <f t="shared" si="3"/>
        <v>COIHAIQUEPUDAHUEL</v>
      </c>
      <c r="D248" s="11">
        <v>1695</v>
      </c>
    </row>
    <row r="249" spans="1:4" x14ac:dyDescent="0.25">
      <c r="A249" s="10" t="s">
        <v>111</v>
      </c>
      <c r="B249" s="10" t="s">
        <v>334</v>
      </c>
      <c r="C249" s="10" t="str">
        <f t="shared" si="3"/>
        <v>COIHAIQUEPUERTO MONTT</v>
      </c>
      <c r="D249" s="11">
        <v>676.37</v>
      </c>
    </row>
    <row r="250" spans="1:4" x14ac:dyDescent="0.25">
      <c r="A250" s="10" t="s">
        <v>111</v>
      </c>
      <c r="B250" s="10" t="s">
        <v>828</v>
      </c>
      <c r="C250" s="10" t="str">
        <f t="shared" si="3"/>
        <v>COIHAIQUEPUERTO VARAS</v>
      </c>
      <c r="D250" s="11">
        <v>695.24</v>
      </c>
    </row>
    <row r="251" spans="1:4" x14ac:dyDescent="0.25">
      <c r="A251" s="10" t="s">
        <v>111</v>
      </c>
      <c r="B251" s="10" t="s">
        <v>950</v>
      </c>
      <c r="C251" s="10" t="str">
        <f t="shared" si="3"/>
        <v>COIHAIQUERANCAGUA</v>
      </c>
      <c r="D251" s="11">
        <v>1625.13</v>
      </c>
    </row>
    <row r="252" spans="1:4" x14ac:dyDescent="0.25">
      <c r="A252" s="10" t="s">
        <v>111</v>
      </c>
      <c r="B252" s="10" t="s">
        <v>6493</v>
      </c>
      <c r="C252" s="10" t="str">
        <f t="shared" si="3"/>
        <v>COIHAIQUERIO IBAÑEZ</v>
      </c>
      <c r="D252" s="11">
        <v>119.83</v>
      </c>
    </row>
    <row r="253" spans="1:4" x14ac:dyDescent="0.25">
      <c r="A253" s="10" t="s">
        <v>111</v>
      </c>
      <c r="B253" s="10" t="s">
        <v>265</v>
      </c>
      <c r="C253" s="10" t="str">
        <f t="shared" si="3"/>
        <v>COIHAIQUESANTIAGO</v>
      </c>
      <c r="D253" s="11">
        <v>1708.97</v>
      </c>
    </row>
    <row r="254" spans="1:4" x14ac:dyDescent="0.25">
      <c r="A254" s="10" t="s">
        <v>111</v>
      </c>
      <c r="B254" s="10" t="s">
        <v>270</v>
      </c>
      <c r="C254" s="10" t="str">
        <f t="shared" si="3"/>
        <v>COIHAIQUESANTIAGO CENTRO</v>
      </c>
      <c r="D254" s="11">
        <v>1708.97</v>
      </c>
    </row>
    <row r="255" spans="1:4" x14ac:dyDescent="0.25">
      <c r="A255" s="10" t="s">
        <v>111</v>
      </c>
      <c r="B255" s="10" t="s">
        <v>345</v>
      </c>
      <c r="C255" s="10" t="str">
        <f t="shared" si="3"/>
        <v>COIHAIQUETALAGANTE</v>
      </c>
      <c r="D255" s="11">
        <v>1675</v>
      </c>
    </row>
    <row r="256" spans="1:4" x14ac:dyDescent="0.25">
      <c r="A256" s="10" t="s">
        <v>111</v>
      </c>
      <c r="B256" s="10" t="s">
        <v>359</v>
      </c>
      <c r="C256" s="10" t="str">
        <f t="shared" si="3"/>
        <v>COIHAIQUETALCA</v>
      </c>
      <c r="D256" s="11">
        <v>1439</v>
      </c>
    </row>
    <row r="257" spans="1:4" x14ac:dyDescent="0.25">
      <c r="A257" s="10" t="s">
        <v>111</v>
      </c>
      <c r="B257" s="10" t="s">
        <v>288</v>
      </c>
      <c r="C257" s="10" t="str">
        <f t="shared" si="3"/>
        <v>COIHAIQUETEMUCO</v>
      </c>
      <c r="D257" s="11">
        <v>1032.17</v>
      </c>
    </row>
    <row r="258" spans="1:4" x14ac:dyDescent="0.25">
      <c r="A258" s="10" t="s">
        <v>6482</v>
      </c>
      <c r="B258" s="10" t="s">
        <v>103</v>
      </c>
      <c r="C258" s="10" t="str">
        <f t="shared" ref="C258:C321" si="4">CONCATENATE(A258,B258)</f>
        <v>COIHUECOCHILLAN</v>
      </c>
      <c r="D258" s="11">
        <v>29.02</v>
      </c>
    </row>
    <row r="259" spans="1:4" x14ac:dyDescent="0.25">
      <c r="A259" s="10" t="s">
        <v>6494</v>
      </c>
      <c r="B259" s="10" t="s">
        <v>950</v>
      </c>
      <c r="C259" s="10" t="str">
        <f t="shared" si="4"/>
        <v>COINCORANCAGUA</v>
      </c>
      <c r="D259" s="11">
        <v>27.23</v>
      </c>
    </row>
    <row r="260" spans="1:4" x14ac:dyDescent="0.25">
      <c r="A260" s="10" t="s">
        <v>3077</v>
      </c>
      <c r="B260" s="10" t="s">
        <v>368</v>
      </c>
      <c r="C260" s="10" t="str">
        <f t="shared" si="4"/>
        <v>COLBUNCURICÓ</v>
      </c>
      <c r="D260" s="11">
        <v>122.07</v>
      </c>
    </row>
    <row r="261" spans="1:4" x14ac:dyDescent="0.25">
      <c r="A261" s="10" t="s">
        <v>3077</v>
      </c>
      <c r="B261" s="10" t="s">
        <v>359</v>
      </c>
      <c r="C261" s="10" t="str">
        <f t="shared" si="4"/>
        <v>COLBUNTALCA</v>
      </c>
      <c r="D261" s="11">
        <v>55.51</v>
      </c>
    </row>
    <row r="262" spans="1:4" x14ac:dyDescent="0.25">
      <c r="A262" s="10" t="s">
        <v>882</v>
      </c>
      <c r="B262" s="10" t="s">
        <v>326</v>
      </c>
      <c r="C262" s="10" t="str">
        <f t="shared" si="4"/>
        <v>COLCHANEIQUIQUE</v>
      </c>
      <c r="D262" s="11">
        <v>233.87</v>
      </c>
    </row>
    <row r="263" spans="1:4" x14ac:dyDescent="0.25">
      <c r="A263" s="10" t="s">
        <v>3360</v>
      </c>
      <c r="B263" s="10" t="s">
        <v>6474</v>
      </c>
      <c r="C263" s="10" t="str">
        <f t="shared" si="4"/>
        <v>COLINACALLE LARGA</v>
      </c>
      <c r="D263" s="11">
        <v>43.54</v>
      </c>
    </row>
    <row r="264" spans="1:4" x14ac:dyDescent="0.25">
      <c r="A264" s="10" t="s">
        <v>3360</v>
      </c>
      <c r="B264" s="10" t="s">
        <v>828</v>
      </c>
      <c r="C264" s="10" t="str">
        <f t="shared" si="4"/>
        <v>COLINAPUERTO VARAS</v>
      </c>
      <c r="D264" s="11">
        <v>1044.21</v>
      </c>
    </row>
    <row r="265" spans="1:4" x14ac:dyDescent="0.25">
      <c r="A265" s="10" t="s">
        <v>3360</v>
      </c>
      <c r="B265" s="10" t="s">
        <v>288</v>
      </c>
      <c r="C265" s="10" t="str">
        <f t="shared" si="4"/>
        <v>COLINATEMUCO</v>
      </c>
      <c r="D265" s="11">
        <v>708</v>
      </c>
    </row>
    <row r="266" spans="1:4" x14ac:dyDescent="0.25">
      <c r="A266" s="10" t="s">
        <v>493</v>
      </c>
      <c r="B266" s="10" t="s">
        <v>724</v>
      </c>
      <c r="C266" s="10" t="str">
        <f t="shared" si="4"/>
        <v>COLLIPULLIANGOL</v>
      </c>
      <c r="D266" s="11">
        <v>30.99</v>
      </c>
    </row>
    <row r="267" spans="1:4" x14ac:dyDescent="0.25">
      <c r="A267" s="10" t="s">
        <v>493</v>
      </c>
      <c r="B267" s="10" t="s">
        <v>704</v>
      </c>
      <c r="C267" s="10" t="str">
        <f t="shared" si="4"/>
        <v>COLLIPULLICURACAUTIN</v>
      </c>
      <c r="D267" s="11">
        <v>93.2</v>
      </c>
    </row>
    <row r="268" spans="1:4" x14ac:dyDescent="0.25">
      <c r="A268" s="10" t="s">
        <v>493</v>
      </c>
      <c r="B268" s="10" t="s">
        <v>49</v>
      </c>
      <c r="C268" s="10" t="str">
        <f t="shared" si="4"/>
        <v>COLLIPULLILAUTARO</v>
      </c>
      <c r="D268" s="11">
        <v>72.56</v>
      </c>
    </row>
    <row r="269" spans="1:4" x14ac:dyDescent="0.25">
      <c r="A269" s="10" t="s">
        <v>493</v>
      </c>
      <c r="B269" s="10" t="s">
        <v>288</v>
      </c>
      <c r="C269" s="10" t="str">
        <f t="shared" si="4"/>
        <v>COLLIPULLITEMUCO</v>
      </c>
      <c r="D269" s="11">
        <v>110.92</v>
      </c>
    </row>
    <row r="270" spans="1:4" x14ac:dyDescent="0.25">
      <c r="A270" s="10" t="s">
        <v>493</v>
      </c>
      <c r="B270" s="10" t="s">
        <v>474</v>
      </c>
      <c r="C270" s="10" t="str">
        <f t="shared" si="4"/>
        <v>COLLIPULLIVICTORIA</v>
      </c>
      <c r="D270" s="11">
        <v>36.65</v>
      </c>
    </row>
    <row r="271" spans="1:4" x14ac:dyDescent="0.25">
      <c r="A271" s="10" t="s">
        <v>1030</v>
      </c>
      <c r="B271" s="10" t="s">
        <v>578</v>
      </c>
      <c r="C271" s="10" t="str">
        <f t="shared" si="4"/>
        <v>COMBARBALÁCOQUIMBO</v>
      </c>
      <c r="D271" s="11">
        <v>172.85</v>
      </c>
    </row>
    <row r="272" spans="1:4" x14ac:dyDescent="0.25">
      <c r="A272" s="10" t="s">
        <v>1030</v>
      </c>
      <c r="B272" s="10" t="s">
        <v>555</v>
      </c>
      <c r="C272" s="10" t="str">
        <f t="shared" si="4"/>
        <v>COMBARBALÁLA SERENA</v>
      </c>
      <c r="D272" s="11">
        <v>179.95</v>
      </c>
    </row>
    <row r="273" spans="1:4" x14ac:dyDescent="0.25">
      <c r="A273" s="10" t="s">
        <v>1030</v>
      </c>
      <c r="B273" s="10" t="s">
        <v>24</v>
      </c>
      <c r="C273" s="10" t="str">
        <f t="shared" si="4"/>
        <v>COMBARBALÁOVALLE</v>
      </c>
      <c r="D273" s="11">
        <v>89.27</v>
      </c>
    </row>
    <row r="274" spans="1:4" x14ac:dyDescent="0.25">
      <c r="A274" s="10" t="s">
        <v>100</v>
      </c>
      <c r="B274" s="10" t="s">
        <v>6466</v>
      </c>
      <c r="C274" s="10" t="str">
        <f t="shared" si="4"/>
        <v>CONCEPCIÓNALTO BÍO BÍO</v>
      </c>
      <c r="D274" s="11">
        <v>271.5</v>
      </c>
    </row>
    <row r="275" spans="1:4" x14ac:dyDescent="0.25">
      <c r="A275" s="10" t="s">
        <v>100</v>
      </c>
      <c r="B275" s="10" t="s">
        <v>115</v>
      </c>
      <c r="C275" s="10" t="str">
        <f t="shared" si="4"/>
        <v>CONCEPCIÓNARAUCO</v>
      </c>
      <c r="D275" s="11">
        <v>70.44</v>
      </c>
    </row>
    <row r="276" spans="1:4" x14ac:dyDescent="0.25">
      <c r="A276" s="10" t="s">
        <v>100</v>
      </c>
      <c r="B276" s="10" t="s">
        <v>1249</v>
      </c>
      <c r="C276" s="10" t="str">
        <f t="shared" si="4"/>
        <v>CONCEPCIÓNBULNES</v>
      </c>
      <c r="D276" s="11">
        <v>97.36</v>
      </c>
    </row>
    <row r="277" spans="1:4" x14ac:dyDescent="0.25">
      <c r="A277" s="10" t="s">
        <v>100</v>
      </c>
      <c r="B277" s="10" t="s">
        <v>6473</v>
      </c>
      <c r="C277" s="10" t="str">
        <f t="shared" si="4"/>
        <v>CONCEPCIÓNCABRERO</v>
      </c>
      <c r="D277" s="11">
        <v>72.87</v>
      </c>
    </row>
    <row r="278" spans="1:4" x14ac:dyDescent="0.25">
      <c r="A278" s="10" t="s">
        <v>100</v>
      </c>
      <c r="B278" s="10" t="s">
        <v>291</v>
      </c>
      <c r="C278" s="10" t="str">
        <f t="shared" si="4"/>
        <v>CONCEPCIÓNCAÑETE</v>
      </c>
      <c r="D278" s="11">
        <v>134.77000000000001</v>
      </c>
    </row>
    <row r="279" spans="1:4" x14ac:dyDescent="0.25">
      <c r="A279" s="10" t="s">
        <v>100</v>
      </c>
      <c r="B279" s="10" t="s">
        <v>103</v>
      </c>
      <c r="C279" s="10" t="str">
        <f t="shared" si="4"/>
        <v>CONCEPCIÓNCHILLAN</v>
      </c>
      <c r="D279" s="11">
        <v>97.6</v>
      </c>
    </row>
    <row r="280" spans="1:4" x14ac:dyDescent="0.25">
      <c r="A280" s="10" t="s">
        <v>100</v>
      </c>
      <c r="B280" s="10" t="s">
        <v>395</v>
      </c>
      <c r="C280" s="10" t="str">
        <f t="shared" si="4"/>
        <v>CONCEPCIÓNCOELEMU</v>
      </c>
      <c r="D280" s="11">
        <v>57.92</v>
      </c>
    </row>
    <row r="281" spans="1:4" x14ac:dyDescent="0.25">
      <c r="A281" s="10" t="s">
        <v>100</v>
      </c>
      <c r="B281" s="10" t="s">
        <v>111</v>
      </c>
      <c r="C281" s="10" t="str">
        <f t="shared" si="4"/>
        <v>CONCEPCIÓNCOIHAIQUE</v>
      </c>
      <c r="D281" s="11" t="s">
        <v>6492</v>
      </c>
    </row>
    <row r="282" spans="1:4" x14ac:dyDescent="0.25">
      <c r="A282" s="10" t="s">
        <v>100</v>
      </c>
      <c r="B282" s="10" t="s">
        <v>6495</v>
      </c>
      <c r="C282" s="10" t="str">
        <f t="shared" si="4"/>
        <v>CONCEPCIÓNLAJA</v>
      </c>
      <c r="D282" s="11">
        <v>125</v>
      </c>
    </row>
    <row r="283" spans="1:4" x14ac:dyDescent="0.25">
      <c r="A283" s="10" t="s">
        <v>100</v>
      </c>
      <c r="B283" s="10" t="s">
        <v>117</v>
      </c>
      <c r="C283" s="10" t="str">
        <f t="shared" si="4"/>
        <v>CONCEPCIÓNLEBU</v>
      </c>
      <c r="D283" s="11">
        <v>141.77000000000001</v>
      </c>
    </row>
    <row r="284" spans="1:4" x14ac:dyDescent="0.25">
      <c r="A284" s="10" t="s">
        <v>100</v>
      </c>
      <c r="B284" s="10" t="s">
        <v>227</v>
      </c>
      <c r="C284" s="10" t="str">
        <f t="shared" si="4"/>
        <v>CONCEPCIÓNLOS ANGELES</v>
      </c>
      <c r="D284" s="11">
        <v>127.72</v>
      </c>
    </row>
    <row r="285" spans="1:4" x14ac:dyDescent="0.25">
      <c r="A285" s="10" t="s">
        <v>100</v>
      </c>
      <c r="B285" s="10" t="s">
        <v>4698</v>
      </c>
      <c r="C285" s="10" t="str">
        <f t="shared" si="4"/>
        <v>CONCEPCIÓNMULCHEN</v>
      </c>
      <c r="D285" s="11">
        <v>161.88999999999999</v>
      </c>
    </row>
    <row r="286" spans="1:4" x14ac:dyDescent="0.25">
      <c r="A286" s="10" t="s">
        <v>100</v>
      </c>
      <c r="B286" s="10" t="s">
        <v>350</v>
      </c>
      <c r="C286" s="10" t="str">
        <f t="shared" si="4"/>
        <v>CONCEPCIÓNPUDAHUEL</v>
      </c>
      <c r="D286" s="11">
        <v>502</v>
      </c>
    </row>
    <row r="287" spans="1:4" x14ac:dyDescent="0.25">
      <c r="A287" s="10" t="s">
        <v>100</v>
      </c>
      <c r="B287" s="10" t="s">
        <v>334</v>
      </c>
      <c r="C287" s="10" t="str">
        <f t="shared" si="4"/>
        <v>CONCEPCIÓNPUERTO MONTT</v>
      </c>
      <c r="D287" s="11">
        <v>647.64</v>
      </c>
    </row>
    <row r="288" spans="1:4" x14ac:dyDescent="0.25">
      <c r="A288" s="10" t="s">
        <v>100</v>
      </c>
      <c r="B288" s="10" t="s">
        <v>835</v>
      </c>
      <c r="C288" s="10" t="str">
        <f t="shared" si="4"/>
        <v>CONCEPCIÓNPUNTA ARENAS</v>
      </c>
      <c r="D288" s="11">
        <v>2618.9</v>
      </c>
    </row>
    <row r="289" spans="1:4" x14ac:dyDescent="0.25">
      <c r="A289" s="10" t="s">
        <v>100</v>
      </c>
      <c r="B289" s="10" t="s">
        <v>1816</v>
      </c>
      <c r="C289" s="10" t="str">
        <f t="shared" si="4"/>
        <v>CONCEPCIÓNQUIRIHUE</v>
      </c>
      <c r="D289" s="11">
        <v>90.61</v>
      </c>
    </row>
    <row r="290" spans="1:4" x14ac:dyDescent="0.25">
      <c r="A290" s="10" t="s">
        <v>100</v>
      </c>
      <c r="B290" s="10" t="s">
        <v>950</v>
      </c>
      <c r="C290" s="10" t="str">
        <f t="shared" si="4"/>
        <v>CONCEPCIÓNRANCAGUA</v>
      </c>
      <c r="D290" s="11">
        <v>416.06</v>
      </c>
    </row>
    <row r="291" spans="1:4" x14ac:dyDescent="0.25">
      <c r="A291" s="10" t="s">
        <v>100</v>
      </c>
      <c r="B291" s="10" t="s">
        <v>388</v>
      </c>
      <c r="C291" s="10" t="str">
        <f t="shared" si="4"/>
        <v>CONCEPCIÓNSAN CARLOS</v>
      </c>
      <c r="D291" s="11">
        <v>123.26</v>
      </c>
    </row>
    <row r="292" spans="1:4" x14ac:dyDescent="0.25">
      <c r="A292" s="10" t="s">
        <v>100</v>
      </c>
      <c r="B292" s="10" t="s">
        <v>373</v>
      </c>
      <c r="C292" s="10" t="str">
        <f t="shared" si="4"/>
        <v>CONCEPCIÓNSAN JOSÉ DE LA MARIQUINA</v>
      </c>
      <c r="D292" s="11">
        <v>416.81</v>
      </c>
    </row>
    <row r="293" spans="1:4" x14ac:dyDescent="0.25">
      <c r="A293" s="10" t="s">
        <v>100</v>
      </c>
      <c r="B293" s="10" t="s">
        <v>1348</v>
      </c>
      <c r="C293" s="10" t="str">
        <f t="shared" si="4"/>
        <v>CONCEPCIÓNSAN MIGUEL</v>
      </c>
      <c r="D293" s="11">
        <v>499.9</v>
      </c>
    </row>
    <row r="294" spans="1:4" x14ac:dyDescent="0.25">
      <c r="A294" s="10" t="s">
        <v>100</v>
      </c>
      <c r="B294" s="10" t="s">
        <v>223</v>
      </c>
      <c r="C294" s="10" t="str">
        <f t="shared" si="4"/>
        <v>CONCEPCIÓNSANTA BARBARA</v>
      </c>
      <c r="D294" s="11">
        <v>163.98</v>
      </c>
    </row>
    <row r="295" spans="1:4" x14ac:dyDescent="0.25">
      <c r="A295" s="10" t="s">
        <v>100</v>
      </c>
      <c r="B295" s="10" t="s">
        <v>265</v>
      </c>
      <c r="C295" s="10" t="str">
        <f t="shared" si="4"/>
        <v>CONCEPCIÓNSANTIAGO</v>
      </c>
      <c r="D295" s="11">
        <v>499.9</v>
      </c>
    </row>
    <row r="296" spans="1:4" x14ac:dyDescent="0.25">
      <c r="A296" s="10" t="s">
        <v>100</v>
      </c>
      <c r="B296" s="10" t="s">
        <v>270</v>
      </c>
      <c r="C296" s="10" t="str">
        <f t="shared" si="4"/>
        <v>CONCEPCIÓNSANTIAGO CENTRO</v>
      </c>
      <c r="D296" s="11">
        <v>499.9</v>
      </c>
    </row>
    <row r="297" spans="1:4" x14ac:dyDescent="0.25">
      <c r="A297" s="10" t="s">
        <v>100</v>
      </c>
      <c r="B297" s="10" t="s">
        <v>288</v>
      </c>
      <c r="C297" s="10" t="str">
        <f t="shared" si="4"/>
        <v>CONCEPCIÓNTEMUCO</v>
      </c>
      <c r="D297" s="11">
        <v>292</v>
      </c>
    </row>
    <row r="298" spans="1:4" x14ac:dyDescent="0.25">
      <c r="A298" s="10" t="s">
        <v>100</v>
      </c>
      <c r="B298" s="10" t="s">
        <v>6496</v>
      </c>
      <c r="C298" s="10" t="str">
        <f t="shared" si="4"/>
        <v>CONCEPCIÓNTIRUA</v>
      </c>
      <c r="D298" s="11">
        <v>201.87</v>
      </c>
    </row>
    <row r="299" spans="1:4" x14ac:dyDescent="0.25">
      <c r="A299" s="10" t="s">
        <v>100</v>
      </c>
      <c r="B299" s="10" t="s">
        <v>152</v>
      </c>
      <c r="C299" s="10" t="str">
        <f t="shared" si="4"/>
        <v>CONCEPCIÓNTOME</v>
      </c>
      <c r="D299" s="11">
        <v>29.12</v>
      </c>
    </row>
    <row r="300" spans="1:4" x14ac:dyDescent="0.25">
      <c r="A300" s="10" t="s">
        <v>100</v>
      </c>
      <c r="B300" s="10" t="s">
        <v>17</v>
      </c>
      <c r="C300" s="10" t="str">
        <f t="shared" si="4"/>
        <v>CONCEPCIÓNVALDIVIA</v>
      </c>
      <c r="D300" s="11">
        <v>462.78</v>
      </c>
    </row>
    <row r="301" spans="1:4" x14ac:dyDescent="0.25">
      <c r="A301" s="10" t="s">
        <v>100</v>
      </c>
      <c r="B301" s="10" t="s">
        <v>143</v>
      </c>
      <c r="C301" s="10" t="str">
        <f t="shared" si="4"/>
        <v>CONCEPCIÓNYUMBEL</v>
      </c>
      <c r="D301" s="11">
        <v>91.14</v>
      </c>
    </row>
    <row r="302" spans="1:4" x14ac:dyDescent="0.25">
      <c r="A302" s="10" t="s">
        <v>6497</v>
      </c>
      <c r="B302" s="10" t="s">
        <v>265</v>
      </c>
      <c r="C302" s="10" t="str">
        <f t="shared" si="4"/>
        <v>CONCÓNSANTIAGO</v>
      </c>
      <c r="D302" s="11">
        <v>132.33000000000001</v>
      </c>
    </row>
    <row r="303" spans="1:4" x14ac:dyDescent="0.25">
      <c r="A303" s="10" t="s">
        <v>6497</v>
      </c>
      <c r="B303" s="10" t="s">
        <v>410</v>
      </c>
      <c r="C303" s="10" t="str">
        <f t="shared" si="4"/>
        <v>CONCÓNVALPARAISO</v>
      </c>
      <c r="D303" s="11">
        <v>20.399999999999999</v>
      </c>
    </row>
    <row r="304" spans="1:4" x14ac:dyDescent="0.25">
      <c r="A304" s="10" t="s">
        <v>6497</v>
      </c>
      <c r="B304" s="10" t="s">
        <v>435</v>
      </c>
      <c r="C304" s="10" t="str">
        <f t="shared" si="4"/>
        <v>CONCÓNVIÑA DEL MAR</v>
      </c>
      <c r="D304" s="11">
        <v>12.5</v>
      </c>
    </row>
    <row r="305" spans="1:4" x14ac:dyDescent="0.25">
      <c r="A305" s="10" t="s">
        <v>1758</v>
      </c>
      <c r="B305" s="10" t="s">
        <v>1967</v>
      </c>
      <c r="C305" s="10" t="str">
        <f t="shared" si="4"/>
        <v>CONSTITUCIÓNCHANCO</v>
      </c>
      <c r="D305" s="11">
        <v>147</v>
      </c>
    </row>
    <row r="306" spans="1:4" x14ac:dyDescent="0.25">
      <c r="A306" s="10" t="s">
        <v>1758</v>
      </c>
      <c r="B306" s="10" t="s">
        <v>353</v>
      </c>
      <c r="C306" s="10" t="str">
        <f t="shared" si="4"/>
        <v>CONSTITUCIÓNLINARES</v>
      </c>
      <c r="D306" s="11">
        <v>112</v>
      </c>
    </row>
    <row r="307" spans="1:4" x14ac:dyDescent="0.25">
      <c r="A307" s="10" t="s">
        <v>1758</v>
      </c>
      <c r="B307" s="10" t="s">
        <v>3992</v>
      </c>
      <c r="C307" s="10" t="str">
        <f t="shared" si="4"/>
        <v>CONSTITUCIÓNMAULE</v>
      </c>
      <c r="D307" s="11">
        <v>94.66</v>
      </c>
    </row>
    <row r="308" spans="1:4" x14ac:dyDescent="0.25">
      <c r="A308" s="10" t="s">
        <v>1758</v>
      </c>
      <c r="B308" s="10" t="s">
        <v>354</v>
      </c>
      <c r="C308" s="10" t="str">
        <f t="shared" si="4"/>
        <v>CONSTITUCIÓNSAN JAVIER</v>
      </c>
      <c r="D308" s="11">
        <v>83.92</v>
      </c>
    </row>
    <row r="309" spans="1:4" x14ac:dyDescent="0.25">
      <c r="A309" s="10" t="s">
        <v>1758</v>
      </c>
      <c r="B309" s="10" t="s">
        <v>359</v>
      </c>
      <c r="C309" s="10" t="str">
        <f t="shared" si="4"/>
        <v>CONSTITUCIÓNTALCA</v>
      </c>
      <c r="D309" s="11">
        <v>106.86</v>
      </c>
    </row>
    <row r="310" spans="1:4" x14ac:dyDescent="0.25">
      <c r="A310" s="10" t="s">
        <v>324</v>
      </c>
      <c r="B310" s="10" t="s">
        <v>947</v>
      </c>
      <c r="C310" s="10" t="str">
        <f t="shared" si="4"/>
        <v>COPIAPOALTO DEL CARMEN</v>
      </c>
      <c r="D310" s="11">
        <v>184.61</v>
      </c>
    </row>
    <row r="311" spans="1:4" x14ac:dyDescent="0.25">
      <c r="A311" s="10" t="s">
        <v>324</v>
      </c>
      <c r="B311" s="10" t="s">
        <v>901</v>
      </c>
      <c r="C311" s="10" t="str">
        <f t="shared" si="4"/>
        <v>COPIAPOANTOFAGASTA</v>
      </c>
      <c r="D311" s="11">
        <v>174.38</v>
      </c>
    </row>
    <row r="312" spans="1:4" x14ac:dyDescent="0.25">
      <c r="A312" s="10" t="s">
        <v>324</v>
      </c>
      <c r="B312" s="10" t="s">
        <v>74</v>
      </c>
      <c r="C312" s="10" t="str">
        <f t="shared" si="4"/>
        <v>COPIAPOCALDERA</v>
      </c>
      <c r="D312" s="11">
        <v>75.62</v>
      </c>
    </row>
    <row r="313" spans="1:4" x14ac:dyDescent="0.25">
      <c r="A313" s="10" t="s">
        <v>324</v>
      </c>
      <c r="B313" s="10" t="s">
        <v>959</v>
      </c>
      <c r="C313" s="10" t="str">
        <f t="shared" si="4"/>
        <v>COPIAPOCHAÑARAL</v>
      </c>
      <c r="D313" s="11">
        <v>173.51</v>
      </c>
    </row>
    <row r="314" spans="1:4" x14ac:dyDescent="0.25">
      <c r="A314" s="10" t="s">
        <v>324</v>
      </c>
      <c r="B314" s="10" t="s">
        <v>324</v>
      </c>
      <c r="C314" s="10" t="str">
        <f t="shared" si="4"/>
        <v>COPIAPOCOPIAPO</v>
      </c>
      <c r="D314" s="11">
        <v>0</v>
      </c>
    </row>
    <row r="315" spans="1:4" x14ac:dyDescent="0.25">
      <c r="A315" s="10" t="s">
        <v>324</v>
      </c>
      <c r="B315" s="10" t="s">
        <v>972</v>
      </c>
      <c r="C315" s="10" t="str">
        <f t="shared" si="4"/>
        <v>COPIAPODIEGO DE ALMAGRO</v>
      </c>
      <c r="D315" s="11">
        <v>148.11000000000001</v>
      </c>
    </row>
    <row r="316" spans="1:4" x14ac:dyDescent="0.25">
      <c r="A316" s="10" t="s">
        <v>324</v>
      </c>
      <c r="B316" s="10" t="s">
        <v>966</v>
      </c>
      <c r="C316" s="10" t="str">
        <f t="shared" si="4"/>
        <v>COPIAPOFREIRINA</v>
      </c>
      <c r="D316" s="11">
        <v>170.18</v>
      </c>
    </row>
    <row r="317" spans="1:4" x14ac:dyDescent="0.25">
      <c r="A317" s="10" t="s">
        <v>324</v>
      </c>
      <c r="B317" s="10" t="s">
        <v>555</v>
      </c>
      <c r="C317" s="10" t="str">
        <f t="shared" si="4"/>
        <v>COPIAPOLA SERENA</v>
      </c>
      <c r="D317" s="11">
        <v>336.62</v>
      </c>
    </row>
    <row r="318" spans="1:4" x14ac:dyDescent="0.25">
      <c r="A318" s="10" t="s">
        <v>324</v>
      </c>
      <c r="B318" s="10" t="s">
        <v>265</v>
      </c>
      <c r="C318" s="10" t="str">
        <f t="shared" si="4"/>
        <v>COPIAPOSANTIAGO</v>
      </c>
      <c r="D318" s="11">
        <v>803.72</v>
      </c>
    </row>
    <row r="319" spans="1:4" x14ac:dyDescent="0.25">
      <c r="A319" s="10" t="s">
        <v>324</v>
      </c>
      <c r="B319" s="10" t="s">
        <v>270</v>
      </c>
      <c r="C319" s="10" t="str">
        <f t="shared" si="4"/>
        <v>COPIAPOSANTIAGO CENTRO</v>
      </c>
      <c r="D319" s="11">
        <v>803.72</v>
      </c>
    </row>
    <row r="320" spans="1:4" x14ac:dyDescent="0.25">
      <c r="A320" s="10" t="s">
        <v>324</v>
      </c>
      <c r="B320" s="10" t="s">
        <v>915</v>
      </c>
      <c r="C320" s="10" t="str">
        <f t="shared" si="4"/>
        <v>COPIAPOVALLENAR</v>
      </c>
      <c r="D320" s="11">
        <v>148.59</v>
      </c>
    </row>
    <row r="321" spans="1:4" x14ac:dyDescent="0.25">
      <c r="A321" s="10" t="s">
        <v>324</v>
      </c>
      <c r="B321" s="10" t="s">
        <v>20</v>
      </c>
      <c r="C321" s="10" t="str">
        <f t="shared" si="4"/>
        <v>COPIAPOVICUÑA</v>
      </c>
      <c r="D321" s="11">
        <v>400</v>
      </c>
    </row>
    <row r="322" spans="1:4" x14ac:dyDescent="0.25">
      <c r="A322" s="10" t="s">
        <v>578</v>
      </c>
      <c r="B322" s="10" t="s">
        <v>1040</v>
      </c>
      <c r="C322" s="10" t="str">
        <f t="shared" ref="C322:C385" si="5">CONCATENATE(A322,B322)</f>
        <v>COQUIMBOANDACOLLO</v>
      </c>
      <c r="D322" s="11">
        <v>53.33</v>
      </c>
    </row>
    <row r="323" spans="1:4" x14ac:dyDescent="0.25">
      <c r="A323" s="10" t="s">
        <v>578</v>
      </c>
      <c r="B323" s="10" t="s">
        <v>1030</v>
      </c>
      <c r="C323" s="10" t="str">
        <f t="shared" si="5"/>
        <v>COQUIMBOCOMBARBALÁ</v>
      </c>
      <c r="D323" s="11">
        <v>172.85</v>
      </c>
    </row>
    <row r="324" spans="1:4" x14ac:dyDescent="0.25">
      <c r="A324" s="10" t="s">
        <v>578</v>
      </c>
      <c r="B324" s="10" t="s">
        <v>555</v>
      </c>
      <c r="C324" s="10" t="str">
        <f t="shared" si="5"/>
        <v>COQUIMBOLA SERENA</v>
      </c>
      <c r="D324" s="11">
        <v>12.96</v>
      </c>
    </row>
    <row r="325" spans="1:4" x14ac:dyDescent="0.25">
      <c r="A325" s="10" t="s">
        <v>578</v>
      </c>
      <c r="B325" s="10" t="s">
        <v>548</v>
      </c>
      <c r="C325" s="10" t="str">
        <f t="shared" si="5"/>
        <v>COQUIMBOLOS VILOS</v>
      </c>
      <c r="D325" s="11">
        <v>239.43</v>
      </c>
    </row>
    <row r="326" spans="1:4" x14ac:dyDescent="0.25">
      <c r="A326" s="10" t="s">
        <v>578</v>
      </c>
      <c r="B326" s="10" t="s">
        <v>24</v>
      </c>
      <c r="C326" s="10" t="str">
        <f t="shared" si="5"/>
        <v>COQUIMBOOVALLE</v>
      </c>
      <c r="D326" s="11">
        <v>83.58</v>
      </c>
    </row>
    <row r="327" spans="1:4" x14ac:dyDescent="0.25">
      <c r="A327" s="10" t="s">
        <v>578</v>
      </c>
      <c r="B327" s="10" t="s">
        <v>265</v>
      </c>
      <c r="C327" s="10" t="str">
        <f t="shared" si="5"/>
        <v>COQUIMBOSANTIAGO</v>
      </c>
      <c r="D327" s="11">
        <v>459.03</v>
      </c>
    </row>
    <row r="328" spans="1:4" x14ac:dyDescent="0.25">
      <c r="A328" s="10" t="s">
        <v>578</v>
      </c>
      <c r="B328" s="10" t="s">
        <v>270</v>
      </c>
      <c r="C328" s="10" t="str">
        <f t="shared" si="5"/>
        <v>COQUIMBOSANTIAGO CENTRO</v>
      </c>
      <c r="D328" s="11">
        <v>459.03</v>
      </c>
    </row>
    <row r="329" spans="1:4" x14ac:dyDescent="0.25">
      <c r="A329" s="10" t="s">
        <v>578</v>
      </c>
      <c r="B329" s="10" t="s">
        <v>20</v>
      </c>
      <c r="C329" s="10" t="str">
        <f t="shared" si="5"/>
        <v>COQUIMBOVICUÑA</v>
      </c>
      <c r="D329" s="11">
        <v>73.36</v>
      </c>
    </row>
    <row r="330" spans="1:4" x14ac:dyDescent="0.25">
      <c r="A330" s="10" t="s">
        <v>34</v>
      </c>
      <c r="B330" s="10" t="s">
        <v>115</v>
      </c>
      <c r="C330" s="10" t="str">
        <f t="shared" si="5"/>
        <v>CORONELARAUCO</v>
      </c>
      <c r="D330" s="11">
        <v>41.75</v>
      </c>
    </row>
    <row r="331" spans="1:4" x14ac:dyDescent="0.25">
      <c r="A331" s="10" t="s">
        <v>34</v>
      </c>
      <c r="B331" s="10" t="s">
        <v>1249</v>
      </c>
      <c r="C331" s="10" t="str">
        <f t="shared" si="5"/>
        <v>CORONELBULNES</v>
      </c>
      <c r="D331" s="11">
        <v>126.05</v>
      </c>
    </row>
    <row r="332" spans="1:4" x14ac:dyDescent="0.25">
      <c r="A332" s="10" t="s">
        <v>34</v>
      </c>
      <c r="B332" s="10" t="s">
        <v>291</v>
      </c>
      <c r="C332" s="10" t="str">
        <f t="shared" si="5"/>
        <v>CORONELCAÑETE</v>
      </c>
      <c r="D332" s="11">
        <v>106.08</v>
      </c>
    </row>
    <row r="333" spans="1:4" x14ac:dyDescent="0.25">
      <c r="A333" s="10" t="s">
        <v>34</v>
      </c>
      <c r="B333" s="10" t="s">
        <v>138</v>
      </c>
      <c r="C333" s="10" t="str">
        <f t="shared" si="5"/>
        <v>CORONELCURANILAHUE</v>
      </c>
      <c r="D333" s="11">
        <v>62.4</v>
      </c>
    </row>
    <row r="334" spans="1:4" x14ac:dyDescent="0.25">
      <c r="A334" s="10" t="s">
        <v>34</v>
      </c>
      <c r="B334" s="10" t="s">
        <v>117</v>
      </c>
      <c r="C334" s="10" t="str">
        <f t="shared" si="5"/>
        <v>CORONELLEBU</v>
      </c>
      <c r="D334" s="11">
        <v>113.08</v>
      </c>
    </row>
    <row r="335" spans="1:4" x14ac:dyDescent="0.25">
      <c r="A335" s="10" t="s">
        <v>34</v>
      </c>
      <c r="B335" s="10" t="s">
        <v>270</v>
      </c>
      <c r="C335" s="10" t="str">
        <f t="shared" si="5"/>
        <v>CORONELSANTIAGO CENTRO</v>
      </c>
      <c r="D335" s="11">
        <v>532</v>
      </c>
    </row>
    <row r="336" spans="1:4" x14ac:dyDescent="0.25">
      <c r="A336" s="10" t="s">
        <v>2327</v>
      </c>
      <c r="B336" s="10" t="s">
        <v>17</v>
      </c>
      <c r="C336" s="10" t="str">
        <f t="shared" si="5"/>
        <v>CORRALVALDIVIA</v>
      </c>
      <c r="D336" s="11">
        <v>22.33</v>
      </c>
    </row>
    <row r="337" spans="1:4" x14ac:dyDescent="0.25">
      <c r="A337" s="10" t="s">
        <v>6498</v>
      </c>
      <c r="B337" s="10" t="s">
        <v>288</v>
      </c>
      <c r="C337" s="10" t="str">
        <f t="shared" si="5"/>
        <v>CUNCOTEMUCO</v>
      </c>
      <c r="D337" s="11">
        <v>61.99</v>
      </c>
    </row>
    <row r="338" spans="1:4" x14ac:dyDescent="0.25">
      <c r="A338" s="10" t="s">
        <v>6498</v>
      </c>
      <c r="B338" s="10" t="s">
        <v>442</v>
      </c>
      <c r="C338" s="10" t="str">
        <f t="shared" si="5"/>
        <v>CUNCOVILLARRICA</v>
      </c>
      <c r="D338" s="11">
        <v>61.7</v>
      </c>
    </row>
    <row r="339" spans="1:4" x14ac:dyDescent="0.25">
      <c r="A339" s="10" t="s">
        <v>704</v>
      </c>
      <c r="B339" s="10" t="s">
        <v>724</v>
      </c>
      <c r="C339" s="10" t="str">
        <f t="shared" si="5"/>
        <v>CURACAUTINANGOL</v>
      </c>
      <c r="D339" s="11">
        <v>124</v>
      </c>
    </row>
    <row r="340" spans="1:4" x14ac:dyDescent="0.25">
      <c r="A340" s="10" t="s">
        <v>704</v>
      </c>
      <c r="B340" s="10" t="s">
        <v>493</v>
      </c>
      <c r="C340" s="10" t="str">
        <f t="shared" si="5"/>
        <v>CURACAUTINCOLLIPULLI</v>
      </c>
      <c r="D340" s="11">
        <v>93.2</v>
      </c>
    </row>
    <row r="341" spans="1:4" x14ac:dyDescent="0.25">
      <c r="A341" s="10" t="s">
        <v>704</v>
      </c>
      <c r="B341" s="10" t="s">
        <v>704</v>
      </c>
      <c r="C341" s="10" t="str">
        <f t="shared" si="5"/>
        <v>CURACAUTINCURACAUTIN</v>
      </c>
      <c r="D341" s="11">
        <v>0</v>
      </c>
    </row>
    <row r="342" spans="1:4" x14ac:dyDescent="0.25">
      <c r="A342" s="10" t="s">
        <v>704</v>
      </c>
      <c r="B342" s="10" t="s">
        <v>49</v>
      </c>
      <c r="C342" s="10" t="str">
        <f t="shared" si="5"/>
        <v>CURACAUTINLAUTARO</v>
      </c>
      <c r="D342" s="11">
        <v>55.24</v>
      </c>
    </row>
    <row r="343" spans="1:4" x14ac:dyDescent="0.25">
      <c r="A343" s="10" t="s">
        <v>704</v>
      </c>
      <c r="B343" s="10" t="s">
        <v>466</v>
      </c>
      <c r="C343" s="10" t="str">
        <f t="shared" si="5"/>
        <v>CURACAUTINLONCOCHE</v>
      </c>
      <c r="D343" s="11">
        <v>167</v>
      </c>
    </row>
    <row r="344" spans="1:4" x14ac:dyDescent="0.25">
      <c r="A344" s="10" t="s">
        <v>704</v>
      </c>
      <c r="B344" s="10" t="s">
        <v>485</v>
      </c>
      <c r="C344" s="10" t="str">
        <f t="shared" si="5"/>
        <v>CURACAUTINPITRUFQUEN</v>
      </c>
      <c r="D344" s="11">
        <v>115</v>
      </c>
    </row>
    <row r="345" spans="1:4" x14ac:dyDescent="0.25">
      <c r="A345" s="10" t="s">
        <v>704</v>
      </c>
      <c r="B345" s="10" t="s">
        <v>286</v>
      </c>
      <c r="C345" s="10" t="str">
        <f t="shared" si="5"/>
        <v>CURACAUTINPUCON</v>
      </c>
      <c r="D345" s="11">
        <v>190</v>
      </c>
    </row>
    <row r="346" spans="1:4" x14ac:dyDescent="0.25">
      <c r="A346" s="10" t="s">
        <v>704</v>
      </c>
      <c r="B346" s="10" t="s">
        <v>265</v>
      </c>
      <c r="C346" s="10" t="str">
        <f t="shared" si="5"/>
        <v>CURACAUTINSANTIAGO</v>
      </c>
      <c r="D346" s="11">
        <v>672.41</v>
      </c>
    </row>
    <row r="347" spans="1:4" x14ac:dyDescent="0.25">
      <c r="A347" s="10" t="s">
        <v>704</v>
      </c>
      <c r="B347" s="10" t="s">
        <v>270</v>
      </c>
      <c r="C347" s="10" t="str">
        <f t="shared" si="5"/>
        <v>CURACAUTINSANTIAGO CENTRO</v>
      </c>
      <c r="D347" s="11">
        <v>672.41</v>
      </c>
    </row>
    <row r="348" spans="1:4" x14ac:dyDescent="0.25">
      <c r="A348" s="10" t="s">
        <v>704</v>
      </c>
      <c r="B348" s="10" t="s">
        <v>288</v>
      </c>
      <c r="C348" s="10" t="str">
        <f t="shared" si="5"/>
        <v>CURACAUTINTEMUCO</v>
      </c>
      <c r="D348" s="11">
        <v>102.11</v>
      </c>
    </row>
    <row r="349" spans="1:4" x14ac:dyDescent="0.25">
      <c r="A349" s="10" t="s">
        <v>704</v>
      </c>
      <c r="B349" s="10" t="s">
        <v>720</v>
      </c>
      <c r="C349" s="10" t="str">
        <f t="shared" si="5"/>
        <v>CURACAUTINTRAIGUEN</v>
      </c>
      <c r="D349" s="11">
        <v>87.3</v>
      </c>
    </row>
    <row r="350" spans="1:4" x14ac:dyDescent="0.25">
      <c r="A350" s="10" t="s">
        <v>704</v>
      </c>
      <c r="B350" s="10" t="s">
        <v>474</v>
      </c>
      <c r="C350" s="10" t="str">
        <f t="shared" si="5"/>
        <v>CURACAUTINVICTORIA</v>
      </c>
      <c r="D350" s="11">
        <v>56.58</v>
      </c>
    </row>
    <row r="351" spans="1:4" x14ac:dyDescent="0.25">
      <c r="A351" s="10" t="s">
        <v>704</v>
      </c>
      <c r="B351" s="10" t="s">
        <v>442</v>
      </c>
      <c r="C351" s="10" t="str">
        <f t="shared" si="5"/>
        <v>CURACAUTINVILLARRICA</v>
      </c>
      <c r="D351" s="11">
        <v>165</v>
      </c>
    </row>
    <row r="352" spans="1:4" x14ac:dyDescent="0.25">
      <c r="A352" s="10" t="s">
        <v>1363</v>
      </c>
      <c r="B352" s="10" t="s">
        <v>6499</v>
      </c>
      <c r="C352" s="10" t="str">
        <f t="shared" si="5"/>
        <v>CURACAVÍMARÍA PINTO</v>
      </c>
      <c r="D352" s="11">
        <v>24.1</v>
      </c>
    </row>
    <row r="353" spans="1:4" x14ac:dyDescent="0.25">
      <c r="A353" s="10" t="s">
        <v>1363</v>
      </c>
      <c r="B353" s="10" t="s">
        <v>348</v>
      </c>
      <c r="C353" s="10" t="str">
        <f t="shared" si="5"/>
        <v>CURACAVÍMELIPILLA</v>
      </c>
      <c r="D353" s="11">
        <v>49.3</v>
      </c>
    </row>
    <row r="354" spans="1:4" x14ac:dyDescent="0.25">
      <c r="A354" s="10" t="s">
        <v>1363</v>
      </c>
      <c r="B354" s="10" t="s">
        <v>6500</v>
      </c>
      <c r="C354" s="10" t="str">
        <f t="shared" si="5"/>
        <v>CURACAVÍPEÑAFLOR</v>
      </c>
      <c r="D354" s="11">
        <v>52</v>
      </c>
    </row>
    <row r="355" spans="1:4" x14ac:dyDescent="0.25">
      <c r="A355" s="10" t="s">
        <v>1363</v>
      </c>
      <c r="B355" s="10" t="s">
        <v>350</v>
      </c>
      <c r="C355" s="10" t="str">
        <f t="shared" si="5"/>
        <v>CURACAVÍPUDAHUEL</v>
      </c>
      <c r="D355" s="11">
        <v>46.67</v>
      </c>
    </row>
    <row r="356" spans="1:4" x14ac:dyDescent="0.25">
      <c r="A356" s="10" t="s">
        <v>1363</v>
      </c>
      <c r="B356" s="10" t="s">
        <v>1252</v>
      </c>
      <c r="C356" s="10" t="str">
        <f t="shared" si="5"/>
        <v>CURACAVÍSAN BERNARDO</v>
      </c>
      <c r="D356" s="11">
        <v>56.3</v>
      </c>
    </row>
    <row r="357" spans="1:4" x14ac:dyDescent="0.25">
      <c r="A357" s="10" t="s">
        <v>1363</v>
      </c>
      <c r="B357" s="10" t="s">
        <v>270</v>
      </c>
      <c r="C357" s="10" t="str">
        <f t="shared" si="5"/>
        <v>CURACAVÍSANTIAGO CENTRO</v>
      </c>
      <c r="D357" s="11">
        <v>46.67</v>
      </c>
    </row>
    <row r="358" spans="1:4" x14ac:dyDescent="0.25">
      <c r="A358" s="10" t="s">
        <v>1363</v>
      </c>
      <c r="B358" s="10" t="s">
        <v>345</v>
      </c>
      <c r="C358" s="10" t="str">
        <f t="shared" si="5"/>
        <v>CURACAVÍTALAGANTE</v>
      </c>
      <c r="D358" s="11">
        <v>62.23</v>
      </c>
    </row>
    <row r="359" spans="1:4" x14ac:dyDescent="0.25">
      <c r="A359" s="10" t="s">
        <v>1363</v>
      </c>
      <c r="B359" s="10" t="s">
        <v>410</v>
      </c>
      <c r="C359" s="10" t="str">
        <f t="shared" si="5"/>
        <v>CURACAVÍVALPARAISO</v>
      </c>
      <c r="D359" s="11">
        <v>69.28</v>
      </c>
    </row>
    <row r="360" spans="1:4" x14ac:dyDescent="0.25">
      <c r="A360" s="10" t="s">
        <v>138</v>
      </c>
      <c r="B360" s="10" t="s">
        <v>291</v>
      </c>
      <c r="C360" s="10" t="str">
        <f t="shared" si="5"/>
        <v>CURANILAHUECAÑETE</v>
      </c>
      <c r="D360" s="11">
        <v>47.73</v>
      </c>
    </row>
    <row r="361" spans="1:4" x14ac:dyDescent="0.25">
      <c r="A361" s="10" t="s">
        <v>138</v>
      </c>
      <c r="B361" s="10" t="s">
        <v>34</v>
      </c>
      <c r="C361" s="10" t="str">
        <f t="shared" si="5"/>
        <v>CURANILAHUECORONEL</v>
      </c>
      <c r="D361" s="11">
        <v>62.4</v>
      </c>
    </row>
    <row r="362" spans="1:4" x14ac:dyDescent="0.25">
      <c r="A362" s="10" t="s">
        <v>138</v>
      </c>
      <c r="B362" s="10" t="s">
        <v>227</v>
      </c>
      <c r="C362" s="10" t="str">
        <f t="shared" si="5"/>
        <v>CURANILAHUELOS ANGELES</v>
      </c>
      <c r="D362" s="11">
        <v>185</v>
      </c>
    </row>
    <row r="363" spans="1:4" x14ac:dyDescent="0.25">
      <c r="A363" s="10" t="s">
        <v>6501</v>
      </c>
      <c r="B363" s="10" t="s">
        <v>359</v>
      </c>
      <c r="C363" s="10" t="str">
        <f t="shared" si="5"/>
        <v>CUREPTOTALCA</v>
      </c>
      <c r="D363" s="11">
        <v>75.2</v>
      </c>
    </row>
    <row r="364" spans="1:4" x14ac:dyDescent="0.25">
      <c r="A364" s="10" t="s">
        <v>368</v>
      </c>
      <c r="B364" s="10" t="s">
        <v>3077</v>
      </c>
      <c r="C364" s="10" t="str">
        <f t="shared" si="5"/>
        <v>CURICÓCOLBUN</v>
      </c>
      <c r="D364" s="11">
        <v>122.07</v>
      </c>
    </row>
    <row r="365" spans="1:4" x14ac:dyDescent="0.25">
      <c r="A365" s="10" t="s">
        <v>368</v>
      </c>
      <c r="B365" s="10" t="s">
        <v>1715</v>
      </c>
      <c r="C365" s="10" t="str">
        <f t="shared" si="5"/>
        <v>CURICÓLICANTÉN</v>
      </c>
      <c r="D365" s="11">
        <v>87.53</v>
      </c>
    </row>
    <row r="366" spans="1:4" x14ac:dyDescent="0.25">
      <c r="A366" s="10" t="s">
        <v>368</v>
      </c>
      <c r="B366" s="10" t="s">
        <v>353</v>
      </c>
      <c r="C366" s="10" t="str">
        <f t="shared" si="5"/>
        <v>CURICÓLINARES</v>
      </c>
      <c r="D366" s="11">
        <v>121</v>
      </c>
    </row>
    <row r="367" spans="1:4" x14ac:dyDescent="0.25">
      <c r="A367" s="10" t="s">
        <v>368</v>
      </c>
      <c r="B367" s="10" t="s">
        <v>3992</v>
      </c>
      <c r="C367" s="10" t="str">
        <f t="shared" si="5"/>
        <v>CURICÓMAULE</v>
      </c>
      <c r="D367" s="11">
        <v>87.01</v>
      </c>
    </row>
    <row r="368" spans="1:4" x14ac:dyDescent="0.25">
      <c r="A368" s="10" t="s">
        <v>368</v>
      </c>
      <c r="B368" s="10" t="s">
        <v>4</v>
      </c>
      <c r="C368" s="10" t="str">
        <f t="shared" si="5"/>
        <v>CURICÓMOLINA</v>
      </c>
      <c r="D368" s="11">
        <v>24.52</v>
      </c>
    </row>
    <row r="369" spans="1:4" x14ac:dyDescent="0.25">
      <c r="A369" s="10" t="s">
        <v>368</v>
      </c>
      <c r="B369" s="10" t="s">
        <v>1728</v>
      </c>
      <c r="C369" s="10" t="str">
        <f t="shared" si="5"/>
        <v>CURICÓPARRAL</v>
      </c>
      <c r="D369" s="11">
        <v>158.21</v>
      </c>
    </row>
    <row r="370" spans="1:4" x14ac:dyDescent="0.25">
      <c r="A370" s="10" t="s">
        <v>368</v>
      </c>
      <c r="B370" s="10" t="s">
        <v>950</v>
      </c>
      <c r="C370" s="10" t="str">
        <f t="shared" si="5"/>
        <v>CURICÓRANCAGUA</v>
      </c>
      <c r="D370" s="11">
        <v>108.75</v>
      </c>
    </row>
    <row r="371" spans="1:4" x14ac:dyDescent="0.25">
      <c r="A371" s="10" t="s">
        <v>368</v>
      </c>
      <c r="B371" s="10" t="s">
        <v>1301</v>
      </c>
      <c r="C371" s="10" t="str">
        <f t="shared" si="5"/>
        <v>CURICÓSAN FERNANDO</v>
      </c>
      <c r="D371" s="11">
        <v>59.5</v>
      </c>
    </row>
    <row r="372" spans="1:4" x14ac:dyDescent="0.25">
      <c r="A372" s="10" t="s">
        <v>368</v>
      </c>
      <c r="B372" s="10" t="s">
        <v>354</v>
      </c>
      <c r="C372" s="10" t="str">
        <f t="shared" si="5"/>
        <v>CURICÓSAN JAVIER</v>
      </c>
      <c r="D372" s="11">
        <v>89.51</v>
      </c>
    </row>
    <row r="373" spans="1:4" x14ac:dyDescent="0.25">
      <c r="A373" s="10" t="s">
        <v>368</v>
      </c>
      <c r="B373" s="10" t="s">
        <v>270</v>
      </c>
      <c r="C373" s="10" t="str">
        <f t="shared" si="5"/>
        <v>CURICÓSANTIAGO CENTRO</v>
      </c>
      <c r="D373" s="11">
        <v>192.58</v>
      </c>
    </row>
    <row r="374" spans="1:4" x14ac:dyDescent="0.25">
      <c r="A374" s="10" t="s">
        <v>368</v>
      </c>
      <c r="B374" s="10" t="s">
        <v>359</v>
      </c>
      <c r="C374" s="10" t="str">
        <f t="shared" si="5"/>
        <v>CURICÓTALCA</v>
      </c>
      <c r="D374" s="11">
        <v>71.239999999999995</v>
      </c>
    </row>
    <row r="375" spans="1:4" x14ac:dyDescent="0.25">
      <c r="A375" s="10" t="s">
        <v>972</v>
      </c>
      <c r="B375" s="10" t="s">
        <v>74</v>
      </c>
      <c r="C375" s="10" t="str">
        <f t="shared" si="5"/>
        <v>DIEGO DE ALMAGROCALDERA</v>
      </c>
      <c r="D375" s="11">
        <v>153.74</v>
      </c>
    </row>
    <row r="376" spans="1:4" x14ac:dyDescent="0.25">
      <c r="A376" s="10" t="s">
        <v>972</v>
      </c>
      <c r="B376" s="10" t="s">
        <v>959</v>
      </c>
      <c r="C376" s="10" t="str">
        <f t="shared" si="5"/>
        <v>DIEGO DE ALMAGROCHAÑARAL</v>
      </c>
      <c r="D376" s="11">
        <v>55.86</v>
      </c>
    </row>
    <row r="377" spans="1:4" x14ac:dyDescent="0.25">
      <c r="A377" s="10" t="s">
        <v>972</v>
      </c>
      <c r="B377" s="10" t="s">
        <v>324</v>
      </c>
      <c r="C377" s="10" t="str">
        <f t="shared" si="5"/>
        <v>DIEGO DE ALMAGROCOPIAPO</v>
      </c>
      <c r="D377" s="11">
        <v>148.11000000000001</v>
      </c>
    </row>
    <row r="378" spans="1:4" x14ac:dyDescent="0.25">
      <c r="A378" s="10" t="s">
        <v>972</v>
      </c>
      <c r="B378" s="10" t="s">
        <v>972</v>
      </c>
      <c r="C378" s="10" t="str">
        <f t="shared" si="5"/>
        <v>DIEGO DE ALMAGRODIEGO DE ALMAGRO</v>
      </c>
      <c r="D378" s="11">
        <v>0</v>
      </c>
    </row>
    <row r="379" spans="1:4" x14ac:dyDescent="0.25">
      <c r="A379" s="10" t="s">
        <v>972</v>
      </c>
      <c r="B379" s="10" t="s">
        <v>270</v>
      </c>
      <c r="C379" s="10" t="str">
        <f t="shared" si="5"/>
        <v>DIEGO DE ALMAGROSANTIAGO CENTRO</v>
      </c>
      <c r="D379" s="11">
        <v>951.83</v>
      </c>
    </row>
    <row r="380" spans="1:4" x14ac:dyDescent="0.25">
      <c r="A380" s="10" t="s">
        <v>972</v>
      </c>
      <c r="B380" s="10" t="s">
        <v>915</v>
      </c>
      <c r="C380" s="10" t="str">
        <f t="shared" si="5"/>
        <v>DIEGO DE ALMAGROVALLENAR</v>
      </c>
      <c r="D380" s="11">
        <v>296.7</v>
      </c>
    </row>
    <row r="381" spans="1:4" x14ac:dyDescent="0.25">
      <c r="A381" s="10" t="s">
        <v>6502</v>
      </c>
      <c r="B381" s="10" t="s">
        <v>1302</v>
      </c>
      <c r="C381" s="10" t="str">
        <f t="shared" si="5"/>
        <v>DOÑIHUESAN VICENTE</v>
      </c>
      <c r="D381" s="11">
        <v>38.380000000000003</v>
      </c>
    </row>
    <row r="382" spans="1:4" x14ac:dyDescent="0.25">
      <c r="A382" s="10" t="s">
        <v>6472</v>
      </c>
      <c r="B382" s="10" t="s">
        <v>1249</v>
      </c>
      <c r="C382" s="10" t="str">
        <f t="shared" si="5"/>
        <v>EL CARMENBULNES</v>
      </c>
      <c r="D382" s="11">
        <v>38.92</v>
      </c>
    </row>
    <row r="383" spans="1:4" x14ac:dyDescent="0.25">
      <c r="A383" s="10" t="s">
        <v>6472</v>
      </c>
      <c r="B383" s="10" t="s">
        <v>1816</v>
      </c>
      <c r="C383" s="10" t="str">
        <f t="shared" si="5"/>
        <v>EL CARMENQUIRIHUE</v>
      </c>
      <c r="D383" s="11">
        <v>109.96</v>
      </c>
    </row>
    <row r="384" spans="1:4" x14ac:dyDescent="0.25">
      <c r="A384" s="10" t="s">
        <v>6472</v>
      </c>
      <c r="B384" s="10" t="s">
        <v>388</v>
      </c>
      <c r="C384" s="10" t="str">
        <f t="shared" si="5"/>
        <v>EL CARMENSAN CARLOS</v>
      </c>
      <c r="D384" s="11">
        <v>67.78</v>
      </c>
    </row>
    <row r="385" spans="1:4" x14ac:dyDescent="0.25">
      <c r="A385" s="10" t="s">
        <v>6467</v>
      </c>
      <c r="B385" s="10" t="s">
        <v>724</v>
      </c>
      <c r="C385" s="10" t="str">
        <f t="shared" si="5"/>
        <v>ERCILLAANGOL</v>
      </c>
      <c r="D385" s="11">
        <v>45.11</v>
      </c>
    </row>
    <row r="386" spans="1:4" x14ac:dyDescent="0.25">
      <c r="A386" s="10" t="s">
        <v>3431</v>
      </c>
      <c r="B386" s="10" t="s">
        <v>410</v>
      </c>
      <c r="C386" s="10" t="str">
        <f t="shared" ref="C386:C449" si="6">CONCATENATE(A386,B386)</f>
        <v>ESTACION CENTRALVALPARAISO</v>
      </c>
      <c r="D386" s="11">
        <v>115.95</v>
      </c>
    </row>
    <row r="387" spans="1:4" x14ac:dyDescent="0.25">
      <c r="A387" s="10" t="s">
        <v>4802</v>
      </c>
      <c r="B387" s="10" t="s">
        <v>286</v>
      </c>
      <c r="C387" s="10" t="str">
        <f t="shared" si="6"/>
        <v>FREIREPUCON</v>
      </c>
      <c r="D387" s="11">
        <v>80.59</v>
      </c>
    </row>
    <row r="388" spans="1:4" x14ac:dyDescent="0.25">
      <c r="A388" s="10" t="s">
        <v>4802</v>
      </c>
      <c r="B388" s="10" t="s">
        <v>288</v>
      </c>
      <c r="C388" s="10" t="str">
        <f t="shared" si="6"/>
        <v>FREIRETEMUCO</v>
      </c>
      <c r="D388" s="11">
        <v>27.5</v>
      </c>
    </row>
    <row r="389" spans="1:4" x14ac:dyDescent="0.25">
      <c r="A389" s="10" t="s">
        <v>966</v>
      </c>
      <c r="B389" s="10" t="s">
        <v>74</v>
      </c>
      <c r="C389" s="10" t="str">
        <f t="shared" si="6"/>
        <v>FREIRINACALDERA</v>
      </c>
      <c r="D389" s="11">
        <v>235.87</v>
      </c>
    </row>
    <row r="390" spans="1:4" x14ac:dyDescent="0.25">
      <c r="A390" s="10" t="s">
        <v>966</v>
      </c>
      <c r="B390" s="10" t="s">
        <v>959</v>
      </c>
      <c r="C390" s="10" t="str">
        <f t="shared" si="6"/>
        <v>FREIRINACHAÑARAL</v>
      </c>
      <c r="D390" s="11">
        <v>298</v>
      </c>
    </row>
    <row r="391" spans="1:4" x14ac:dyDescent="0.25">
      <c r="A391" s="10" t="s">
        <v>966</v>
      </c>
      <c r="B391" s="10" t="s">
        <v>324</v>
      </c>
      <c r="C391" s="10" t="str">
        <f t="shared" si="6"/>
        <v>FREIRINACOPIAPO</v>
      </c>
      <c r="D391" s="11">
        <v>170.18</v>
      </c>
    </row>
    <row r="392" spans="1:4" x14ac:dyDescent="0.25">
      <c r="A392" s="10" t="s">
        <v>966</v>
      </c>
      <c r="B392" s="10" t="s">
        <v>914</v>
      </c>
      <c r="C392" s="10" t="str">
        <f t="shared" si="6"/>
        <v>FREIRINAHUASCO</v>
      </c>
      <c r="D392" s="11">
        <v>19.93</v>
      </c>
    </row>
    <row r="393" spans="1:4" x14ac:dyDescent="0.25">
      <c r="A393" s="10" t="s">
        <v>966</v>
      </c>
      <c r="B393" s="10" t="s">
        <v>915</v>
      </c>
      <c r="C393" s="10" t="str">
        <f t="shared" si="6"/>
        <v>FREIRINAVALLENAR</v>
      </c>
      <c r="D393" s="11">
        <v>28.99</v>
      </c>
    </row>
    <row r="394" spans="1:4" x14ac:dyDescent="0.25">
      <c r="A394" s="10" t="s">
        <v>966</v>
      </c>
      <c r="B394" s="10" t="s">
        <v>915</v>
      </c>
      <c r="C394" s="10" t="str">
        <f t="shared" si="6"/>
        <v>FREIRINAVALLENAR</v>
      </c>
      <c r="D394" s="11">
        <v>28.99</v>
      </c>
    </row>
    <row r="395" spans="1:4" x14ac:dyDescent="0.25">
      <c r="A395" s="10" t="s">
        <v>6503</v>
      </c>
      <c r="B395" s="10" t="s">
        <v>334</v>
      </c>
      <c r="C395" s="10" t="str">
        <f t="shared" si="6"/>
        <v>FRESIAPUERTO MONTT</v>
      </c>
      <c r="D395" s="11">
        <v>67.86</v>
      </c>
    </row>
    <row r="396" spans="1:4" x14ac:dyDescent="0.25">
      <c r="A396" s="10" t="s">
        <v>829</v>
      </c>
      <c r="B396" s="10" t="s">
        <v>824</v>
      </c>
      <c r="C396" s="10" t="str">
        <f t="shared" si="6"/>
        <v>FUTALEUFUCHAITÉN</v>
      </c>
      <c r="D396" s="11">
        <v>151</v>
      </c>
    </row>
    <row r="397" spans="1:4" x14ac:dyDescent="0.25">
      <c r="A397" s="10" t="s">
        <v>829</v>
      </c>
      <c r="B397" s="10" t="s">
        <v>796</v>
      </c>
      <c r="C397" s="10" t="str">
        <f t="shared" si="6"/>
        <v>FUTALEUFUPALENA</v>
      </c>
      <c r="D397" s="11">
        <v>86.79</v>
      </c>
    </row>
    <row r="398" spans="1:4" x14ac:dyDescent="0.25">
      <c r="A398" s="10" t="s">
        <v>829</v>
      </c>
      <c r="B398" s="10" t="s">
        <v>334</v>
      </c>
      <c r="C398" s="10" t="str">
        <f t="shared" si="6"/>
        <v>FUTALEUFUPUERTO MONTT</v>
      </c>
      <c r="D398" s="11">
        <v>391</v>
      </c>
    </row>
    <row r="399" spans="1:4" x14ac:dyDescent="0.25">
      <c r="A399" s="10" t="s">
        <v>1874</v>
      </c>
      <c r="B399" s="10" t="s">
        <v>379</v>
      </c>
      <c r="C399" s="10" t="str">
        <f t="shared" si="6"/>
        <v>FUTRONOLOS LAGOS</v>
      </c>
      <c r="D399" s="11">
        <v>54.7</v>
      </c>
    </row>
    <row r="400" spans="1:4" x14ac:dyDescent="0.25">
      <c r="A400" s="10" t="s">
        <v>1874</v>
      </c>
      <c r="B400" s="10" t="s">
        <v>17</v>
      </c>
      <c r="C400" s="10" t="str">
        <f t="shared" si="6"/>
        <v>FUTRONOVALDIVIA</v>
      </c>
      <c r="D400" s="11">
        <v>100.27</v>
      </c>
    </row>
    <row r="401" spans="1:4" x14ac:dyDescent="0.25">
      <c r="A401" s="10" t="s">
        <v>6504</v>
      </c>
      <c r="B401" s="10" t="s">
        <v>288</v>
      </c>
      <c r="C401" s="10" t="str">
        <f t="shared" si="6"/>
        <v>GALVARINOTEMUCO</v>
      </c>
      <c r="D401" s="11">
        <v>52.19</v>
      </c>
    </row>
    <row r="402" spans="1:4" x14ac:dyDescent="0.25">
      <c r="A402" s="10" t="s">
        <v>314</v>
      </c>
      <c r="B402" s="10" t="s">
        <v>261</v>
      </c>
      <c r="C402" s="10" t="str">
        <f t="shared" si="6"/>
        <v>GENERAL LAGOSARICA</v>
      </c>
      <c r="D402" s="11">
        <v>206</v>
      </c>
    </row>
    <row r="403" spans="1:4" x14ac:dyDescent="0.25">
      <c r="A403" s="10" t="s">
        <v>1304</v>
      </c>
      <c r="B403" s="10" t="s">
        <v>103</v>
      </c>
      <c r="C403" s="10" t="str">
        <f t="shared" si="6"/>
        <v>GRANEROSCHILLAN</v>
      </c>
      <c r="D403" s="11">
        <v>332</v>
      </c>
    </row>
    <row r="404" spans="1:4" x14ac:dyDescent="0.25">
      <c r="A404" s="10" t="s">
        <v>1304</v>
      </c>
      <c r="B404" s="10" t="s">
        <v>2472</v>
      </c>
      <c r="C404" s="10" t="str">
        <f t="shared" si="6"/>
        <v>GRANEROSPERALILLO</v>
      </c>
      <c r="D404" s="11">
        <v>123.36</v>
      </c>
    </row>
    <row r="405" spans="1:4" x14ac:dyDescent="0.25">
      <c r="A405" s="10" t="s">
        <v>1304</v>
      </c>
      <c r="B405" s="10" t="s">
        <v>350</v>
      </c>
      <c r="C405" s="10" t="str">
        <f t="shared" si="6"/>
        <v>GRANEROSPUDAHUEL</v>
      </c>
      <c r="D405" s="11">
        <v>74.739999999999995</v>
      </c>
    </row>
    <row r="406" spans="1:4" x14ac:dyDescent="0.25">
      <c r="A406" s="10" t="s">
        <v>1304</v>
      </c>
      <c r="B406" s="10" t="s">
        <v>950</v>
      </c>
      <c r="C406" s="10" t="str">
        <f t="shared" si="6"/>
        <v>GRANEROSRANCAGUA</v>
      </c>
      <c r="D406" s="11">
        <v>12.57</v>
      </c>
    </row>
    <row r="407" spans="1:4" x14ac:dyDescent="0.25">
      <c r="A407" s="10" t="s">
        <v>1304</v>
      </c>
      <c r="B407" s="10" t="s">
        <v>1303</v>
      </c>
      <c r="C407" s="10" t="str">
        <f t="shared" si="6"/>
        <v>GRANEROSRENGO</v>
      </c>
      <c r="D407" s="11">
        <v>40.98</v>
      </c>
    </row>
    <row r="408" spans="1:4" x14ac:dyDescent="0.25">
      <c r="A408" s="10" t="s">
        <v>1304</v>
      </c>
      <c r="B408" s="10" t="s">
        <v>1301</v>
      </c>
      <c r="C408" s="10" t="str">
        <f t="shared" si="6"/>
        <v>GRANEROSSAN FERNANDO</v>
      </c>
      <c r="D408" s="11">
        <v>67.2</v>
      </c>
    </row>
    <row r="409" spans="1:4" x14ac:dyDescent="0.25">
      <c r="A409" s="10" t="s">
        <v>1304</v>
      </c>
      <c r="B409" s="10" t="s">
        <v>1302</v>
      </c>
      <c r="C409" s="10" t="str">
        <f t="shared" si="6"/>
        <v>GRANEROSSAN VICENTE</v>
      </c>
      <c r="D409" s="11">
        <v>64.430000000000007</v>
      </c>
    </row>
    <row r="410" spans="1:4" x14ac:dyDescent="0.25">
      <c r="A410" s="10" t="s">
        <v>1304</v>
      </c>
      <c r="B410" s="10" t="s">
        <v>265</v>
      </c>
      <c r="C410" s="10" t="str">
        <f t="shared" si="6"/>
        <v>GRANEROSSANTIAGO</v>
      </c>
      <c r="D410" s="11">
        <v>74.739999999999995</v>
      </c>
    </row>
    <row r="411" spans="1:4" x14ac:dyDescent="0.25">
      <c r="A411" s="10" t="s">
        <v>1304</v>
      </c>
      <c r="B411" s="10" t="s">
        <v>270</v>
      </c>
      <c r="C411" s="10" t="str">
        <f t="shared" si="6"/>
        <v>GRANEROSSANTIAGO CENTRO</v>
      </c>
      <c r="D411" s="11">
        <v>74.739999999999995</v>
      </c>
    </row>
    <row r="412" spans="1:4" x14ac:dyDescent="0.25">
      <c r="A412" s="10" t="s">
        <v>797</v>
      </c>
      <c r="B412" s="10" t="s">
        <v>334</v>
      </c>
      <c r="C412" s="10" t="str">
        <f t="shared" si="6"/>
        <v>HUALAIHUEPUERTO MONTT</v>
      </c>
      <c r="D412" s="11">
        <v>135.80000000000001</v>
      </c>
    </row>
    <row r="413" spans="1:4" x14ac:dyDescent="0.25">
      <c r="A413" s="10" t="s">
        <v>797</v>
      </c>
      <c r="B413" s="10" t="s">
        <v>828</v>
      </c>
      <c r="C413" s="10" t="str">
        <f t="shared" si="6"/>
        <v>HUALAIHUEPUERTO VARAS</v>
      </c>
      <c r="D413" s="11">
        <v>157</v>
      </c>
    </row>
    <row r="414" spans="1:4" x14ac:dyDescent="0.25">
      <c r="A414" s="10" t="s">
        <v>797</v>
      </c>
      <c r="B414" s="10" t="s">
        <v>820</v>
      </c>
      <c r="C414" s="10" t="str">
        <f t="shared" si="6"/>
        <v>HUALAIHUEQUELLÓN</v>
      </c>
      <c r="D414" s="11">
        <v>392.9</v>
      </c>
    </row>
    <row r="415" spans="1:4" x14ac:dyDescent="0.25">
      <c r="A415" s="10" t="s">
        <v>6483</v>
      </c>
      <c r="B415" s="10" t="s">
        <v>103</v>
      </c>
      <c r="C415" s="10" t="str">
        <f t="shared" si="6"/>
        <v>HUALPÉNCHILLAN</v>
      </c>
      <c r="D415" s="11">
        <v>111.21</v>
      </c>
    </row>
    <row r="416" spans="1:4" x14ac:dyDescent="0.25">
      <c r="A416" s="10" t="s">
        <v>914</v>
      </c>
      <c r="B416" s="10" t="s">
        <v>966</v>
      </c>
      <c r="C416" s="10" t="str">
        <f t="shared" si="6"/>
        <v>HUASCOFREIRINA</v>
      </c>
      <c r="D416" s="11">
        <v>19.93</v>
      </c>
    </row>
    <row r="417" spans="1:4" x14ac:dyDescent="0.25">
      <c r="A417" s="10" t="s">
        <v>562</v>
      </c>
      <c r="B417" s="10" t="s">
        <v>555</v>
      </c>
      <c r="C417" s="10" t="str">
        <f t="shared" si="6"/>
        <v>ILLAPELLA SERENA</v>
      </c>
      <c r="D417" s="11">
        <v>277.26</v>
      </c>
    </row>
    <row r="418" spans="1:4" x14ac:dyDescent="0.25">
      <c r="A418" s="10" t="s">
        <v>562</v>
      </c>
      <c r="B418" s="10" t="s">
        <v>548</v>
      </c>
      <c r="C418" s="10" t="str">
        <f t="shared" si="6"/>
        <v>ILLAPELLOS VILOS</v>
      </c>
      <c r="D418" s="11">
        <v>61.34</v>
      </c>
    </row>
    <row r="419" spans="1:4" x14ac:dyDescent="0.25">
      <c r="A419" s="10" t="s">
        <v>562</v>
      </c>
      <c r="B419" s="10" t="s">
        <v>24</v>
      </c>
      <c r="C419" s="10" t="str">
        <f t="shared" si="6"/>
        <v>ILLAPELOVALLE</v>
      </c>
      <c r="D419" s="11">
        <v>211.99</v>
      </c>
    </row>
    <row r="420" spans="1:4" x14ac:dyDescent="0.25">
      <c r="A420" s="10" t="s">
        <v>562</v>
      </c>
      <c r="B420" s="10" t="s">
        <v>265</v>
      </c>
      <c r="C420" s="10" t="str">
        <f t="shared" si="6"/>
        <v>ILLAPELSANTIAGO</v>
      </c>
      <c r="D420" s="11">
        <v>280.94</v>
      </c>
    </row>
    <row r="421" spans="1:4" x14ac:dyDescent="0.25">
      <c r="A421" s="10" t="s">
        <v>562</v>
      </c>
      <c r="B421" s="10" t="s">
        <v>270</v>
      </c>
      <c r="C421" s="10" t="str">
        <f t="shared" si="6"/>
        <v>ILLAPELSANTIAGO CENTRO</v>
      </c>
      <c r="D421" s="11">
        <v>280.94</v>
      </c>
    </row>
    <row r="422" spans="1:4" x14ac:dyDescent="0.25">
      <c r="A422" s="10" t="s">
        <v>562</v>
      </c>
      <c r="B422" s="10" t="s">
        <v>20</v>
      </c>
      <c r="C422" s="10" t="str">
        <f t="shared" si="6"/>
        <v>ILLAPELVICUÑA</v>
      </c>
      <c r="D422" s="11">
        <v>337.66</v>
      </c>
    </row>
    <row r="423" spans="1:4" x14ac:dyDescent="0.25">
      <c r="A423" s="10" t="s">
        <v>6505</v>
      </c>
      <c r="B423" s="10" t="s">
        <v>950</v>
      </c>
      <c r="C423" s="10" t="str">
        <f t="shared" si="6"/>
        <v>INDEPENDENCIARANCAGUA</v>
      </c>
      <c r="D423" s="11">
        <v>83.73</v>
      </c>
    </row>
    <row r="424" spans="1:4" x14ac:dyDescent="0.25">
      <c r="A424" s="10" t="s">
        <v>326</v>
      </c>
      <c r="B424" s="10" t="s">
        <v>901</v>
      </c>
      <c r="C424" s="10" t="str">
        <f t="shared" si="6"/>
        <v>IQUIQUEANTOFAGASTA</v>
      </c>
      <c r="D424" s="11">
        <v>415.08</v>
      </c>
    </row>
    <row r="425" spans="1:4" x14ac:dyDescent="0.25">
      <c r="A425" s="10" t="s">
        <v>326</v>
      </c>
      <c r="B425" s="10" t="s">
        <v>261</v>
      </c>
      <c r="C425" s="10" t="str">
        <f t="shared" si="6"/>
        <v>IQUIQUEARICA</v>
      </c>
      <c r="D425" s="11">
        <v>305.16000000000003</v>
      </c>
    </row>
    <row r="426" spans="1:4" x14ac:dyDescent="0.25">
      <c r="A426" s="10" t="s">
        <v>326</v>
      </c>
      <c r="B426" s="10" t="s">
        <v>882</v>
      </c>
      <c r="C426" s="10" t="str">
        <f t="shared" si="6"/>
        <v>IQUIQUECOLCHANE</v>
      </c>
      <c r="D426" s="11">
        <v>233.87</v>
      </c>
    </row>
    <row r="427" spans="1:4" x14ac:dyDescent="0.25">
      <c r="A427" s="10" t="s">
        <v>326</v>
      </c>
      <c r="B427" s="10" t="s">
        <v>326</v>
      </c>
      <c r="C427" s="10" t="str">
        <f t="shared" si="6"/>
        <v>IQUIQUEIQUIQUE</v>
      </c>
      <c r="D427" s="11">
        <v>0</v>
      </c>
    </row>
    <row r="428" spans="1:4" x14ac:dyDescent="0.25">
      <c r="A428" s="10" t="s">
        <v>326</v>
      </c>
      <c r="B428" s="10" t="s">
        <v>894</v>
      </c>
      <c r="C428" s="10" t="str">
        <f t="shared" si="6"/>
        <v>IQUIQUEPOZO ALMONTE</v>
      </c>
      <c r="D428" s="11">
        <v>51.79</v>
      </c>
    </row>
    <row r="429" spans="1:4" x14ac:dyDescent="0.25">
      <c r="A429" s="10" t="s">
        <v>326</v>
      </c>
      <c r="B429" s="10" t="s">
        <v>828</v>
      </c>
      <c r="C429" s="10" t="str">
        <f t="shared" si="6"/>
        <v>IQUIQUEPUERTO VARAS</v>
      </c>
      <c r="D429" s="11">
        <v>2794.88</v>
      </c>
    </row>
    <row r="430" spans="1:4" x14ac:dyDescent="0.25">
      <c r="A430" s="10" t="s">
        <v>326</v>
      </c>
      <c r="B430" s="10" t="s">
        <v>265</v>
      </c>
      <c r="C430" s="10" t="str">
        <f t="shared" si="6"/>
        <v>IQUIQUESANTIAGO</v>
      </c>
      <c r="D430" s="11">
        <v>1780.99</v>
      </c>
    </row>
    <row r="431" spans="1:4" x14ac:dyDescent="0.25">
      <c r="A431" s="10" t="s">
        <v>326</v>
      </c>
      <c r="B431" s="10" t="s">
        <v>270</v>
      </c>
      <c r="C431" s="10" t="str">
        <f t="shared" si="6"/>
        <v>IQUIQUESANTIAGO CENTRO</v>
      </c>
      <c r="D431" s="11">
        <v>1780.99</v>
      </c>
    </row>
    <row r="432" spans="1:4" x14ac:dyDescent="0.25">
      <c r="A432" s="10" t="s">
        <v>3301</v>
      </c>
      <c r="B432" s="10" t="s">
        <v>638</v>
      </c>
      <c r="C432" s="10" t="str">
        <f t="shared" si="6"/>
        <v>ISLA DE PASCUASAN ANTONIO</v>
      </c>
      <c r="D432" s="11">
        <v>3670</v>
      </c>
    </row>
    <row r="433" spans="1:4" x14ac:dyDescent="0.25">
      <c r="A433" s="10" t="s">
        <v>3301</v>
      </c>
      <c r="B433" s="10" t="s">
        <v>265</v>
      </c>
      <c r="C433" s="10" t="str">
        <f t="shared" si="6"/>
        <v>ISLA DE PASCUASANTIAGO</v>
      </c>
      <c r="D433" s="11">
        <v>3756</v>
      </c>
    </row>
    <row r="434" spans="1:4" x14ac:dyDescent="0.25">
      <c r="A434" s="10" t="s">
        <v>3301</v>
      </c>
      <c r="B434" s="10" t="s">
        <v>270</v>
      </c>
      <c r="C434" s="10" t="str">
        <f t="shared" si="6"/>
        <v>ISLA DE PASCUASANTIAGO CENTRO</v>
      </c>
      <c r="D434" s="11">
        <v>3756</v>
      </c>
    </row>
    <row r="435" spans="1:4" x14ac:dyDescent="0.25">
      <c r="A435" s="10" t="s">
        <v>3301</v>
      </c>
      <c r="B435" s="10" t="s">
        <v>410</v>
      </c>
      <c r="C435" s="10" t="str">
        <f t="shared" si="6"/>
        <v>ISLA DE PASCUAVALPARAISO</v>
      </c>
      <c r="D435" s="11">
        <v>3668</v>
      </c>
    </row>
    <row r="436" spans="1:4" x14ac:dyDescent="0.25">
      <c r="A436" s="10" t="s">
        <v>3301</v>
      </c>
      <c r="B436" s="10" t="s">
        <v>617</v>
      </c>
      <c r="C436" s="10" t="str">
        <f t="shared" si="6"/>
        <v>ISLA DE PASCUAVILLA ALEMANA</v>
      </c>
      <c r="D436" s="11">
        <v>3689</v>
      </c>
    </row>
    <row r="437" spans="1:4" x14ac:dyDescent="0.25">
      <c r="A437" s="10" t="s">
        <v>6506</v>
      </c>
      <c r="B437" s="10" t="s">
        <v>410</v>
      </c>
      <c r="C437" s="10" t="str">
        <f t="shared" si="6"/>
        <v>JUAN FERNANDEZVALPARAISO</v>
      </c>
      <c r="D437" s="11">
        <v>1000</v>
      </c>
    </row>
    <row r="438" spans="1:4" x14ac:dyDescent="0.25">
      <c r="A438" s="10" t="s">
        <v>437</v>
      </c>
      <c r="B438" s="10" t="s">
        <v>437</v>
      </c>
      <c r="C438" s="10" t="str">
        <f t="shared" si="6"/>
        <v>LA CALERALA CALERA</v>
      </c>
      <c r="D438" s="11">
        <v>0</v>
      </c>
    </row>
    <row r="439" spans="1:4" x14ac:dyDescent="0.25">
      <c r="A439" s="10" t="s">
        <v>437</v>
      </c>
      <c r="B439" s="10" t="s">
        <v>614</v>
      </c>
      <c r="C439" s="10" t="str">
        <f t="shared" si="6"/>
        <v>LA CALERALA LIGUA</v>
      </c>
      <c r="D439" s="11">
        <v>40.659999999999997</v>
      </c>
    </row>
    <row r="440" spans="1:4" x14ac:dyDescent="0.25">
      <c r="A440" s="10" t="s">
        <v>437</v>
      </c>
      <c r="B440" s="10" t="s">
        <v>409</v>
      </c>
      <c r="C440" s="10" t="str">
        <f t="shared" si="6"/>
        <v>LA CALERALIMACHE</v>
      </c>
      <c r="D440" s="11">
        <v>30.54</v>
      </c>
    </row>
    <row r="441" spans="1:4" x14ac:dyDescent="0.25">
      <c r="A441" s="10" t="s">
        <v>437</v>
      </c>
      <c r="B441" s="10" t="s">
        <v>408</v>
      </c>
      <c r="C441" s="10" t="str">
        <f t="shared" si="6"/>
        <v>LA CALERAQUILLOTA</v>
      </c>
      <c r="D441" s="11">
        <v>13.81</v>
      </c>
    </row>
    <row r="442" spans="1:4" x14ac:dyDescent="0.25">
      <c r="A442" s="10" t="s">
        <v>437</v>
      </c>
      <c r="B442" s="10" t="s">
        <v>417</v>
      </c>
      <c r="C442" s="10" t="str">
        <f t="shared" si="6"/>
        <v>LA CALERAQUILPUE</v>
      </c>
      <c r="D442" s="11">
        <v>46.76</v>
      </c>
    </row>
    <row r="443" spans="1:4" x14ac:dyDescent="0.25">
      <c r="A443" s="10" t="s">
        <v>437</v>
      </c>
      <c r="B443" s="10" t="s">
        <v>1395</v>
      </c>
      <c r="C443" s="10" t="str">
        <f t="shared" si="6"/>
        <v>LA CALERAQUINTERO</v>
      </c>
      <c r="D443" s="11">
        <v>48.71</v>
      </c>
    </row>
    <row r="444" spans="1:4" x14ac:dyDescent="0.25">
      <c r="A444" s="10" t="s">
        <v>437</v>
      </c>
      <c r="B444" s="10" t="s">
        <v>270</v>
      </c>
      <c r="C444" s="10" t="str">
        <f t="shared" si="6"/>
        <v>LA CALERASANTIAGO CENTRO</v>
      </c>
      <c r="D444" s="11">
        <v>113.22</v>
      </c>
    </row>
    <row r="445" spans="1:4" x14ac:dyDescent="0.25">
      <c r="A445" s="10" t="s">
        <v>437</v>
      </c>
      <c r="B445" s="10" t="s">
        <v>410</v>
      </c>
      <c r="C445" s="10" t="str">
        <f t="shared" si="6"/>
        <v>LA CALERAVALPARAISO</v>
      </c>
      <c r="D445" s="11">
        <v>61.21</v>
      </c>
    </row>
    <row r="446" spans="1:4" x14ac:dyDescent="0.25">
      <c r="A446" s="10" t="s">
        <v>437</v>
      </c>
      <c r="B446" s="10" t="s">
        <v>617</v>
      </c>
      <c r="C446" s="10" t="str">
        <f t="shared" si="6"/>
        <v>LA CALERAVILLA ALEMANA</v>
      </c>
      <c r="D446" s="11">
        <v>42.93</v>
      </c>
    </row>
    <row r="447" spans="1:4" x14ac:dyDescent="0.25">
      <c r="A447" s="10" t="s">
        <v>437</v>
      </c>
      <c r="B447" s="10" t="s">
        <v>435</v>
      </c>
      <c r="C447" s="10" t="str">
        <f t="shared" si="6"/>
        <v>LA CALERAVIÑA DEL MAR</v>
      </c>
      <c r="D447" s="11">
        <v>52.37</v>
      </c>
    </row>
    <row r="448" spans="1:4" x14ac:dyDescent="0.25">
      <c r="A448" s="10" t="s">
        <v>4679</v>
      </c>
      <c r="B448" s="10" t="s">
        <v>410</v>
      </c>
      <c r="C448" s="10" t="str">
        <f t="shared" si="6"/>
        <v>LA CRUZVALPARAISO</v>
      </c>
      <c r="D448" s="11">
        <v>61.7</v>
      </c>
    </row>
    <row r="449" spans="1:4" x14ac:dyDescent="0.25">
      <c r="A449" s="10" t="s">
        <v>1309</v>
      </c>
      <c r="B449" s="10" t="s">
        <v>6507</v>
      </c>
      <c r="C449" s="10" t="str">
        <f t="shared" si="6"/>
        <v>LA FLORIDAPEÑALOLÉN</v>
      </c>
      <c r="D449" s="11">
        <v>8</v>
      </c>
    </row>
    <row r="450" spans="1:4" x14ac:dyDescent="0.25">
      <c r="A450" s="10" t="s">
        <v>1309</v>
      </c>
      <c r="B450" s="10" t="s">
        <v>835</v>
      </c>
      <c r="C450" s="10" t="str">
        <f t="shared" ref="C450:C513" si="7">CONCATENATE(A450,B450)</f>
        <v>LA FLORIDAPUNTA ARENAS</v>
      </c>
      <c r="D450" s="11">
        <v>3003</v>
      </c>
    </row>
    <row r="451" spans="1:4" x14ac:dyDescent="0.25">
      <c r="A451" s="10" t="s">
        <v>6508</v>
      </c>
      <c r="B451" s="10" t="s">
        <v>555</v>
      </c>
      <c r="C451" s="10" t="str">
        <f t="shared" si="7"/>
        <v>LA HIGUERALA SERENA</v>
      </c>
      <c r="D451" s="11">
        <v>61.1</v>
      </c>
    </row>
    <row r="452" spans="1:4" x14ac:dyDescent="0.25">
      <c r="A452" s="10" t="s">
        <v>614</v>
      </c>
      <c r="B452" s="10" t="s">
        <v>437</v>
      </c>
      <c r="C452" s="10" t="str">
        <f t="shared" si="7"/>
        <v>LA LIGUALA CALERA</v>
      </c>
      <c r="D452" s="11">
        <v>40.659999999999997</v>
      </c>
    </row>
    <row r="453" spans="1:4" x14ac:dyDescent="0.25">
      <c r="A453" s="10" t="s">
        <v>614</v>
      </c>
      <c r="B453" s="10" t="s">
        <v>408</v>
      </c>
      <c r="C453" s="10" t="str">
        <f t="shared" si="7"/>
        <v>LA LIGUAQUILLOTA</v>
      </c>
      <c r="D453" s="11">
        <v>54.47</v>
      </c>
    </row>
    <row r="454" spans="1:4" x14ac:dyDescent="0.25">
      <c r="A454" s="10" t="s">
        <v>614</v>
      </c>
      <c r="B454" s="10" t="s">
        <v>417</v>
      </c>
      <c r="C454" s="10" t="str">
        <f t="shared" si="7"/>
        <v>LA LIGUAQUILPUE</v>
      </c>
      <c r="D454" s="11">
        <v>96.6</v>
      </c>
    </row>
    <row r="455" spans="1:4" x14ac:dyDescent="0.25">
      <c r="A455" s="10" t="s">
        <v>614</v>
      </c>
      <c r="B455" s="10" t="s">
        <v>1467</v>
      </c>
      <c r="C455" s="10" t="str">
        <f t="shared" si="7"/>
        <v>LA LIGUASAN FELIPE</v>
      </c>
      <c r="D455" s="11">
        <v>100.19</v>
      </c>
    </row>
    <row r="456" spans="1:4" x14ac:dyDescent="0.25">
      <c r="A456" s="10" t="s">
        <v>614</v>
      </c>
      <c r="B456" s="10" t="s">
        <v>410</v>
      </c>
      <c r="C456" s="10" t="str">
        <f t="shared" si="7"/>
        <v>LA LIGUAVALPARAISO</v>
      </c>
      <c r="D456" s="11">
        <v>105.3</v>
      </c>
    </row>
    <row r="457" spans="1:4" x14ac:dyDescent="0.25">
      <c r="A457" s="10" t="s">
        <v>614</v>
      </c>
      <c r="B457" s="10" t="s">
        <v>617</v>
      </c>
      <c r="C457" s="10" t="str">
        <f t="shared" si="7"/>
        <v>LA LIGUAVILLA ALEMANA</v>
      </c>
      <c r="D457" s="11">
        <v>86.82</v>
      </c>
    </row>
    <row r="458" spans="1:4" x14ac:dyDescent="0.25">
      <c r="A458" s="10" t="s">
        <v>614</v>
      </c>
      <c r="B458" s="10" t="s">
        <v>435</v>
      </c>
      <c r="C458" s="10" t="str">
        <f t="shared" si="7"/>
        <v>LA LIGUAVIÑA DEL MAR</v>
      </c>
      <c r="D458" s="11">
        <v>96.46</v>
      </c>
    </row>
    <row r="459" spans="1:4" x14ac:dyDescent="0.25">
      <c r="A459" s="10" t="s">
        <v>6509</v>
      </c>
      <c r="B459" s="10" t="s">
        <v>950</v>
      </c>
      <c r="C459" s="10" t="str">
        <f t="shared" si="7"/>
        <v>LA REINARANCAGUA</v>
      </c>
      <c r="D459" s="11">
        <v>95.7</v>
      </c>
    </row>
    <row r="460" spans="1:4" x14ac:dyDescent="0.25">
      <c r="A460" s="10" t="s">
        <v>6509</v>
      </c>
      <c r="B460" s="10" t="s">
        <v>1348</v>
      </c>
      <c r="C460" s="10" t="str">
        <f t="shared" si="7"/>
        <v>LA REINASAN MIGUEL</v>
      </c>
      <c r="D460" s="11">
        <v>0</v>
      </c>
    </row>
    <row r="461" spans="1:4" x14ac:dyDescent="0.25">
      <c r="A461" s="10" t="s">
        <v>6509</v>
      </c>
      <c r="B461" s="10" t="s">
        <v>617</v>
      </c>
      <c r="C461" s="10" t="str">
        <f t="shared" si="7"/>
        <v>LA REINAVILLA ALEMANA</v>
      </c>
      <c r="D461" s="11">
        <v>115.13</v>
      </c>
    </row>
    <row r="462" spans="1:4" x14ac:dyDescent="0.25">
      <c r="A462" s="10" t="s">
        <v>555</v>
      </c>
      <c r="B462" s="10" t="s">
        <v>1040</v>
      </c>
      <c r="C462" s="10" t="str">
        <f t="shared" si="7"/>
        <v>LA SERENAANDACOLLO</v>
      </c>
      <c r="D462" s="11">
        <v>12.96</v>
      </c>
    </row>
    <row r="463" spans="1:4" x14ac:dyDescent="0.25">
      <c r="A463" s="10" t="s">
        <v>555</v>
      </c>
      <c r="B463" s="10" t="s">
        <v>1030</v>
      </c>
      <c r="C463" s="10" t="str">
        <f t="shared" si="7"/>
        <v>LA SERENACOMBARBALÁ</v>
      </c>
      <c r="D463" s="11">
        <v>179.95</v>
      </c>
    </row>
    <row r="464" spans="1:4" x14ac:dyDescent="0.25">
      <c r="A464" s="10" t="s">
        <v>555</v>
      </c>
      <c r="B464" s="10" t="s">
        <v>324</v>
      </c>
      <c r="C464" s="10" t="str">
        <f t="shared" si="7"/>
        <v>LA SERENACOPIAPO</v>
      </c>
      <c r="D464" s="11">
        <v>336.62</v>
      </c>
    </row>
    <row r="465" spans="1:4" x14ac:dyDescent="0.25">
      <c r="A465" s="10" t="s">
        <v>555</v>
      </c>
      <c r="B465" s="10" t="s">
        <v>578</v>
      </c>
      <c r="C465" s="10" t="str">
        <f t="shared" si="7"/>
        <v>LA SERENACOQUIMBO</v>
      </c>
      <c r="D465" s="11">
        <v>12.96</v>
      </c>
    </row>
    <row r="466" spans="1:4" x14ac:dyDescent="0.25">
      <c r="A466" s="10" t="s">
        <v>555</v>
      </c>
      <c r="B466" s="10" t="s">
        <v>562</v>
      </c>
      <c r="C466" s="10" t="str">
        <f t="shared" si="7"/>
        <v>LA SERENAILLAPEL</v>
      </c>
      <c r="D466" s="11">
        <v>277.26</v>
      </c>
    </row>
    <row r="467" spans="1:4" x14ac:dyDescent="0.25">
      <c r="A467" s="10" t="s">
        <v>555</v>
      </c>
      <c r="B467" s="10" t="s">
        <v>6508</v>
      </c>
      <c r="C467" s="10" t="str">
        <f t="shared" si="7"/>
        <v>LA SERENALA HIGUERA</v>
      </c>
      <c r="D467" s="11">
        <v>61.1</v>
      </c>
    </row>
    <row r="468" spans="1:4" x14ac:dyDescent="0.25">
      <c r="A468" s="10" t="s">
        <v>555</v>
      </c>
      <c r="B468" s="10" t="s">
        <v>6510</v>
      </c>
      <c r="C468" s="10" t="str">
        <f t="shared" si="7"/>
        <v>LA SERENALAMPA</v>
      </c>
      <c r="D468" s="11" t="s">
        <v>6511</v>
      </c>
    </row>
    <row r="469" spans="1:4" x14ac:dyDescent="0.25">
      <c r="A469" s="10" t="s">
        <v>555</v>
      </c>
      <c r="B469" s="10" t="s">
        <v>548</v>
      </c>
      <c r="C469" s="10" t="str">
        <f t="shared" si="7"/>
        <v>LA SERENALOS VILOS</v>
      </c>
      <c r="D469" s="11">
        <v>250.75</v>
      </c>
    </row>
    <row r="470" spans="1:4" x14ac:dyDescent="0.25">
      <c r="A470" s="10" t="s">
        <v>555</v>
      </c>
      <c r="B470" s="10" t="s">
        <v>1941</v>
      </c>
      <c r="C470" s="10" t="str">
        <f t="shared" si="7"/>
        <v>LA SERENAMONTE PATRIA</v>
      </c>
      <c r="D470" s="11">
        <v>123.46</v>
      </c>
    </row>
    <row r="471" spans="1:4" x14ac:dyDescent="0.25">
      <c r="A471" s="10" t="s">
        <v>555</v>
      </c>
      <c r="B471" s="10" t="s">
        <v>24</v>
      </c>
      <c r="C471" s="10" t="str">
        <f t="shared" si="7"/>
        <v>LA SERENAOVALLE</v>
      </c>
      <c r="D471" s="11">
        <v>90.67</v>
      </c>
    </row>
    <row r="472" spans="1:4" x14ac:dyDescent="0.25">
      <c r="A472" s="10" t="s">
        <v>555</v>
      </c>
      <c r="B472" s="10" t="s">
        <v>828</v>
      </c>
      <c r="C472" s="10" t="str">
        <f t="shared" si="7"/>
        <v>LA SERENAPUERTO VARAS</v>
      </c>
      <c r="D472" s="11">
        <v>1484.23</v>
      </c>
    </row>
    <row r="473" spans="1:4" x14ac:dyDescent="0.25">
      <c r="A473" s="10" t="s">
        <v>555</v>
      </c>
      <c r="B473" s="10" t="s">
        <v>950</v>
      </c>
      <c r="C473" s="10" t="str">
        <f t="shared" si="7"/>
        <v>LA SERENARANCAGUA</v>
      </c>
      <c r="D473" s="11">
        <v>552</v>
      </c>
    </row>
    <row r="474" spans="1:4" x14ac:dyDescent="0.25">
      <c r="A474" s="10" t="s">
        <v>555</v>
      </c>
      <c r="B474" s="10" t="s">
        <v>4842</v>
      </c>
      <c r="C474" s="10" t="str">
        <f t="shared" si="7"/>
        <v>LA SERENASALAMANCA</v>
      </c>
      <c r="D474" s="11">
        <v>307.44</v>
      </c>
    </row>
    <row r="475" spans="1:4" x14ac:dyDescent="0.25">
      <c r="A475" s="10" t="s">
        <v>555</v>
      </c>
      <c r="B475" s="10" t="s">
        <v>1348</v>
      </c>
      <c r="C475" s="10" t="str">
        <f t="shared" si="7"/>
        <v>LA SERENASAN MIGUEL</v>
      </c>
      <c r="D475" s="11">
        <v>477</v>
      </c>
    </row>
    <row r="476" spans="1:4" x14ac:dyDescent="0.25">
      <c r="A476" s="10" t="s">
        <v>555</v>
      </c>
      <c r="B476" s="10" t="s">
        <v>265</v>
      </c>
      <c r="C476" s="10" t="str">
        <f t="shared" si="7"/>
        <v>LA SERENASANTIAGO</v>
      </c>
      <c r="D476" s="11">
        <v>470.34</v>
      </c>
    </row>
    <row r="477" spans="1:4" x14ac:dyDescent="0.25">
      <c r="A477" s="10" t="s">
        <v>555</v>
      </c>
      <c r="B477" s="10" t="s">
        <v>270</v>
      </c>
      <c r="C477" s="10" t="str">
        <f t="shared" si="7"/>
        <v>LA SERENASANTIAGO CENTRO</v>
      </c>
      <c r="D477" s="11">
        <v>470.34</v>
      </c>
    </row>
    <row r="478" spans="1:4" x14ac:dyDescent="0.25">
      <c r="A478" s="10" t="s">
        <v>555</v>
      </c>
      <c r="B478" s="10" t="s">
        <v>359</v>
      </c>
      <c r="C478" s="10" t="str">
        <f t="shared" si="7"/>
        <v>LA SERENATALCA</v>
      </c>
      <c r="D478" s="11">
        <v>725.12</v>
      </c>
    </row>
    <row r="479" spans="1:4" x14ac:dyDescent="0.25">
      <c r="A479" s="10" t="s">
        <v>555</v>
      </c>
      <c r="B479" s="10" t="s">
        <v>410</v>
      </c>
      <c r="C479" s="10" t="str">
        <f t="shared" si="7"/>
        <v>LA SERENAVALPARAISO</v>
      </c>
      <c r="D479" s="11">
        <v>433</v>
      </c>
    </row>
    <row r="480" spans="1:4" x14ac:dyDescent="0.25">
      <c r="A480" s="10" t="s">
        <v>555</v>
      </c>
      <c r="B480" s="10" t="s">
        <v>20</v>
      </c>
      <c r="C480" s="10" t="str">
        <f t="shared" si="7"/>
        <v>LA SERENAVICUÑA</v>
      </c>
      <c r="D480" s="11">
        <v>61.43</v>
      </c>
    </row>
    <row r="481" spans="1:4" x14ac:dyDescent="0.25">
      <c r="A481" s="10" t="s">
        <v>1340</v>
      </c>
      <c r="B481" s="10" t="s">
        <v>379</v>
      </c>
      <c r="C481" s="10" t="str">
        <f t="shared" si="7"/>
        <v>LA UNIÓNLOS LAGOS</v>
      </c>
      <c r="D481" s="11">
        <v>65.55</v>
      </c>
    </row>
    <row r="482" spans="1:4" x14ac:dyDescent="0.25">
      <c r="A482" s="10" t="s">
        <v>1340</v>
      </c>
      <c r="B482" s="10" t="s">
        <v>378</v>
      </c>
      <c r="C482" s="10" t="str">
        <f t="shared" si="7"/>
        <v>LA UNIÓNOSORNO</v>
      </c>
      <c r="D482" s="11">
        <v>42</v>
      </c>
    </row>
    <row r="483" spans="1:4" x14ac:dyDescent="0.25">
      <c r="A483" s="10" t="s">
        <v>1340</v>
      </c>
      <c r="B483" s="10" t="s">
        <v>374</v>
      </c>
      <c r="C483" s="10" t="str">
        <f t="shared" si="7"/>
        <v>LA UNIÓNPAILLACO</v>
      </c>
      <c r="D483" s="11">
        <v>39.049999999999997</v>
      </c>
    </row>
    <row r="484" spans="1:4" x14ac:dyDescent="0.25">
      <c r="A484" s="10" t="s">
        <v>1340</v>
      </c>
      <c r="B484" s="10" t="s">
        <v>1325</v>
      </c>
      <c r="C484" s="10" t="str">
        <f t="shared" si="7"/>
        <v>LA UNIÓNPANGUIPULLI</v>
      </c>
      <c r="D484" s="11">
        <v>121.45</v>
      </c>
    </row>
    <row r="485" spans="1:4" x14ac:dyDescent="0.25">
      <c r="A485" s="10" t="s">
        <v>1340</v>
      </c>
      <c r="B485" s="10" t="s">
        <v>334</v>
      </c>
      <c r="C485" s="10" t="str">
        <f t="shared" si="7"/>
        <v>LA UNIÓNPUERTO MONTT</v>
      </c>
      <c r="D485" s="11">
        <v>146.15</v>
      </c>
    </row>
    <row r="486" spans="1:4" x14ac:dyDescent="0.25">
      <c r="A486" s="10" t="s">
        <v>1340</v>
      </c>
      <c r="B486" s="10" t="s">
        <v>828</v>
      </c>
      <c r="C486" s="10" t="str">
        <f t="shared" si="7"/>
        <v>LA UNIÓNPUERTO VARAS</v>
      </c>
      <c r="D486" s="11">
        <v>129.51</v>
      </c>
    </row>
    <row r="487" spans="1:4" x14ac:dyDescent="0.25">
      <c r="A487" s="10" t="s">
        <v>1340</v>
      </c>
      <c r="B487" s="10" t="s">
        <v>373</v>
      </c>
      <c r="C487" s="10" t="str">
        <f t="shared" si="7"/>
        <v>LA UNIÓNSAN JOSÉ DE LA MARIQUINA</v>
      </c>
      <c r="D487" s="11">
        <v>110.11</v>
      </c>
    </row>
    <row r="488" spans="1:4" x14ac:dyDescent="0.25">
      <c r="A488" s="10" t="s">
        <v>1340</v>
      </c>
      <c r="B488" s="10" t="s">
        <v>265</v>
      </c>
      <c r="C488" s="10" t="str">
        <f t="shared" si="7"/>
        <v>LA UNIÓNSANTIAGO</v>
      </c>
      <c r="D488" s="11">
        <v>904.15</v>
      </c>
    </row>
    <row r="489" spans="1:4" x14ac:dyDescent="0.25">
      <c r="A489" s="10" t="s">
        <v>1340</v>
      </c>
      <c r="B489" s="10" t="s">
        <v>270</v>
      </c>
      <c r="C489" s="10" t="str">
        <f t="shared" si="7"/>
        <v>LA UNIÓNSANTIAGO CENTRO</v>
      </c>
      <c r="D489" s="11">
        <v>904.15</v>
      </c>
    </row>
    <row r="490" spans="1:4" x14ac:dyDescent="0.25">
      <c r="A490" s="10" t="s">
        <v>1340</v>
      </c>
      <c r="B490" s="10" t="s">
        <v>288</v>
      </c>
      <c r="C490" s="10" t="str">
        <f t="shared" si="7"/>
        <v>LA UNIÓNTEMUCO</v>
      </c>
      <c r="D490" s="11">
        <v>223</v>
      </c>
    </row>
    <row r="491" spans="1:4" x14ac:dyDescent="0.25">
      <c r="A491" s="10" t="s">
        <v>1340</v>
      </c>
      <c r="B491" s="10" t="s">
        <v>17</v>
      </c>
      <c r="C491" s="10" t="str">
        <f t="shared" si="7"/>
        <v>LA UNIÓNVALDIVIA</v>
      </c>
      <c r="D491" s="11">
        <v>84.9</v>
      </c>
    </row>
    <row r="492" spans="1:4" x14ac:dyDescent="0.25">
      <c r="A492" s="10" t="s">
        <v>6512</v>
      </c>
      <c r="B492" s="10" t="s">
        <v>379</v>
      </c>
      <c r="C492" s="10" t="str">
        <f t="shared" si="7"/>
        <v>LAGO RANGOLOS LAGOS</v>
      </c>
      <c r="D492" s="11">
        <v>106.23</v>
      </c>
    </row>
    <row r="493" spans="1:4" x14ac:dyDescent="0.25">
      <c r="A493" s="10" t="s">
        <v>6512</v>
      </c>
      <c r="B493" s="10" t="s">
        <v>17</v>
      </c>
      <c r="C493" s="10" t="str">
        <f t="shared" si="7"/>
        <v>LAGO RANGOVALDIVIA</v>
      </c>
      <c r="D493" s="11">
        <v>125.58</v>
      </c>
    </row>
    <row r="494" spans="1:4" x14ac:dyDescent="0.25">
      <c r="A494" s="10" t="s">
        <v>6489</v>
      </c>
      <c r="B494" s="10" t="s">
        <v>840</v>
      </c>
      <c r="C494" s="10" t="str">
        <f t="shared" si="7"/>
        <v>LAGO VERDECISNES</v>
      </c>
      <c r="D494" s="11">
        <v>211.21</v>
      </c>
    </row>
    <row r="495" spans="1:4" x14ac:dyDescent="0.25">
      <c r="A495" s="10" t="s">
        <v>6495</v>
      </c>
      <c r="B495" s="10" t="s">
        <v>100</v>
      </c>
      <c r="C495" s="10" t="str">
        <f t="shared" si="7"/>
        <v>LAJACONCEPCIÓN</v>
      </c>
      <c r="D495" s="11">
        <v>125</v>
      </c>
    </row>
    <row r="496" spans="1:4" x14ac:dyDescent="0.25">
      <c r="A496" s="10" t="s">
        <v>6495</v>
      </c>
      <c r="B496" s="10" t="s">
        <v>227</v>
      </c>
      <c r="C496" s="10" t="str">
        <f t="shared" si="7"/>
        <v>LAJALOS ANGELES</v>
      </c>
      <c r="D496" s="11">
        <v>48.82</v>
      </c>
    </row>
    <row r="497" spans="1:4" x14ac:dyDescent="0.25">
      <c r="A497" s="10" t="s">
        <v>6510</v>
      </c>
      <c r="B497" s="10" t="s">
        <v>555</v>
      </c>
      <c r="C497" s="10" t="str">
        <f t="shared" si="7"/>
        <v>LAMPALA SERENA</v>
      </c>
      <c r="D497" s="11" t="s">
        <v>6511</v>
      </c>
    </row>
    <row r="498" spans="1:4" x14ac:dyDescent="0.25">
      <c r="A498" s="10" t="s">
        <v>6510</v>
      </c>
      <c r="B498" s="10" t="s">
        <v>950</v>
      </c>
      <c r="C498" s="10" t="str">
        <f t="shared" si="7"/>
        <v>LAMPARANCAGUA</v>
      </c>
      <c r="D498" s="11">
        <v>109.93</v>
      </c>
    </row>
    <row r="499" spans="1:4" x14ac:dyDescent="0.25">
      <c r="A499" s="10" t="s">
        <v>6513</v>
      </c>
      <c r="B499" s="10" t="s">
        <v>373</v>
      </c>
      <c r="C499" s="10" t="str">
        <f t="shared" si="7"/>
        <v>LANCOSAN JOSÉ DE LA MARIQUINA</v>
      </c>
      <c r="D499" s="11">
        <v>24.04</v>
      </c>
    </row>
    <row r="500" spans="1:4" x14ac:dyDescent="0.25">
      <c r="A500" s="10" t="s">
        <v>6513</v>
      </c>
      <c r="B500" s="10" t="s">
        <v>17</v>
      </c>
      <c r="C500" s="10" t="str">
        <f t="shared" si="7"/>
        <v>LANCOVALDIVIA</v>
      </c>
      <c r="D500" s="11">
        <v>70.010000000000005</v>
      </c>
    </row>
    <row r="501" spans="1:4" x14ac:dyDescent="0.25">
      <c r="A501" s="10" t="s">
        <v>1275</v>
      </c>
      <c r="B501" s="10" t="s">
        <v>950</v>
      </c>
      <c r="C501" s="10" t="str">
        <f t="shared" si="7"/>
        <v>LAS CABRASRANCAGUA</v>
      </c>
      <c r="D501" s="11">
        <v>83.22</v>
      </c>
    </row>
    <row r="502" spans="1:4" x14ac:dyDescent="0.25">
      <c r="A502" s="10" t="s">
        <v>1275</v>
      </c>
      <c r="B502" s="10" t="s">
        <v>1302</v>
      </c>
      <c r="C502" s="10" t="str">
        <f t="shared" si="7"/>
        <v>LAS CABRASSAN VICENTE</v>
      </c>
      <c r="D502" s="11">
        <v>52.84</v>
      </c>
    </row>
    <row r="503" spans="1:4" x14ac:dyDescent="0.25">
      <c r="A503" s="10" t="s">
        <v>335</v>
      </c>
      <c r="B503" s="10" t="s">
        <v>111</v>
      </c>
      <c r="C503" s="10" t="str">
        <f t="shared" si="7"/>
        <v>LAS CONDESCOIHAIQUE</v>
      </c>
      <c r="D503" s="11">
        <v>1704</v>
      </c>
    </row>
    <row r="504" spans="1:4" x14ac:dyDescent="0.25">
      <c r="A504" s="10" t="s">
        <v>335</v>
      </c>
      <c r="B504" s="10" t="s">
        <v>6507</v>
      </c>
      <c r="C504" s="10" t="str">
        <f t="shared" si="7"/>
        <v>LAS CONDESPEÑALOLÉN</v>
      </c>
      <c r="D504" s="11">
        <v>11</v>
      </c>
    </row>
    <row r="505" spans="1:4" x14ac:dyDescent="0.25">
      <c r="A505" s="10" t="s">
        <v>335</v>
      </c>
      <c r="B505" s="10" t="s">
        <v>334</v>
      </c>
      <c r="C505" s="10" t="str">
        <f t="shared" si="7"/>
        <v>LAS CONDESPUERTO MONTT</v>
      </c>
      <c r="D505" s="11">
        <v>1032.5999999999999</v>
      </c>
    </row>
    <row r="506" spans="1:4" x14ac:dyDescent="0.25">
      <c r="A506" s="10" t="s">
        <v>335</v>
      </c>
      <c r="B506" s="10" t="s">
        <v>828</v>
      </c>
      <c r="C506" s="10" t="str">
        <f t="shared" si="7"/>
        <v>LAS CONDESPUERTO VARAS</v>
      </c>
      <c r="D506" s="11">
        <v>1015.96</v>
      </c>
    </row>
    <row r="507" spans="1:4" x14ac:dyDescent="0.25">
      <c r="A507" s="10" t="s">
        <v>335</v>
      </c>
      <c r="B507" s="10" t="s">
        <v>950</v>
      </c>
      <c r="C507" s="10" t="str">
        <f t="shared" si="7"/>
        <v>LAS CONDESRANCAGUA</v>
      </c>
      <c r="D507" s="11">
        <v>83.73</v>
      </c>
    </row>
    <row r="508" spans="1:4" x14ac:dyDescent="0.25">
      <c r="A508" s="10" t="s">
        <v>335</v>
      </c>
      <c r="B508" s="10" t="s">
        <v>359</v>
      </c>
      <c r="C508" s="10" t="str">
        <f t="shared" si="7"/>
        <v>LAS CONDESTALCA</v>
      </c>
      <c r="D508" s="11">
        <v>272</v>
      </c>
    </row>
    <row r="509" spans="1:4" x14ac:dyDescent="0.25">
      <c r="A509" s="10" t="s">
        <v>335</v>
      </c>
      <c r="B509" s="10" t="s">
        <v>410</v>
      </c>
      <c r="C509" s="10" t="str">
        <f t="shared" si="7"/>
        <v>LAS CONDESVALPARAISO</v>
      </c>
      <c r="D509" s="11">
        <v>129</v>
      </c>
    </row>
    <row r="510" spans="1:4" x14ac:dyDescent="0.25">
      <c r="A510" s="10" t="s">
        <v>335</v>
      </c>
      <c r="B510" s="10" t="s">
        <v>435</v>
      </c>
      <c r="C510" s="10" t="str">
        <f t="shared" si="7"/>
        <v>LAS CONDESVIÑA DEL MAR</v>
      </c>
      <c r="D510" s="11">
        <v>124.79</v>
      </c>
    </row>
    <row r="511" spans="1:4" x14ac:dyDescent="0.25">
      <c r="A511" s="10" t="s">
        <v>49</v>
      </c>
      <c r="B511" s="10" t="s">
        <v>724</v>
      </c>
      <c r="C511" s="10" t="str">
        <f t="shared" si="7"/>
        <v>LAUTAROANGOL</v>
      </c>
      <c r="D511" s="11">
        <v>103.55</v>
      </c>
    </row>
    <row r="512" spans="1:4" x14ac:dyDescent="0.25">
      <c r="A512" s="10" t="s">
        <v>49</v>
      </c>
      <c r="B512" s="10" t="s">
        <v>512</v>
      </c>
      <c r="C512" s="10" t="str">
        <f t="shared" si="7"/>
        <v>LAUTAROCARAHUE</v>
      </c>
      <c r="D512" s="11">
        <v>112</v>
      </c>
    </row>
    <row r="513" spans="1:4" x14ac:dyDescent="0.25">
      <c r="A513" s="10" t="s">
        <v>49</v>
      </c>
      <c r="B513" s="10" t="s">
        <v>493</v>
      </c>
      <c r="C513" s="10" t="str">
        <f t="shared" si="7"/>
        <v>LAUTAROCOLLIPULLI</v>
      </c>
      <c r="D513" s="11">
        <v>72.56</v>
      </c>
    </row>
    <row r="514" spans="1:4" x14ac:dyDescent="0.25">
      <c r="A514" s="10" t="s">
        <v>49</v>
      </c>
      <c r="B514" s="10" t="s">
        <v>704</v>
      </c>
      <c r="C514" s="10" t="str">
        <f t="shared" ref="C514:C577" si="8">CONCATENATE(A514,B514)</f>
        <v>LAUTAROCURACAUTIN</v>
      </c>
      <c r="D514" s="11">
        <v>55.24</v>
      </c>
    </row>
    <row r="515" spans="1:4" x14ac:dyDescent="0.25">
      <c r="A515" s="10" t="s">
        <v>49</v>
      </c>
      <c r="B515" s="10" t="s">
        <v>288</v>
      </c>
      <c r="C515" s="10" t="str">
        <f t="shared" si="8"/>
        <v>LAUTAROTEMUCO</v>
      </c>
      <c r="D515" s="11">
        <v>46.87</v>
      </c>
    </row>
    <row r="516" spans="1:4" x14ac:dyDescent="0.25">
      <c r="A516" s="10" t="s">
        <v>49</v>
      </c>
      <c r="B516" s="10" t="s">
        <v>720</v>
      </c>
      <c r="C516" s="10" t="str">
        <f t="shared" si="8"/>
        <v>LAUTAROTRAIGUEN</v>
      </c>
      <c r="D516" s="11">
        <v>69.22</v>
      </c>
    </row>
    <row r="517" spans="1:4" x14ac:dyDescent="0.25">
      <c r="A517" s="10" t="s">
        <v>49</v>
      </c>
      <c r="B517" s="10" t="s">
        <v>442</v>
      </c>
      <c r="C517" s="10" t="str">
        <f t="shared" si="8"/>
        <v>LAUTAROVILLARRICA</v>
      </c>
      <c r="D517" s="11">
        <v>116.9</v>
      </c>
    </row>
    <row r="518" spans="1:4" x14ac:dyDescent="0.25">
      <c r="A518" s="10" t="s">
        <v>117</v>
      </c>
      <c r="B518" s="10" t="s">
        <v>115</v>
      </c>
      <c r="C518" s="10" t="str">
        <f t="shared" si="8"/>
        <v>LEBUARAUCO</v>
      </c>
      <c r="D518" s="11">
        <v>86.11</v>
      </c>
    </row>
    <row r="519" spans="1:4" x14ac:dyDescent="0.25">
      <c r="A519" s="10" t="s">
        <v>117</v>
      </c>
      <c r="B519" s="10" t="s">
        <v>291</v>
      </c>
      <c r="C519" s="10" t="str">
        <f t="shared" si="8"/>
        <v>LEBUCAÑETE</v>
      </c>
      <c r="D519" s="11">
        <v>53.28</v>
      </c>
    </row>
    <row r="520" spans="1:4" x14ac:dyDescent="0.25">
      <c r="A520" s="10" t="s">
        <v>117</v>
      </c>
      <c r="B520" s="10" t="s">
        <v>100</v>
      </c>
      <c r="C520" s="10" t="str">
        <f t="shared" si="8"/>
        <v>LEBUCONCEPCIÓN</v>
      </c>
      <c r="D520" s="11">
        <v>141.77000000000001</v>
      </c>
    </row>
    <row r="521" spans="1:4" x14ac:dyDescent="0.25">
      <c r="A521" s="10" t="s">
        <v>117</v>
      </c>
      <c r="B521" s="10" t="s">
        <v>34</v>
      </c>
      <c r="C521" s="10" t="str">
        <f t="shared" si="8"/>
        <v>LEBUCORONEL</v>
      </c>
      <c r="D521" s="11">
        <v>113.08</v>
      </c>
    </row>
    <row r="522" spans="1:4" x14ac:dyDescent="0.25">
      <c r="A522" s="10" t="s">
        <v>117</v>
      </c>
      <c r="B522" s="10" t="s">
        <v>227</v>
      </c>
      <c r="C522" s="10" t="str">
        <f t="shared" si="8"/>
        <v>LEBULOS ANGELES</v>
      </c>
      <c r="D522" s="11">
        <v>219</v>
      </c>
    </row>
    <row r="523" spans="1:4" x14ac:dyDescent="0.25">
      <c r="A523" s="10" t="s">
        <v>117</v>
      </c>
      <c r="B523" s="10" t="s">
        <v>1926</v>
      </c>
      <c r="C523" s="10" t="str">
        <f t="shared" si="8"/>
        <v>LEBUSAN PEDRO DE LA PAZ</v>
      </c>
      <c r="D523" s="11">
        <v>135.38999999999999</v>
      </c>
    </row>
    <row r="524" spans="1:4" x14ac:dyDescent="0.25">
      <c r="A524" s="10" t="s">
        <v>117</v>
      </c>
      <c r="B524" s="10" t="s">
        <v>270</v>
      </c>
      <c r="C524" s="10" t="str">
        <f t="shared" si="8"/>
        <v>LEBUSANTIAGO CENTRO</v>
      </c>
      <c r="D524" s="11">
        <v>641.66999999999996</v>
      </c>
    </row>
    <row r="525" spans="1:4" x14ac:dyDescent="0.25">
      <c r="A525" s="10" t="s">
        <v>117</v>
      </c>
      <c r="B525" s="10" t="s">
        <v>143</v>
      </c>
      <c r="C525" s="10" t="str">
        <f t="shared" si="8"/>
        <v>LEBUYUMBEL</v>
      </c>
      <c r="D525" s="11">
        <v>212</v>
      </c>
    </row>
    <row r="526" spans="1:4" x14ac:dyDescent="0.25">
      <c r="A526" s="10" t="s">
        <v>1715</v>
      </c>
      <c r="B526" s="10" t="s">
        <v>368</v>
      </c>
      <c r="C526" s="10" t="str">
        <f t="shared" si="8"/>
        <v>LICANTÉNCURICÓ</v>
      </c>
      <c r="D526" s="11">
        <v>87.53</v>
      </c>
    </row>
    <row r="527" spans="1:4" x14ac:dyDescent="0.25">
      <c r="A527" s="10" t="s">
        <v>1715</v>
      </c>
      <c r="B527" s="10" t="s">
        <v>270</v>
      </c>
      <c r="C527" s="10" t="str">
        <f t="shared" si="8"/>
        <v>LICANTÉNSANTIAGO CENTRO</v>
      </c>
      <c r="D527" s="11">
        <v>280.11</v>
      </c>
    </row>
    <row r="528" spans="1:4" x14ac:dyDescent="0.25">
      <c r="A528" s="10" t="s">
        <v>1715</v>
      </c>
      <c r="B528" s="10" t="s">
        <v>359</v>
      </c>
      <c r="C528" s="10" t="str">
        <f t="shared" si="8"/>
        <v>LICANTÉNTALCA</v>
      </c>
      <c r="D528" s="11">
        <v>96.31</v>
      </c>
    </row>
    <row r="529" spans="1:4" x14ac:dyDescent="0.25">
      <c r="A529" s="10" t="s">
        <v>409</v>
      </c>
      <c r="B529" s="10" t="s">
        <v>437</v>
      </c>
      <c r="C529" s="10" t="str">
        <f t="shared" si="8"/>
        <v>LIMACHELA CALERA</v>
      </c>
      <c r="D529" s="11">
        <v>30.54</v>
      </c>
    </row>
    <row r="530" spans="1:4" x14ac:dyDescent="0.25">
      <c r="A530" s="10" t="s">
        <v>409</v>
      </c>
      <c r="B530" s="10" t="s">
        <v>409</v>
      </c>
      <c r="C530" s="10" t="str">
        <f t="shared" si="8"/>
        <v>LIMACHELIMACHE</v>
      </c>
      <c r="D530" s="11">
        <v>0</v>
      </c>
    </row>
    <row r="531" spans="1:4" x14ac:dyDescent="0.25">
      <c r="A531" s="10" t="s">
        <v>409</v>
      </c>
      <c r="B531" s="10" t="s">
        <v>1422</v>
      </c>
      <c r="C531" s="10" t="str">
        <f t="shared" si="8"/>
        <v>LIMACHELOS ANDES</v>
      </c>
      <c r="D531" s="11">
        <v>98.4</v>
      </c>
    </row>
    <row r="532" spans="1:4" x14ac:dyDescent="0.25">
      <c r="A532" s="10" t="s">
        <v>409</v>
      </c>
      <c r="B532" s="10" t="s">
        <v>334</v>
      </c>
      <c r="C532" s="10" t="str">
        <f t="shared" si="8"/>
        <v>LIMACHEPUERTO MONTT</v>
      </c>
      <c r="D532" s="11">
        <v>1137.26</v>
      </c>
    </row>
    <row r="533" spans="1:4" x14ac:dyDescent="0.25">
      <c r="A533" s="10" t="s">
        <v>409</v>
      </c>
      <c r="B533" s="10" t="s">
        <v>828</v>
      </c>
      <c r="C533" s="10" t="str">
        <f t="shared" si="8"/>
        <v>LIMACHEPUERTO VARAS</v>
      </c>
      <c r="D533" s="11">
        <v>1120.6199999999999</v>
      </c>
    </row>
    <row r="534" spans="1:4" x14ac:dyDescent="0.25">
      <c r="A534" s="10" t="s">
        <v>409</v>
      </c>
      <c r="B534" s="10" t="s">
        <v>408</v>
      </c>
      <c r="C534" s="10" t="str">
        <f t="shared" si="8"/>
        <v>LIMACHEQUILLOTA</v>
      </c>
      <c r="D534" s="11">
        <v>16.73</v>
      </c>
    </row>
    <row r="535" spans="1:4" x14ac:dyDescent="0.25">
      <c r="A535" s="10" t="s">
        <v>409</v>
      </c>
      <c r="B535" s="10" t="s">
        <v>417</v>
      </c>
      <c r="C535" s="10" t="str">
        <f t="shared" si="8"/>
        <v>LIMACHEQUILPUE</v>
      </c>
      <c r="D535" s="11">
        <v>18.059999999999999</v>
      </c>
    </row>
    <row r="536" spans="1:4" x14ac:dyDescent="0.25">
      <c r="A536" s="10" t="s">
        <v>409</v>
      </c>
      <c r="B536" s="10" t="s">
        <v>270</v>
      </c>
      <c r="C536" s="10" t="str">
        <f t="shared" si="8"/>
        <v>LIMACHESANTIAGO CENTRO</v>
      </c>
      <c r="D536" s="11">
        <v>104</v>
      </c>
    </row>
    <row r="537" spans="1:4" x14ac:dyDescent="0.25">
      <c r="A537" s="10" t="s">
        <v>409</v>
      </c>
      <c r="B537" s="10" t="s">
        <v>410</v>
      </c>
      <c r="C537" s="10" t="str">
        <f t="shared" si="8"/>
        <v>LIMACHEVALPARAISO</v>
      </c>
      <c r="D537" s="11">
        <v>38.159999999999997</v>
      </c>
    </row>
    <row r="538" spans="1:4" x14ac:dyDescent="0.25">
      <c r="A538" s="10" t="s">
        <v>409</v>
      </c>
      <c r="B538" s="10" t="s">
        <v>435</v>
      </c>
      <c r="C538" s="10" t="str">
        <f t="shared" si="8"/>
        <v>LIMACHEVIÑA DEL MAR</v>
      </c>
      <c r="D538" s="11">
        <v>36.61</v>
      </c>
    </row>
    <row r="539" spans="1:4" x14ac:dyDescent="0.25">
      <c r="A539" s="10" t="s">
        <v>353</v>
      </c>
      <c r="B539" s="10" t="s">
        <v>1753</v>
      </c>
      <c r="C539" s="10" t="str">
        <f t="shared" si="8"/>
        <v>LINARESCAUQUENES</v>
      </c>
      <c r="D539" s="11">
        <v>97.87</v>
      </c>
    </row>
    <row r="540" spans="1:4" x14ac:dyDescent="0.25">
      <c r="A540" s="10" t="s">
        <v>353</v>
      </c>
      <c r="B540" s="10" t="s">
        <v>103</v>
      </c>
      <c r="C540" s="10" t="str">
        <f t="shared" si="8"/>
        <v>LINARESCHILLAN</v>
      </c>
      <c r="D540" s="11">
        <v>105.09</v>
      </c>
    </row>
    <row r="541" spans="1:4" x14ac:dyDescent="0.25">
      <c r="A541" s="10" t="s">
        <v>353</v>
      </c>
      <c r="B541" s="10" t="s">
        <v>1758</v>
      </c>
      <c r="C541" s="10" t="str">
        <f t="shared" si="8"/>
        <v>LINARESCONSTITUCIÓN</v>
      </c>
      <c r="D541" s="11">
        <v>112</v>
      </c>
    </row>
    <row r="542" spans="1:4" x14ac:dyDescent="0.25">
      <c r="A542" s="10" t="s">
        <v>353</v>
      </c>
      <c r="B542" s="10" t="s">
        <v>368</v>
      </c>
      <c r="C542" s="10" t="str">
        <f t="shared" si="8"/>
        <v>LINARESCURICÓ</v>
      </c>
      <c r="D542" s="11">
        <v>121</v>
      </c>
    </row>
    <row r="543" spans="1:4" x14ac:dyDescent="0.25">
      <c r="A543" s="10" t="s">
        <v>353</v>
      </c>
      <c r="B543" s="10" t="s">
        <v>3992</v>
      </c>
      <c r="C543" s="10" t="str">
        <f t="shared" si="8"/>
        <v>LINARESMAULE</v>
      </c>
      <c r="D543" s="11">
        <v>42.23</v>
      </c>
    </row>
    <row r="544" spans="1:4" x14ac:dyDescent="0.25">
      <c r="A544" s="10" t="s">
        <v>353</v>
      </c>
      <c r="B544" s="10" t="s">
        <v>1728</v>
      </c>
      <c r="C544" s="10" t="str">
        <f t="shared" si="8"/>
        <v>LINARESPARRAL</v>
      </c>
      <c r="D544" s="11">
        <v>45.63</v>
      </c>
    </row>
    <row r="545" spans="1:4" x14ac:dyDescent="0.25">
      <c r="A545" s="10" t="s">
        <v>353</v>
      </c>
      <c r="B545" s="10" t="s">
        <v>354</v>
      </c>
      <c r="C545" s="10" t="str">
        <f t="shared" si="8"/>
        <v>LINARESSAN JAVIER</v>
      </c>
      <c r="D545" s="11">
        <v>37.67</v>
      </c>
    </row>
    <row r="546" spans="1:4" x14ac:dyDescent="0.25">
      <c r="A546" s="10" t="s">
        <v>353</v>
      </c>
      <c r="B546" s="10" t="s">
        <v>265</v>
      </c>
      <c r="C546" s="10" t="str">
        <f t="shared" si="8"/>
        <v>LINARESSANTIAGO</v>
      </c>
      <c r="D546" s="11">
        <v>306.60000000000002</v>
      </c>
    </row>
    <row r="547" spans="1:4" x14ac:dyDescent="0.25">
      <c r="A547" s="10" t="s">
        <v>353</v>
      </c>
      <c r="B547" s="10" t="s">
        <v>270</v>
      </c>
      <c r="C547" s="10" t="str">
        <f t="shared" si="8"/>
        <v>LINARESSANTIAGO CENTRO</v>
      </c>
      <c r="D547" s="11">
        <v>306.60000000000002</v>
      </c>
    </row>
    <row r="548" spans="1:4" x14ac:dyDescent="0.25">
      <c r="A548" s="10" t="s">
        <v>353</v>
      </c>
      <c r="B548" s="10" t="s">
        <v>359</v>
      </c>
      <c r="C548" s="10" t="str">
        <f t="shared" si="8"/>
        <v>LINARESTALCA</v>
      </c>
      <c r="D548" s="11">
        <v>54.44</v>
      </c>
    </row>
    <row r="549" spans="1:4" x14ac:dyDescent="0.25">
      <c r="A549" s="10" t="s">
        <v>6514</v>
      </c>
      <c r="B549" s="10" t="s">
        <v>1289</v>
      </c>
      <c r="C549" s="10" t="str">
        <f t="shared" si="8"/>
        <v>LITUECHEPICHILEMU</v>
      </c>
      <c r="D549" s="11">
        <v>60.5</v>
      </c>
    </row>
    <row r="550" spans="1:4" x14ac:dyDescent="0.25">
      <c r="A550" s="10" t="s">
        <v>6514</v>
      </c>
      <c r="B550" s="10" t="s">
        <v>950</v>
      </c>
      <c r="C550" s="10" t="str">
        <f t="shared" si="8"/>
        <v>LITUECHERANCAGUA</v>
      </c>
      <c r="D550" s="11">
        <v>158.03</v>
      </c>
    </row>
    <row r="551" spans="1:4" x14ac:dyDescent="0.25">
      <c r="A551" s="10" t="s">
        <v>6515</v>
      </c>
      <c r="B551" s="10" t="s">
        <v>1467</v>
      </c>
      <c r="C551" s="10" t="str">
        <f t="shared" si="8"/>
        <v>LLAY LLAYSAN FELIPE</v>
      </c>
      <c r="D551" s="11">
        <v>37.200000000000003</v>
      </c>
    </row>
    <row r="552" spans="1:4" x14ac:dyDescent="0.25">
      <c r="A552" s="10" t="s">
        <v>6515</v>
      </c>
      <c r="B552" s="10" t="s">
        <v>435</v>
      </c>
      <c r="C552" s="10" t="str">
        <f t="shared" si="8"/>
        <v>LLAY LLAYVIÑA DEL MAR</v>
      </c>
      <c r="D552" s="11">
        <v>76.8</v>
      </c>
    </row>
    <row r="553" spans="1:4" x14ac:dyDescent="0.25">
      <c r="A553" s="10" t="s">
        <v>466</v>
      </c>
      <c r="B553" s="10" t="s">
        <v>704</v>
      </c>
      <c r="C553" s="10" t="str">
        <f t="shared" si="8"/>
        <v>LONCOCHECURACAUTIN</v>
      </c>
      <c r="D553" s="11">
        <v>167</v>
      </c>
    </row>
    <row r="554" spans="1:4" x14ac:dyDescent="0.25">
      <c r="A554" s="10" t="s">
        <v>466</v>
      </c>
      <c r="B554" s="10" t="s">
        <v>286</v>
      </c>
      <c r="C554" s="10" t="str">
        <f t="shared" si="8"/>
        <v>LONCOCHEPUCON</v>
      </c>
      <c r="D554" s="11">
        <v>67</v>
      </c>
    </row>
    <row r="555" spans="1:4" x14ac:dyDescent="0.25">
      <c r="A555" s="10" t="s">
        <v>466</v>
      </c>
      <c r="B555" s="10" t="s">
        <v>270</v>
      </c>
      <c r="C555" s="10" t="str">
        <f t="shared" si="8"/>
        <v>LONCOCHESANTIAGO CENTRO</v>
      </c>
      <c r="D555" s="11">
        <v>758.97</v>
      </c>
    </row>
    <row r="556" spans="1:4" x14ac:dyDescent="0.25">
      <c r="A556" s="10" t="s">
        <v>466</v>
      </c>
      <c r="B556" s="10" t="s">
        <v>288</v>
      </c>
      <c r="C556" s="10" t="str">
        <f t="shared" si="8"/>
        <v>LONCOCHETEMUCO</v>
      </c>
      <c r="D556" s="11">
        <v>82.17</v>
      </c>
    </row>
    <row r="557" spans="1:4" x14ac:dyDescent="0.25">
      <c r="A557" s="10" t="s">
        <v>466</v>
      </c>
      <c r="B557" s="10" t="s">
        <v>442</v>
      </c>
      <c r="C557" s="10" t="str">
        <f t="shared" si="8"/>
        <v>LONCOCHEVILLARRICA</v>
      </c>
      <c r="D557" s="11">
        <v>41.01</v>
      </c>
    </row>
    <row r="558" spans="1:4" x14ac:dyDescent="0.25">
      <c r="A558" s="10" t="s">
        <v>1964</v>
      </c>
      <c r="B558" s="10" t="s">
        <v>359</v>
      </c>
      <c r="C558" s="10" t="str">
        <f t="shared" si="8"/>
        <v>LONGAVITALCA</v>
      </c>
      <c r="D558" s="11">
        <v>65.349999999999994</v>
      </c>
    </row>
    <row r="559" spans="1:4" x14ac:dyDescent="0.25">
      <c r="A559" s="10" t="s">
        <v>1964</v>
      </c>
      <c r="B559" s="10" t="s">
        <v>1811</v>
      </c>
      <c r="C559" s="10" t="str">
        <f t="shared" si="8"/>
        <v>LONGAVIYUNGAY</v>
      </c>
      <c r="D559" s="11">
        <v>184</v>
      </c>
    </row>
    <row r="560" spans="1:4" x14ac:dyDescent="0.25">
      <c r="A560" s="10" t="s">
        <v>6516</v>
      </c>
      <c r="B560" s="10" t="s">
        <v>288</v>
      </c>
      <c r="C560" s="10" t="str">
        <f t="shared" si="8"/>
        <v>LONQUIMAYTEMUCO</v>
      </c>
      <c r="D560" s="11">
        <v>167.91</v>
      </c>
    </row>
    <row r="561" spans="1:4" x14ac:dyDescent="0.25">
      <c r="A561" s="10" t="s">
        <v>6475</v>
      </c>
      <c r="B561" s="10" t="s">
        <v>291</v>
      </c>
      <c r="C561" s="10" t="str">
        <f t="shared" si="8"/>
        <v>LOS ALAMOSCAÑETE</v>
      </c>
      <c r="D561" s="11">
        <v>27.53</v>
      </c>
    </row>
    <row r="562" spans="1:4" x14ac:dyDescent="0.25">
      <c r="A562" s="10" t="s">
        <v>1422</v>
      </c>
      <c r="B562" s="10" t="s">
        <v>409</v>
      </c>
      <c r="C562" s="10" t="str">
        <f t="shared" si="8"/>
        <v>LOS ANDESLIMACHE</v>
      </c>
      <c r="D562" s="11">
        <v>98.4</v>
      </c>
    </row>
    <row r="563" spans="1:4" x14ac:dyDescent="0.25">
      <c r="A563" s="10" t="s">
        <v>1422</v>
      </c>
      <c r="B563" s="10" t="s">
        <v>408</v>
      </c>
      <c r="C563" s="10" t="str">
        <f t="shared" si="8"/>
        <v>LOS ANDESQUILLOTA</v>
      </c>
      <c r="D563" s="11">
        <v>85.41</v>
      </c>
    </row>
    <row r="564" spans="1:4" x14ac:dyDescent="0.25">
      <c r="A564" s="10" t="s">
        <v>1422</v>
      </c>
      <c r="B564" s="10" t="s">
        <v>417</v>
      </c>
      <c r="C564" s="10" t="str">
        <f t="shared" si="8"/>
        <v>LOS ANDESQUILPUE</v>
      </c>
      <c r="D564" s="11">
        <v>114.63</v>
      </c>
    </row>
    <row r="565" spans="1:4" x14ac:dyDescent="0.25">
      <c r="A565" s="10" t="s">
        <v>1422</v>
      </c>
      <c r="B565" s="10" t="s">
        <v>1467</v>
      </c>
      <c r="C565" s="10" t="str">
        <f t="shared" si="8"/>
        <v>LOS ANDESSAN FELIPE</v>
      </c>
      <c r="D565" s="11">
        <v>17.850000000000001</v>
      </c>
    </row>
    <row r="566" spans="1:4" x14ac:dyDescent="0.25">
      <c r="A566" s="10" t="s">
        <v>1422</v>
      </c>
      <c r="B566" s="10" t="s">
        <v>265</v>
      </c>
      <c r="C566" s="10" t="str">
        <f t="shared" si="8"/>
        <v>LOS ANDESSANTIAGO</v>
      </c>
      <c r="D566" s="11">
        <v>79.099999999999994</v>
      </c>
    </row>
    <row r="567" spans="1:4" x14ac:dyDescent="0.25">
      <c r="A567" s="10" t="s">
        <v>1422</v>
      </c>
      <c r="B567" s="10" t="s">
        <v>270</v>
      </c>
      <c r="C567" s="10" t="str">
        <f t="shared" si="8"/>
        <v>LOS ANDESSANTIAGO CENTRO</v>
      </c>
      <c r="D567" s="11">
        <v>76.83</v>
      </c>
    </row>
    <row r="568" spans="1:4" x14ac:dyDescent="0.25">
      <c r="A568" s="10" t="s">
        <v>1422</v>
      </c>
      <c r="B568" s="10" t="s">
        <v>410</v>
      </c>
      <c r="C568" s="10" t="str">
        <f t="shared" si="8"/>
        <v>LOS ANDESVALPARAISO</v>
      </c>
      <c r="D568" s="11">
        <v>129.28</v>
      </c>
    </row>
    <row r="569" spans="1:4" x14ac:dyDescent="0.25">
      <c r="A569" s="10" t="s">
        <v>1422</v>
      </c>
      <c r="B569" s="10" t="s">
        <v>617</v>
      </c>
      <c r="C569" s="10" t="str">
        <f t="shared" si="8"/>
        <v>LOS ANDESVILLA ALEMANA</v>
      </c>
      <c r="D569" s="11">
        <v>110.8</v>
      </c>
    </row>
    <row r="570" spans="1:4" x14ac:dyDescent="0.25">
      <c r="A570" s="10" t="s">
        <v>1422</v>
      </c>
      <c r="B570" s="10" t="s">
        <v>435</v>
      </c>
      <c r="C570" s="10" t="str">
        <f t="shared" si="8"/>
        <v>LOS ANDESVIÑA DEL MAR</v>
      </c>
      <c r="D570" s="11">
        <v>120.44</v>
      </c>
    </row>
    <row r="571" spans="1:4" x14ac:dyDescent="0.25">
      <c r="A571" s="10" t="s">
        <v>227</v>
      </c>
      <c r="B571" s="10" t="s">
        <v>6466</v>
      </c>
      <c r="C571" s="10" t="str">
        <f t="shared" si="8"/>
        <v>LOS ANGELESALTO BÍO BÍO</v>
      </c>
      <c r="D571" s="11">
        <v>149</v>
      </c>
    </row>
    <row r="572" spans="1:4" x14ac:dyDescent="0.25">
      <c r="A572" s="10" t="s">
        <v>227</v>
      </c>
      <c r="B572" s="10" t="s">
        <v>115</v>
      </c>
      <c r="C572" s="10" t="str">
        <f t="shared" si="8"/>
        <v>LOS ANGELESARAUCO</v>
      </c>
      <c r="D572" s="11">
        <v>163</v>
      </c>
    </row>
    <row r="573" spans="1:4" x14ac:dyDescent="0.25">
      <c r="A573" s="10" t="s">
        <v>227</v>
      </c>
      <c r="B573" s="10" t="s">
        <v>100</v>
      </c>
      <c r="C573" s="10" t="str">
        <f t="shared" si="8"/>
        <v>LOS ANGELESCONCEPCIÓN</v>
      </c>
      <c r="D573" s="11">
        <v>127.72</v>
      </c>
    </row>
    <row r="574" spans="1:4" x14ac:dyDescent="0.25">
      <c r="A574" s="10" t="s">
        <v>227</v>
      </c>
      <c r="B574" s="10" t="s">
        <v>138</v>
      </c>
      <c r="C574" s="10" t="str">
        <f t="shared" si="8"/>
        <v>LOS ANGELESCURANILAHUE</v>
      </c>
      <c r="D574" s="11">
        <v>185</v>
      </c>
    </row>
    <row r="575" spans="1:4" x14ac:dyDescent="0.25">
      <c r="A575" s="10" t="s">
        <v>227</v>
      </c>
      <c r="B575" s="10" t="s">
        <v>6495</v>
      </c>
      <c r="C575" s="10" t="str">
        <f t="shared" si="8"/>
        <v>LOS ANGELESLAJA</v>
      </c>
      <c r="D575" s="11">
        <v>48.82</v>
      </c>
    </row>
    <row r="576" spans="1:4" x14ac:dyDescent="0.25">
      <c r="A576" s="10" t="s">
        <v>227</v>
      </c>
      <c r="B576" s="10" t="s">
        <v>117</v>
      </c>
      <c r="C576" s="10" t="str">
        <f t="shared" si="8"/>
        <v>LOS ANGELESLEBU</v>
      </c>
      <c r="D576" s="11">
        <v>219</v>
      </c>
    </row>
    <row r="577" spans="1:4" x14ac:dyDescent="0.25">
      <c r="A577" s="10" t="s">
        <v>227</v>
      </c>
      <c r="B577" s="10" t="s">
        <v>388</v>
      </c>
      <c r="C577" s="10" t="str">
        <f t="shared" si="8"/>
        <v>LOS ANGELESSAN CARLOS</v>
      </c>
      <c r="D577" s="11">
        <v>136</v>
      </c>
    </row>
    <row r="578" spans="1:4" x14ac:dyDescent="0.25">
      <c r="A578" s="10" t="s">
        <v>227</v>
      </c>
      <c r="B578" s="10" t="s">
        <v>265</v>
      </c>
      <c r="C578" s="10" t="str">
        <f t="shared" ref="C578:C641" si="9">CONCATENATE(A578,B578)</f>
        <v>LOS ANGELESSANTIAGO</v>
      </c>
      <c r="D578" s="11">
        <v>512.67999999999995</v>
      </c>
    </row>
    <row r="579" spans="1:4" x14ac:dyDescent="0.25">
      <c r="A579" s="10" t="s">
        <v>227</v>
      </c>
      <c r="B579" s="10" t="s">
        <v>270</v>
      </c>
      <c r="C579" s="10" t="str">
        <f t="shared" si="9"/>
        <v>LOS ANGELESSANTIAGO CENTRO</v>
      </c>
      <c r="D579" s="11">
        <v>512.67999999999995</v>
      </c>
    </row>
    <row r="580" spans="1:4" x14ac:dyDescent="0.25">
      <c r="A580" s="10" t="s">
        <v>227</v>
      </c>
      <c r="B580" s="10" t="s">
        <v>302</v>
      </c>
      <c r="C580" s="10" t="str">
        <f t="shared" si="9"/>
        <v>LOS ANGELESTALCAHUANO</v>
      </c>
      <c r="D580" s="11">
        <v>140</v>
      </c>
    </row>
    <row r="581" spans="1:4" x14ac:dyDescent="0.25">
      <c r="A581" s="10" t="s">
        <v>227</v>
      </c>
      <c r="B581" s="10" t="s">
        <v>152</v>
      </c>
      <c r="C581" s="10" t="str">
        <f t="shared" si="9"/>
        <v>LOS ANGELESTOME</v>
      </c>
      <c r="D581" s="11">
        <v>151.03</v>
      </c>
    </row>
    <row r="582" spans="1:4" x14ac:dyDescent="0.25">
      <c r="A582" s="10" t="s">
        <v>227</v>
      </c>
      <c r="B582" s="10" t="s">
        <v>143</v>
      </c>
      <c r="C582" s="10" t="str">
        <f t="shared" si="9"/>
        <v>LOS ANGELESYUMBEL</v>
      </c>
      <c r="D582" s="11">
        <v>57.48</v>
      </c>
    </row>
    <row r="583" spans="1:4" x14ac:dyDescent="0.25">
      <c r="A583" s="10" t="s">
        <v>379</v>
      </c>
      <c r="B583" s="10" t="s">
        <v>1874</v>
      </c>
      <c r="C583" s="10" t="str">
        <f t="shared" si="9"/>
        <v>LOS LAGOSFUTRONO</v>
      </c>
      <c r="D583" s="11">
        <v>54.7</v>
      </c>
    </row>
    <row r="584" spans="1:4" x14ac:dyDescent="0.25">
      <c r="A584" s="10" t="s">
        <v>379</v>
      </c>
      <c r="B584" s="10" t="s">
        <v>1340</v>
      </c>
      <c r="C584" s="10" t="str">
        <f t="shared" si="9"/>
        <v>LOS LAGOSLA UNIÓN</v>
      </c>
      <c r="D584" s="11">
        <v>65.55</v>
      </c>
    </row>
    <row r="585" spans="1:4" x14ac:dyDescent="0.25">
      <c r="A585" s="10" t="s">
        <v>379</v>
      </c>
      <c r="B585" s="10" t="s">
        <v>6512</v>
      </c>
      <c r="C585" s="10" t="str">
        <f t="shared" si="9"/>
        <v>LOS LAGOSLAGO RANGO</v>
      </c>
      <c r="D585" s="11">
        <v>106.23</v>
      </c>
    </row>
    <row r="586" spans="1:4" x14ac:dyDescent="0.25">
      <c r="A586" s="10" t="s">
        <v>379</v>
      </c>
      <c r="B586" s="10" t="s">
        <v>6517</v>
      </c>
      <c r="C586" s="10" t="str">
        <f t="shared" si="9"/>
        <v>LOS LAGOSMAFIL</v>
      </c>
      <c r="D586" s="11">
        <v>34.9</v>
      </c>
    </row>
    <row r="587" spans="1:4" x14ac:dyDescent="0.25">
      <c r="A587" s="10" t="s">
        <v>379</v>
      </c>
      <c r="B587" s="10" t="s">
        <v>374</v>
      </c>
      <c r="C587" s="10" t="str">
        <f t="shared" si="9"/>
        <v>LOS LAGOSPAILLACO</v>
      </c>
      <c r="D587" s="11">
        <v>30.46</v>
      </c>
    </row>
    <row r="588" spans="1:4" x14ac:dyDescent="0.25">
      <c r="A588" s="10" t="s">
        <v>379</v>
      </c>
      <c r="B588" s="10" t="s">
        <v>1325</v>
      </c>
      <c r="C588" s="10" t="str">
        <f t="shared" si="9"/>
        <v>LOS LAGOSPANGUIPULLI</v>
      </c>
      <c r="D588" s="11">
        <v>56.97</v>
      </c>
    </row>
    <row r="589" spans="1:4" x14ac:dyDescent="0.25">
      <c r="A589" s="10" t="s">
        <v>379</v>
      </c>
      <c r="B589" s="10" t="s">
        <v>334</v>
      </c>
      <c r="C589" s="10" t="str">
        <f t="shared" si="9"/>
        <v>LOS LAGOSPUERTO MONTT</v>
      </c>
      <c r="D589" s="11">
        <v>194</v>
      </c>
    </row>
    <row r="590" spans="1:4" x14ac:dyDescent="0.25">
      <c r="A590" s="10" t="s">
        <v>379</v>
      </c>
      <c r="B590" s="10" t="s">
        <v>1336</v>
      </c>
      <c r="C590" s="10" t="str">
        <f t="shared" si="9"/>
        <v>LOS LAGOSRÍO BUENO</v>
      </c>
      <c r="D590" s="11">
        <v>60.95</v>
      </c>
    </row>
    <row r="591" spans="1:4" x14ac:dyDescent="0.25">
      <c r="A591" s="10" t="s">
        <v>379</v>
      </c>
      <c r="B591" s="10" t="s">
        <v>373</v>
      </c>
      <c r="C591" s="10" t="str">
        <f t="shared" si="9"/>
        <v>LOS LAGOSSAN JOSÉ DE LA MARIQUINA</v>
      </c>
      <c r="D591" s="11">
        <v>45.63</v>
      </c>
    </row>
    <row r="592" spans="1:4" x14ac:dyDescent="0.25">
      <c r="A592" s="10" t="s">
        <v>379</v>
      </c>
      <c r="B592" s="10" t="s">
        <v>265</v>
      </c>
      <c r="C592" s="10" t="str">
        <f t="shared" si="9"/>
        <v>LOS LAGOSSANTIAGO</v>
      </c>
      <c r="D592" s="11">
        <v>839.66</v>
      </c>
    </row>
    <row r="593" spans="1:4" x14ac:dyDescent="0.25">
      <c r="A593" s="10" t="s">
        <v>379</v>
      </c>
      <c r="B593" s="10" t="s">
        <v>270</v>
      </c>
      <c r="C593" s="10" t="str">
        <f t="shared" si="9"/>
        <v>LOS LAGOSSANTIAGO CENTRO</v>
      </c>
      <c r="D593" s="11">
        <v>839.66</v>
      </c>
    </row>
    <row r="594" spans="1:4" x14ac:dyDescent="0.25">
      <c r="A594" s="10" t="s">
        <v>379</v>
      </c>
      <c r="B594" s="10" t="s">
        <v>17</v>
      </c>
      <c r="C594" s="10" t="str">
        <f t="shared" si="9"/>
        <v>LOS LAGOSVALDIVIA</v>
      </c>
      <c r="D594" s="11">
        <v>69.11</v>
      </c>
    </row>
    <row r="595" spans="1:4" x14ac:dyDescent="0.25">
      <c r="A595" s="10" t="s">
        <v>803</v>
      </c>
      <c r="B595" s="10" t="s">
        <v>802</v>
      </c>
      <c r="C595" s="10" t="str">
        <f t="shared" si="9"/>
        <v>LOS MUERMOSMAULLÍN</v>
      </c>
      <c r="D595" s="11">
        <v>31.9</v>
      </c>
    </row>
    <row r="596" spans="1:4" x14ac:dyDescent="0.25">
      <c r="A596" s="10" t="s">
        <v>803</v>
      </c>
      <c r="B596" s="10" t="s">
        <v>334</v>
      </c>
      <c r="C596" s="10" t="str">
        <f t="shared" si="9"/>
        <v>LOS MUERMOSPUERTO MONTT</v>
      </c>
      <c r="D596" s="11">
        <v>49.36</v>
      </c>
    </row>
    <row r="597" spans="1:4" x14ac:dyDescent="0.25">
      <c r="A597" s="10" t="s">
        <v>6468</v>
      </c>
      <c r="B597" s="10" t="s">
        <v>724</v>
      </c>
      <c r="C597" s="10" t="str">
        <f t="shared" si="9"/>
        <v>LOS SAUCESANGOL</v>
      </c>
      <c r="D597" s="11">
        <v>32.11</v>
      </c>
    </row>
    <row r="598" spans="1:4" x14ac:dyDescent="0.25">
      <c r="A598" s="10" t="s">
        <v>548</v>
      </c>
      <c r="B598" s="10" t="s">
        <v>4864</v>
      </c>
      <c r="C598" s="10" t="str">
        <f t="shared" si="9"/>
        <v>LOS VILOSCANELA</v>
      </c>
      <c r="D598" s="11">
        <v>72.599999999999994</v>
      </c>
    </row>
    <row r="599" spans="1:4" x14ac:dyDescent="0.25">
      <c r="A599" s="10" t="s">
        <v>548</v>
      </c>
      <c r="B599" s="10" t="s">
        <v>578</v>
      </c>
      <c r="C599" s="10" t="str">
        <f t="shared" si="9"/>
        <v>LOS VILOSCOQUIMBO</v>
      </c>
      <c r="D599" s="11">
        <v>239.43</v>
      </c>
    </row>
    <row r="600" spans="1:4" x14ac:dyDescent="0.25">
      <c r="A600" s="10" t="s">
        <v>548</v>
      </c>
      <c r="B600" s="10" t="s">
        <v>562</v>
      </c>
      <c r="C600" s="10" t="str">
        <f t="shared" si="9"/>
        <v>LOS VILOSILLAPEL</v>
      </c>
      <c r="D600" s="11">
        <v>61.34</v>
      </c>
    </row>
    <row r="601" spans="1:4" x14ac:dyDescent="0.25">
      <c r="A601" s="10" t="s">
        <v>548</v>
      </c>
      <c r="B601" s="10" t="s">
        <v>555</v>
      </c>
      <c r="C601" s="10" t="str">
        <f t="shared" si="9"/>
        <v>LOS VILOSLA SERENA</v>
      </c>
      <c r="D601" s="11">
        <v>250.75</v>
      </c>
    </row>
    <row r="602" spans="1:4" x14ac:dyDescent="0.25">
      <c r="A602" s="10" t="s">
        <v>548</v>
      </c>
      <c r="B602" s="10" t="s">
        <v>24</v>
      </c>
      <c r="C602" s="10" t="str">
        <f t="shared" si="9"/>
        <v>LOS VILOSOVALLE</v>
      </c>
      <c r="D602" s="11">
        <v>185.48</v>
      </c>
    </row>
    <row r="603" spans="1:4" x14ac:dyDescent="0.25">
      <c r="A603" s="10" t="s">
        <v>548</v>
      </c>
      <c r="B603" s="10" t="s">
        <v>265</v>
      </c>
      <c r="C603" s="10" t="str">
        <f t="shared" si="9"/>
        <v>LOS VILOSSANTIAGO</v>
      </c>
      <c r="D603" s="11">
        <v>222.36</v>
      </c>
    </row>
    <row r="604" spans="1:4" x14ac:dyDescent="0.25">
      <c r="A604" s="10" t="s">
        <v>548</v>
      </c>
      <c r="B604" s="10" t="s">
        <v>270</v>
      </c>
      <c r="C604" s="10" t="str">
        <f t="shared" si="9"/>
        <v>LOS VILOSSANTIAGO CENTRO</v>
      </c>
      <c r="D604" s="11">
        <v>222.36</v>
      </c>
    </row>
    <row r="605" spans="1:4" x14ac:dyDescent="0.25">
      <c r="A605" s="10" t="s">
        <v>548</v>
      </c>
      <c r="B605" s="10" t="s">
        <v>20</v>
      </c>
      <c r="C605" s="10" t="str">
        <f t="shared" si="9"/>
        <v>LOS VILOSVICUÑA</v>
      </c>
      <c r="D605" s="11">
        <v>311.14999999999998</v>
      </c>
    </row>
    <row r="606" spans="1:4" x14ac:dyDescent="0.25">
      <c r="A606" s="10" t="s">
        <v>6518</v>
      </c>
      <c r="B606" s="10" t="s">
        <v>302</v>
      </c>
      <c r="C606" s="10" t="str">
        <f t="shared" si="9"/>
        <v>LOTATALCAHUANO</v>
      </c>
      <c r="D606" s="11">
        <v>48.89</v>
      </c>
    </row>
    <row r="607" spans="1:4" x14ac:dyDescent="0.25">
      <c r="A607" s="10" t="s">
        <v>6469</v>
      </c>
      <c r="B607" s="10" t="s">
        <v>724</v>
      </c>
      <c r="C607" s="10" t="str">
        <f t="shared" si="9"/>
        <v>LUMACOANGOL</v>
      </c>
      <c r="D607" s="11">
        <v>55.21</v>
      </c>
    </row>
    <row r="608" spans="1:4" x14ac:dyDescent="0.25">
      <c r="A608" s="10" t="s">
        <v>6469</v>
      </c>
      <c r="B608" s="10" t="s">
        <v>474</v>
      </c>
      <c r="C608" s="10" t="str">
        <f t="shared" si="9"/>
        <v>LUMACOVICTORIA</v>
      </c>
      <c r="D608" s="11">
        <v>58.53</v>
      </c>
    </row>
    <row r="609" spans="1:4" x14ac:dyDescent="0.25">
      <c r="A609" s="10" t="s">
        <v>1937</v>
      </c>
      <c r="B609" s="10" t="s">
        <v>103</v>
      </c>
      <c r="C609" s="10" t="str">
        <f t="shared" si="9"/>
        <v>MACHALICHILLAN</v>
      </c>
      <c r="D609" s="11">
        <v>325.32</v>
      </c>
    </row>
    <row r="610" spans="1:4" x14ac:dyDescent="0.25">
      <c r="A610" s="10" t="s">
        <v>1937</v>
      </c>
      <c r="B610" s="10" t="s">
        <v>950</v>
      </c>
      <c r="C610" s="10" t="str">
        <f t="shared" si="9"/>
        <v>MACHALIRANCAGUA</v>
      </c>
      <c r="D610" s="11">
        <v>7.17</v>
      </c>
    </row>
    <row r="611" spans="1:4" x14ac:dyDescent="0.25">
      <c r="A611" s="10" t="s">
        <v>1937</v>
      </c>
      <c r="B611" s="10" t="s">
        <v>1302</v>
      </c>
      <c r="C611" s="10" t="str">
        <f t="shared" si="9"/>
        <v>MACHALISAN VICENTE</v>
      </c>
      <c r="D611" s="11">
        <v>62.12</v>
      </c>
    </row>
    <row r="612" spans="1:4" x14ac:dyDescent="0.25">
      <c r="A612" s="10" t="s">
        <v>1937</v>
      </c>
      <c r="B612" s="10" t="s">
        <v>265</v>
      </c>
      <c r="C612" s="10" t="str">
        <f t="shared" si="9"/>
        <v>MACHALISANTIAGO</v>
      </c>
      <c r="D612" s="11">
        <v>90.9</v>
      </c>
    </row>
    <row r="613" spans="1:4" x14ac:dyDescent="0.25">
      <c r="A613" s="10" t="s">
        <v>1937</v>
      </c>
      <c r="B613" s="10" t="s">
        <v>270</v>
      </c>
      <c r="C613" s="10" t="str">
        <f t="shared" si="9"/>
        <v>MACHALISANTIAGO CENTRO</v>
      </c>
      <c r="D613" s="11">
        <v>90.9</v>
      </c>
    </row>
    <row r="614" spans="1:4" x14ac:dyDescent="0.25">
      <c r="A614" s="10" t="s">
        <v>6519</v>
      </c>
      <c r="B614" s="10" t="s">
        <v>410</v>
      </c>
      <c r="C614" s="10" t="str">
        <f t="shared" si="9"/>
        <v>MACULVALPARAISO</v>
      </c>
      <c r="D614" s="11">
        <v>115.95</v>
      </c>
    </row>
    <row r="615" spans="1:4" x14ac:dyDescent="0.25">
      <c r="A615" s="10" t="s">
        <v>6517</v>
      </c>
      <c r="B615" s="10" t="s">
        <v>379</v>
      </c>
      <c r="C615" s="10" t="str">
        <f t="shared" si="9"/>
        <v>MAFILLOS LAGOS</v>
      </c>
      <c r="D615" s="11">
        <v>34.9</v>
      </c>
    </row>
    <row r="616" spans="1:4" x14ac:dyDescent="0.25">
      <c r="A616" s="10" t="s">
        <v>6517</v>
      </c>
      <c r="B616" s="10" t="s">
        <v>17</v>
      </c>
      <c r="C616" s="10" t="str">
        <f t="shared" si="9"/>
        <v>MAFILVALDIVIA</v>
      </c>
      <c r="D616" s="11">
        <v>38</v>
      </c>
    </row>
    <row r="617" spans="1:4" x14ac:dyDescent="0.25">
      <c r="A617" s="10" t="s">
        <v>1366</v>
      </c>
      <c r="B617" s="10" t="s">
        <v>6471</v>
      </c>
      <c r="C617" s="10" t="str">
        <f t="shared" si="9"/>
        <v>MAIPÚBUIN</v>
      </c>
      <c r="D617" s="11">
        <v>35.340000000000003</v>
      </c>
    </row>
    <row r="618" spans="1:4" x14ac:dyDescent="0.25">
      <c r="A618" s="10" t="s">
        <v>1366</v>
      </c>
      <c r="B618" s="10" t="s">
        <v>348</v>
      </c>
      <c r="C618" s="10" t="str">
        <f t="shared" si="9"/>
        <v>MAIPÚMELIPILLA</v>
      </c>
      <c r="D618" s="11">
        <v>73.11</v>
      </c>
    </row>
    <row r="619" spans="1:4" x14ac:dyDescent="0.25">
      <c r="A619" s="10" t="s">
        <v>1366</v>
      </c>
      <c r="B619" s="10" t="s">
        <v>350</v>
      </c>
      <c r="C619" s="10" t="str">
        <f t="shared" si="9"/>
        <v>MAIPÚPUDAHUEL</v>
      </c>
      <c r="D619" s="11">
        <v>0</v>
      </c>
    </row>
    <row r="620" spans="1:4" x14ac:dyDescent="0.25">
      <c r="A620" s="10" t="s">
        <v>1366</v>
      </c>
      <c r="B620" s="10" t="s">
        <v>950</v>
      </c>
      <c r="C620" s="10" t="str">
        <f t="shared" si="9"/>
        <v>MAIPÚRANCAGUA</v>
      </c>
      <c r="D620" s="11">
        <v>83.73</v>
      </c>
    </row>
    <row r="621" spans="1:4" x14ac:dyDescent="0.25">
      <c r="A621" s="10" t="s">
        <v>1366</v>
      </c>
      <c r="B621" s="10" t="s">
        <v>345</v>
      </c>
      <c r="C621" s="10" t="str">
        <f t="shared" si="9"/>
        <v>MAIPÚTALAGANTE</v>
      </c>
      <c r="D621" s="11">
        <v>43.38</v>
      </c>
    </row>
    <row r="622" spans="1:4" x14ac:dyDescent="0.25">
      <c r="A622" s="10" t="s">
        <v>1366</v>
      </c>
      <c r="B622" s="10" t="s">
        <v>410</v>
      </c>
      <c r="C622" s="10" t="str">
        <f t="shared" si="9"/>
        <v>MAIPÚVALPARAISO</v>
      </c>
      <c r="D622" s="11">
        <v>115.95</v>
      </c>
    </row>
    <row r="623" spans="1:4" x14ac:dyDescent="0.25">
      <c r="A623" s="10" t="s">
        <v>6520</v>
      </c>
      <c r="B623" s="10" t="s">
        <v>1294</v>
      </c>
      <c r="C623" s="10" t="str">
        <f t="shared" si="9"/>
        <v>MARCHIGUESANTA CRUZ</v>
      </c>
      <c r="D623" s="11">
        <v>38</v>
      </c>
    </row>
    <row r="624" spans="1:4" x14ac:dyDescent="0.25">
      <c r="A624" s="10" t="s">
        <v>940</v>
      </c>
      <c r="B624" s="10" t="s">
        <v>925</v>
      </c>
      <c r="C624" s="10" t="str">
        <f t="shared" si="9"/>
        <v>MARÍA ELENATOCOPILLA</v>
      </c>
      <c r="D624" s="11">
        <v>70.28</v>
      </c>
    </row>
    <row r="625" spans="1:4" x14ac:dyDescent="0.25">
      <c r="A625" s="10" t="s">
        <v>6499</v>
      </c>
      <c r="B625" s="10" t="s">
        <v>1363</v>
      </c>
      <c r="C625" s="10" t="str">
        <f t="shared" si="9"/>
        <v>MARÍA PINTOCURACAVÍ</v>
      </c>
      <c r="D625" s="11">
        <v>24.1</v>
      </c>
    </row>
    <row r="626" spans="1:4" x14ac:dyDescent="0.25">
      <c r="A626" s="10" t="s">
        <v>3992</v>
      </c>
      <c r="B626" s="10" t="s">
        <v>1753</v>
      </c>
      <c r="C626" s="10" t="str">
        <f t="shared" si="9"/>
        <v>MAULECAUQUENES</v>
      </c>
      <c r="D626" s="11">
        <v>88.4</v>
      </c>
    </row>
    <row r="627" spans="1:4" x14ac:dyDescent="0.25">
      <c r="A627" s="10" t="s">
        <v>3992</v>
      </c>
      <c r="B627" s="10" t="s">
        <v>1758</v>
      </c>
      <c r="C627" s="10" t="str">
        <f t="shared" si="9"/>
        <v>MAULECONSTITUCIÓN</v>
      </c>
      <c r="D627" s="11">
        <v>94.66</v>
      </c>
    </row>
    <row r="628" spans="1:4" x14ac:dyDescent="0.25">
      <c r="A628" s="10" t="s">
        <v>3992</v>
      </c>
      <c r="B628" s="10" t="s">
        <v>368</v>
      </c>
      <c r="C628" s="10" t="str">
        <f t="shared" si="9"/>
        <v>MAULECURICÓ</v>
      </c>
      <c r="D628" s="11">
        <v>87.01</v>
      </c>
    </row>
    <row r="629" spans="1:4" x14ac:dyDescent="0.25">
      <c r="A629" s="10" t="s">
        <v>3992</v>
      </c>
      <c r="B629" s="10" t="s">
        <v>353</v>
      </c>
      <c r="C629" s="10" t="str">
        <f t="shared" si="9"/>
        <v>MAULELINARES</v>
      </c>
      <c r="D629" s="11">
        <v>42.23</v>
      </c>
    </row>
    <row r="630" spans="1:4" x14ac:dyDescent="0.25">
      <c r="A630" s="10" t="s">
        <v>3992</v>
      </c>
      <c r="B630" s="10" t="s">
        <v>4</v>
      </c>
      <c r="C630" s="10" t="str">
        <f t="shared" si="9"/>
        <v>MAULEMOLINA</v>
      </c>
      <c r="D630" s="11">
        <v>70.45</v>
      </c>
    </row>
    <row r="631" spans="1:4" x14ac:dyDescent="0.25">
      <c r="A631" s="10" t="s">
        <v>3992</v>
      </c>
      <c r="B631" s="10" t="s">
        <v>354</v>
      </c>
      <c r="C631" s="10" t="str">
        <f t="shared" si="9"/>
        <v>MAULESAN JAVIER</v>
      </c>
      <c r="D631" s="11">
        <v>10.74</v>
      </c>
    </row>
    <row r="632" spans="1:4" x14ac:dyDescent="0.25">
      <c r="A632" s="10" t="s">
        <v>3992</v>
      </c>
      <c r="B632" s="10" t="s">
        <v>265</v>
      </c>
      <c r="C632" s="10" t="str">
        <f t="shared" si="9"/>
        <v>MAULESANTIAGO</v>
      </c>
      <c r="D632" s="11">
        <v>272.62</v>
      </c>
    </row>
    <row r="633" spans="1:4" x14ac:dyDescent="0.25">
      <c r="A633" s="10" t="s">
        <v>3992</v>
      </c>
      <c r="B633" s="10" t="s">
        <v>270</v>
      </c>
      <c r="C633" s="10" t="str">
        <f t="shared" si="9"/>
        <v>MAULESANTIAGO CENTRO</v>
      </c>
      <c r="D633" s="11">
        <v>272.62</v>
      </c>
    </row>
    <row r="634" spans="1:4" x14ac:dyDescent="0.25">
      <c r="A634" s="10" t="s">
        <v>802</v>
      </c>
      <c r="B634" s="10" t="s">
        <v>823</v>
      </c>
      <c r="C634" s="10" t="str">
        <f t="shared" si="9"/>
        <v>MAULLÍNCALBUCO</v>
      </c>
      <c r="D634" s="11">
        <v>64.86</v>
      </c>
    </row>
    <row r="635" spans="1:4" x14ac:dyDescent="0.25">
      <c r="A635" s="10" t="s">
        <v>802</v>
      </c>
      <c r="B635" s="10" t="s">
        <v>803</v>
      </c>
      <c r="C635" s="10" t="str">
        <f t="shared" si="9"/>
        <v>MAULLÍNLOS MUERMOS</v>
      </c>
      <c r="D635" s="11">
        <v>31.9</v>
      </c>
    </row>
    <row r="636" spans="1:4" x14ac:dyDescent="0.25">
      <c r="A636" s="10" t="s">
        <v>802</v>
      </c>
      <c r="B636" s="10" t="s">
        <v>802</v>
      </c>
      <c r="C636" s="10" t="str">
        <f t="shared" si="9"/>
        <v>MAULLÍNMAULLÍN</v>
      </c>
      <c r="D636" s="11">
        <v>0</v>
      </c>
    </row>
    <row r="637" spans="1:4" x14ac:dyDescent="0.25">
      <c r="A637" s="10" t="s">
        <v>802</v>
      </c>
      <c r="B637" s="10" t="s">
        <v>334</v>
      </c>
      <c r="C637" s="10" t="str">
        <f t="shared" si="9"/>
        <v>MAULLÍNPUERTO MONTT</v>
      </c>
      <c r="D637" s="11">
        <v>73.77</v>
      </c>
    </row>
    <row r="638" spans="1:4" x14ac:dyDescent="0.25">
      <c r="A638" s="10" t="s">
        <v>802</v>
      </c>
      <c r="B638" s="10" t="s">
        <v>828</v>
      </c>
      <c r="C638" s="10" t="str">
        <f t="shared" si="9"/>
        <v>MAULLÍNPUERTO VARAS</v>
      </c>
      <c r="D638" s="11">
        <v>89.4</v>
      </c>
    </row>
    <row r="639" spans="1:4" x14ac:dyDescent="0.25">
      <c r="A639" s="10" t="s">
        <v>916</v>
      </c>
      <c r="B639" s="10" t="s">
        <v>901</v>
      </c>
      <c r="C639" s="10" t="str">
        <f t="shared" si="9"/>
        <v>MEJILLONESANTOFAGASTA</v>
      </c>
      <c r="D639" s="11">
        <v>62.97</v>
      </c>
    </row>
    <row r="640" spans="1:4" x14ac:dyDescent="0.25">
      <c r="A640" s="10" t="s">
        <v>916</v>
      </c>
      <c r="B640" s="10" t="s">
        <v>926</v>
      </c>
      <c r="C640" s="10" t="str">
        <f t="shared" si="9"/>
        <v>MEJILLONESCALAMA</v>
      </c>
      <c r="D640" s="11">
        <v>281.02999999999997</v>
      </c>
    </row>
    <row r="641" spans="1:4" x14ac:dyDescent="0.25">
      <c r="A641" s="10" t="s">
        <v>916</v>
      </c>
      <c r="B641" s="10" t="s">
        <v>265</v>
      </c>
      <c r="C641" s="10" t="str">
        <f t="shared" si="9"/>
        <v>MEJILLONESSANTIAGO</v>
      </c>
      <c r="D641" s="11">
        <v>1428.88</v>
      </c>
    </row>
    <row r="642" spans="1:4" x14ac:dyDescent="0.25">
      <c r="A642" s="10" t="s">
        <v>916</v>
      </c>
      <c r="B642" s="10" t="s">
        <v>270</v>
      </c>
      <c r="C642" s="10" t="str">
        <f t="shared" ref="C642:C705" si="10">CONCATENATE(A642,B642)</f>
        <v>MEJILLONESSANTIAGO CENTRO</v>
      </c>
      <c r="D642" s="11">
        <v>1428.88</v>
      </c>
    </row>
    <row r="643" spans="1:4" x14ac:dyDescent="0.25">
      <c r="A643" s="10" t="s">
        <v>6521</v>
      </c>
      <c r="B643" s="10" t="s">
        <v>288</v>
      </c>
      <c r="C643" s="10" t="str">
        <f t="shared" si="10"/>
        <v>MELIPEUCOTEMUCO</v>
      </c>
      <c r="D643" s="11">
        <v>94.1</v>
      </c>
    </row>
    <row r="644" spans="1:4" x14ac:dyDescent="0.25">
      <c r="A644" s="10" t="s">
        <v>348</v>
      </c>
      <c r="B644" s="10" t="s">
        <v>6471</v>
      </c>
      <c r="C644" s="10" t="str">
        <f t="shared" si="10"/>
        <v>MELIPILLABUIN</v>
      </c>
      <c r="D644" s="11">
        <v>67.52</v>
      </c>
    </row>
    <row r="645" spans="1:4" x14ac:dyDescent="0.25">
      <c r="A645" s="10" t="s">
        <v>348</v>
      </c>
      <c r="B645" s="10" t="s">
        <v>1363</v>
      </c>
      <c r="C645" s="10" t="str">
        <f t="shared" si="10"/>
        <v>MELIPILLACURACAVÍ</v>
      </c>
      <c r="D645" s="11">
        <v>49.3</v>
      </c>
    </row>
    <row r="646" spans="1:4" x14ac:dyDescent="0.25">
      <c r="A646" s="10" t="s">
        <v>348</v>
      </c>
      <c r="B646" s="10" t="s">
        <v>1366</v>
      </c>
      <c r="C646" s="10" t="str">
        <f t="shared" si="10"/>
        <v>MELIPILLAMAIPÚ</v>
      </c>
      <c r="D646" s="11">
        <v>73.11</v>
      </c>
    </row>
    <row r="647" spans="1:4" x14ac:dyDescent="0.25">
      <c r="A647" s="10" t="s">
        <v>348</v>
      </c>
      <c r="B647" s="10" t="s">
        <v>348</v>
      </c>
      <c r="C647" s="10" t="str">
        <f t="shared" si="10"/>
        <v>MELIPILLAMELIPILLA</v>
      </c>
      <c r="D647" s="11">
        <v>0</v>
      </c>
    </row>
    <row r="648" spans="1:4" x14ac:dyDescent="0.25">
      <c r="A648" s="10" t="s">
        <v>348</v>
      </c>
      <c r="B648" s="10" t="s">
        <v>348</v>
      </c>
      <c r="C648" s="10" t="str">
        <f t="shared" si="10"/>
        <v>MELIPILLAMELIPILLA</v>
      </c>
      <c r="D648" s="11">
        <v>0</v>
      </c>
    </row>
    <row r="649" spans="1:4" x14ac:dyDescent="0.25">
      <c r="A649" s="10" t="s">
        <v>348</v>
      </c>
      <c r="B649" s="10" t="s">
        <v>350</v>
      </c>
      <c r="C649" s="10" t="str">
        <f t="shared" si="10"/>
        <v>MELIPILLAPUDAHUEL</v>
      </c>
      <c r="D649" s="11">
        <v>73.11</v>
      </c>
    </row>
    <row r="650" spans="1:4" x14ac:dyDescent="0.25">
      <c r="A650" s="10" t="s">
        <v>348</v>
      </c>
      <c r="B650" s="10" t="s">
        <v>350</v>
      </c>
      <c r="C650" s="10" t="str">
        <f t="shared" si="10"/>
        <v>MELIPILLAPUDAHUEL</v>
      </c>
      <c r="D650" s="11">
        <v>73.11</v>
      </c>
    </row>
    <row r="651" spans="1:4" x14ac:dyDescent="0.25">
      <c r="A651" s="10" t="s">
        <v>348</v>
      </c>
      <c r="B651" s="10" t="s">
        <v>950</v>
      </c>
      <c r="C651" s="10" t="str">
        <f t="shared" si="10"/>
        <v>MELIPILLARANCAGUA</v>
      </c>
      <c r="D651" s="11">
        <v>95.26</v>
      </c>
    </row>
    <row r="652" spans="1:4" x14ac:dyDescent="0.25">
      <c r="A652" s="10" t="s">
        <v>348</v>
      </c>
      <c r="B652" s="10" t="s">
        <v>1252</v>
      </c>
      <c r="C652" s="10" t="str">
        <f t="shared" si="10"/>
        <v>MELIPILLASAN BERNARDO</v>
      </c>
      <c r="D652" s="11">
        <v>59.55</v>
      </c>
    </row>
    <row r="653" spans="1:4" x14ac:dyDescent="0.25">
      <c r="A653" s="10" t="s">
        <v>348</v>
      </c>
      <c r="B653" s="10" t="s">
        <v>265</v>
      </c>
      <c r="C653" s="10" t="str">
        <f t="shared" si="10"/>
        <v>MELIPILLASANTIAGO</v>
      </c>
      <c r="D653" s="11">
        <v>70.5</v>
      </c>
    </row>
    <row r="654" spans="1:4" x14ac:dyDescent="0.25">
      <c r="A654" s="10" t="s">
        <v>348</v>
      </c>
      <c r="B654" s="10" t="s">
        <v>270</v>
      </c>
      <c r="C654" s="10" t="str">
        <f t="shared" si="10"/>
        <v>MELIPILLASANTIAGO CENTRO</v>
      </c>
      <c r="D654" s="11">
        <v>73.11</v>
      </c>
    </row>
    <row r="655" spans="1:4" x14ac:dyDescent="0.25">
      <c r="A655" s="10" t="s">
        <v>348</v>
      </c>
      <c r="B655" s="10" t="s">
        <v>345</v>
      </c>
      <c r="C655" s="10" t="str">
        <f t="shared" si="10"/>
        <v>MELIPILLATALAGANTE</v>
      </c>
      <c r="D655" s="11">
        <v>30.61</v>
      </c>
    </row>
    <row r="656" spans="1:4" x14ac:dyDescent="0.25">
      <c r="A656" s="10" t="s">
        <v>4</v>
      </c>
      <c r="B656" s="10" t="s">
        <v>368</v>
      </c>
      <c r="C656" s="10" t="str">
        <f t="shared" si="10"/>
        <v>MOLINACURICÓ</v>
      </c>
      <c r="D656" s="11">
        <v>24.52</v>
      </c>
    </row>
    <row r="657" spans="1:4" x14ac:dyDescent="0.25">
      <c r="A657" s="10" t="s">
        <v>4</v>
      </c>
      <c r="B657" s="10" t="s">
        <v>3992</v>
      </c>
      <c r="C657" s="10" t="str">
        <f t="shared" si="10"/>
        <v>MOLINAMAULE</v>
      </c>
      <c r="D657" s="11">
        <v>70.45</v>
      </c>
    </row>
    <row r="658" spans="1:4" x14ac:dyDescent="0.25">
      <c r="A658" s="10" t="s">
        <v>4</v>
      </c>
      <c r="B658" s="10" t="s">
        <v>1301</v>
      </c>
      <c r="C658" s="10" t="str">
        <f t="shared" si="10"/>
        <v>MOLINASAN FERNANDO</v>
      </c>
      <c r="D658" s="11">
        <v>70.55</v>
      </c>
    </row>
    <row r="659" spans="1:4" x14ac:dyDescent="0.25">
      <c r="A659" s="10" t="s">
        <v>4</v>
      </c>
      <c r="B659" s="10" t="s">
        <v>354</v>
      </c>
      <c r="C659" s="10" t="str">
        <f t="shared" si="10"/>
        <v>MOLINASAN JAVIER</v>
      </c>
      <c r="D659" s="11">
        <v>72.94</v>
      </c>
    </row>
    <row r="660" spans="1:4" x14ac:dyDescent="0.25">
      <c r="A660" s="10" t="s">
        <v>4</v>
      </c>
      <c r="B660" s="10" t="s">
        <v>359</v>
      </c>
      <c r="C660" s="10" t="str">
        <f t="shared" si="10"/>
        <v>MOLINATALCA</v>
      </c>
      <c r="D660" s="11">
        <v>54.68</v>
      </c>
    </row>
    <row r="661" spans="1:4" x14ac:dyDescent="0.25">
      <c r="A661" s="10" t="s">
        <v>1941</v>
      </c>
      <c r="B661" s="10" t="s">
        <v>555</v>
      </c>
      <c r="C661" s="10" t="str">
        <f t="shared" si="10"/>
        <v>MONTE PATRIALA SERENA</v>
      </c>
      <c r="D661" s="11">
        <v>123.46</v>
      </c>
    </row>
    <row r="662" spans="1:4" x14ac:dyDescent="0.25">
      <c r="A662" s="10" t="s">
        <v>4698</v>
      </c>
      <c r="B662" s="10" t="s">
        <v>100</v>
      </c>
      <c r="C662" s="10" t="str">
        <f t="shared" si="10"/>
        <v>MULCHENCONCEPCIÓN</v>
      </c>
      <c r="D662" s="11">
        <v>161.88999999999999</v>
      </c>
    </row>
    <row r="663" spans="1:4" x14ac:dyDescent="0.25">
      <c r="A663" s="10" t="s">
        <v>6522</v>
      </c>
      <c r="B663" s="10" t="s">
        <v>950</v>
      </c>
      <c r="C663" s="10" t="str">
        <f t="shared" si="10"/>
        <v>NANCAGUARANCAGUA</v>
      </c>
      <c r="D663" s="11">
        <v>80.19</v>
      </c>
    </row>
    <row r="664" spans="1:4" x14ac:dyDescent="0.25">
      <c r="A664" s="10" t="s">
        <v>6523</v>
      </c>
      <c r="B664" s="10" t="s">
        <v>638</v>
      </c>
      <c r="C664" s="10" t="str">
        <f t="shared" si="10"/>
        <v>NAVIDADSAN ANTONIO</v>
      </c>
      <c r="D664" s="11">
        <v>64.8</v>
      </c>
    </row>
    <row r="665" spans="1:4" x14ac:dyDescent="0.25">
      <c r="A665" s="10" t="s">
        <v>6524</v>
      </c>
      <c r="B665" s="10" t="s">
        <v>388</v>
      </c>
      <c r="C665" s="10" t="str">
        <f t="shared" si="10"/>
        <v>NINHUESAN CARLOS</v>
      </c>
      <c r="D665" s="11">
        <v>52.38</v>
      </c>
    </row>
    <row r="666" spans="1:4" x14ac:dyDescent="0.25">
      <c r="A666" s="10" t="s">
        <v>732</v>
      </c>
      <c r="B666" s="10" t="s">
        <v>724</v>
      </c>
      <c r="C666" s="10" t="str">
        <f t="shared" si="10"/>
        <v>NUEVA IMPERIALANGOL</v>
      </c>
      <c r="D666" s="11">
        <v>163.37</v>
      </c>
    </row>
    <row r="667" spans="1:4" x14ac:dyDescent="0.25">
      <c r="A667" s="10" t="s">
        <v>732</v>
      </c>
      <c r="B667" s="10" t="s">
        <v>512</v>
      </c>
      <c r="C667" s="10" t="str">
        <f t="shared" si="10"/>
        <v>NUEVA IMPERIALCARAHUE</v>
      </c>
      <c r="D667" s="11">
        <v>24</v>
      </c>
    </row>
    <row r="668" spans="1:4" x14ac:dyDescent="0.25">
      <c r="A668" s="10" t="s">
        <v>732</v>
      </c>
      <c r="B668" s="10" t="s">
        <v>732</v>
      </c>
      <c r="C668" s="10" t="str">
        <f t="shared" si="10"/>
        <v>NUEVA IMPERIALNUEVA IMPERIAL</v>
      </c>
      <c r="D668" s="11">
        <v>0</v>
      </c>
    </row>
    <row r="669" spans="1:4" x14ac:dyDescent="0.25">
      <c r="A669" s="10" t="s">
        <v>732</v>
      </c>
      <c r="B669" s="10" t="s">
        <v>485</v>
      </c>
      <c r="C669" s="10" t="str">
        <f t="shared" si="10"/>
        <v>NUEVA IMPERIALPITRUFQUEN</v>
      </c>
      <c r="D669" s="11">
        <v>59.81</v>
      </c>
    </row>
    <row r="670" spans="1:4" x14ac:dyDescent="0.25">
      <c r="A670" s="10" t="s">
        <v>732</v>
      </c>
      <c r="B670" s="10" t="s">
        <v>288</v>
      </c>
      <c r="C670" s="10" t="str">
        <f t="shared" si="10"/>
        <v>NUEVA IMPERIALTEMUCO</v>
      </c>
      <c r="D670" s="11">
        <v>40.729999999999997</v>
      </c>
    </row>
    <row r="671" spans="1:4" x14ac:dyDescent="0.25">
      <c r="A671" s="10" t="s">
        <v>6525</v>
      </c>
      <c r="B671" s="10" t="s">
        <v>388</v>
      </c>
      <c r="C671" s="10" t="str">
        <f t="shared" si="10"/>
        <v>ÑIQUENSAN CARLOS</v>
      </c>
      <c r="D671" s="11">
        <v>51.5</v>
      </c>
    </row>
    <row r="672" spans="1:4" x14ac:dyDescent="0.25">
      <c r="A672" s="10" t="s">
        <v>6526</v>
      </c>
      <c r="B672" s="10" t="s">
        <v>1289</v>
      </c>
      <c r="C672" s="10" t="str">
        <f t="shared" si="10"/>
        <v>ÑUÑOAPICHILEMU</v>
      </c>
      <c r="D672" s="11">
        <v>208.96</v>
      </c>
    </row>
    <row r="673" spans="1:4" x14ac:dyDescent="0.25">
      <c r="A673" s="10" t="s">
        <v>6526</v>
      </c>
      <c r="B673" s="10" t="s">
        <v>950</v>
      </c>
      <c r="C673" s="10" t="str">
        <f t="shared" si="10"/>
        <v>ÑUÑOARANCAGUA</v>
      </c>
      <c r="D673" s="11">
        <v>83.73</v>
      </c>
    </row>
    <row r="674" spans="1:4" x14ac:dyDescent="0.25">
      <c r="A674" s="10" t="s">
        <v>6526</v>
      </c>
      <c r="B674" s="10" t="s">
        <v>345</v>
      </c>
      <c r="C674" s="10" t="str">
        <f t="shared" si="10"/>
        <v>ÑUÑOATALAGANTE</v>
      </c>
      <c r="D674" s="11">
        <v>43.38</v>
      </c>
    </row>
    <row r="675" spans="1:4" x14ac:dyDescent="0.25">
      <c r="A675" s="10" t="s">
        <v>6490</v>
      </c>
      <c r="B675" s="10" t="s">
        <v>539</v>
      </c>
      <c r="C675" s="10" t="str">
        <f t="shared" si="10"/>
        <v>O"HIGGINSCOCHRANE</v>
      </c>
      <c r="D675" s="11">
        <v>565.97</v>
      </c>
    </row>
    <row r="676" spans="1:4" x14ac:dyDescent="0.25">
      <c r="A676" s="10" t="s">
        <v>6527</v>
      </c>
      <c r="B676" s="10" t="s">
        <v>950</v>
      </c>
      <c r="C676" s="10" t="str">
        <f t="shared" si="10"/>
        <v>OLIVARRANCAGUA</v>
      </c>
      <c r="D676" s="11">
        <v>10.55</v>
      </c>
    </row>
    <row r="677" spans="1:4" x14ac:dyDescent="0.25">
      <c r="A677" s="10" t="s">
        <v>378</v>
      </c>
      <c r="B677" s="10" t="s">
        <v>3</v>
      </c>
      <c r="C677" s="10" t="str">
        <f t="shared" si="10"/>
        <v>OSORNOCASTRO</v>
      </c>
      <c r="D677" s="11">
        <v>274</v>
      </c>
    </row>
    <row r="678" spans="1:4" x14ac:dyDescent="0.25">
      <c r="A678" s="10" t="s">
        <v>378</v>
      </c>
      <c r="B678" s="10" t="s">
        <v>1340</v>
      </c>
      <c r="C678" s="10" t="str">
        <f t="shared" si="10"/>
        <v>OSORNOLA UNIÓN</v>
      </c>
      <c r="D678" s="11">
        <v>42</v>
      </c>
    </row>
    <row r="679" spans="1:4" x14ac:dyDescent="0.25">
      <c r="A679" s="10" t="s">
        <v>378</v>
      </c>
      <c r="B679" s="10" t="s">
        <v>378</v>
      </c>
      <c r="C679" s="10" t="str">
        <f t="shared" si="10"/>
        <v>OSORNOOSORNO</v>
      </c>
      <c r="D679" s="11">
        <v>0</v>
      </c>
    </row>
    <row r="680" spans="1:4" x14ac:dyDescent="0.25">
      <c r="A680" s="10" t="s">
        <v>378</v>
      </c>
      <c r="B680" s="10" t="s">
        <v>334</v>
      </c>
      <c r="C680" s="10" t="str">
        <f t="shared" si="10"/>
        <v>OSORNOPUERTO MONTT</v>
      </c>
      <c r="D680" s="11">
        <v>111.09</v>
      </c>
    </row>
    <row r="681" spans="1:4" x14ac:dyDescent="0.25">
      <c r="A681" s="10" t="s">
        <v>378</v>
      </c>
      <c r="B681" s="10" t="s">
        <v>3947</v>
      </c>
      <c r="C681" s="10" t="str">
        <f t="shared" si="10"/>
        <v>OSORNOPUERTO OCTAY</v>
      </c>
      <c r="D681" s="11">
        <v>53.36</v>
      </c>
    </row>
    <row r="682" spans="1:4" x14ac:dyDescent="0.25">
      <c r="A682" s="10" t="s">
        <v>378</v>
      </c>
      <c r="B682" s="10" t="s">
        <v>828</v>
      </c>
      <c r="C682" s="10" t="str">
        <f t="shared" si="10"/>
        <v>OSORNOPUERTO VARAS</v>
      </c>
      <c r="D682" s="11">
        <v>94.45</v>
      </c>
    </row>
    <row r="683" spans="1:4" x14ac:dyDescent="0.25">
      <c r="A683" s="10" t="s">
        <v>378</v>
      </c>
      <c r="B683" s="10" t="s">
        <v>806</v>
      </c>
      <c r="C683" s="10" t="str">
        <f t="shared" si="10"/>
        <v>OSORNORÍO NEGRO</v>
      </c>
      <c r="D683" s="11">
        <v>35.42</v>
      </c>
    </row>
    <row r="684" spans="1:4" x14ac:dyDescent="0.25">
      <c r="A684" s="10" t="s">
        <v>378</v>
      </c>
      <c r="B684" s="10" t="s">
        <v>373</v>
      </c>
      <c r="C684" s="10" t="str">
        <f t="shared" si="10"/>
        <v>OSORNOSAN JOSÉ DE LA MARIQUINA</v>
      </c>
      <c r="D684" s="11">
        <v>138.01</v>
      </c>
    </row>
    <row r="685" spans="1:4" x14ac:dyDescent="0.25">
      <c r="A685" s="10" t="s">
        <v>378</v>
      </c>
      <c r="B685" s="10" t="s">
        <v>270</v>
      </c>
      <c r="C685" s="10" t="str">
        <f t="shared" si="10"/>
        <v>OSORNOSANTIAGO CENTRO</v>
      </c>
      <c r="D685" s="11">
        <v>932.04</v>
      </c>
    </row>
    <row r="686" spans="1:4" x14ac:dyDescent="0.25">
      <c r="A686" s="10" t="s">
        <v>378</v>
      </c>
      <c r="B686" s="10" t="s">
        <v>288</v>
      </c>
      <c r="C686" s="10" t="str">
        <f t="shared" si="10"/>
        <v>OSORNOTEMUCO</v>
      </c>
      <c r="D686" s="11">
        <v>249</v>
      </c>
    </row>
    <row r="687" spans="1:4" x14ac:dyDescent="0.25">
      <c r="A687" s="10" t="s">
        <v>378</v>
      </c>
      <c r="B687" s="10" t="s">
        <v>17</v>
      </c>
      <c r="C687" s="10" t="str">
        <f t="shared" si="10"/>
        <v>OSORNOVALDIVIA</v>
      </c>
      <c r="D687" s="11">
        <v>112.79</v>
      </c>
    </row>
    <row r="688" spans="1:4" x14ac:dyDescent="0.25">
      <c r="A688" s="10" t="s">
        <v>24</v>
      </c>
      <c r="B688" s="10" t="s">
        <v>261</v>
      </c>
      <c r="C688" s="10" t="str">
        <f t="shared" si="10"/>
        <v>OVALLEARICA</v>
      </c>
      <c r="D688" s="11">
        <v>1679.41</v>
      </c>
    </row>
    <row r="689" spans="1:4" x14ac:dyDescent="0.25">
      <c r="A689" s="10" t="s">
        <v>24</v>
      </c>
      <c r="B689" s="10" t="s">
        <v>1030</v>
      </c>
      <c r="C689" s="10" t="str">
        <f t="shared" si="10"/>
        <v>OVALLECOMBARBALÁ</v>
      </c>
      <c r="D689" s="11">
        <v>89.27</v>
      </c>
    </row>
    <row r="690" spans="1:4" x14ac:dyDescent="0.25">
      <c r="A690" s="10" t="s">
        <v>24</v>
      </c>
      <c r="B690" s="10" t="s">
        <v>578</v>
      </c>
      <c r="C690" s="10" t="str">
        <f t="shared" si="10"/>
        <v>OVALLECOQUIMBO</v>
      </c>
      <c r="D690" s="11">
        <v>83.58</v>
      </c>
    </row>
    <row r="691" spans="1:4" x14ac:dyDescent="0.25">
      <c r="A691" s="10" t="s">
        <v>24</v>
      </c>
      <c r="B691" s="10" t="s">
        <v>562</v>
      </c>
      <c r="C691" s="10" t="str">
        <f t="shared" si="10"/>
        <v>OVALLEILLAPEL</v>
      </c>
      <c r="D691" s="11">
        <v>211.99</v>
      </c>
    </row>
    <row r="692" spans="1:4" x14ac:dyDescent="0.25">
      <c r="A692" s="10" t="s">
        <v>24</v>
      </c>
      <c r="B692" s="10" t="s">
        <v>555</v>
      </c>
      <c r="C692" s="10" t="str">
        <f t="shared" si="10"/>
        <v>OVALLELA SERENA</v>
      </c>
      <c r="D692" s="11">
        <v>90.67</v>
      </c>
    </row>
    <row r="693" spans="1:4" x14ac:dyDescent="0.25">
      <c r="A693" s="10" t="s">
        <v>24</v>
      </c>
      <c r="B693" s="10" t="s">
        <v>548</v>
      </c>
      <c r="C693" s="10" t="str">
        <f t="shared" si="10"/>
        <v>OVALLELOS VILOS</v>
      </c>
      <c r="D693" s="11">
        <v>185.48</v>
      </c>
    </row>
    <row r="694" spans="1:4" x14ac:dyDescent="0.25">
      <c r="A694" s="10" t="s">
        <v>24</v>
      </c>
      <c r="B694" s="10" t="s">
        <v>24</v>
      </c>
      <c r="C694" s="10" t="str">
        <f t="shared" si="10"/>
        <v>OVALLEOVALLE</v>
      </c>
      <c r="D694" s="11">
        <v>0</v>
      </c>
    </row>
    <row r="695" spans="1:4" x14ac:dyDescent="0.25">
      <c r="A695" s="10" t="s">
        <v>24</v>
      </c>
      <c r="B695" s="10" t="s">
        <v>828</v>
      </c>
      <c r="C695" s="10" t="str">
        <f t="shared" si="10"/>
        <v>OVALLEPUERTO VARAS</v>
      </c>
      <c r="D695" s="11">
        <v>1418.96</v>
      </c>
    </row>
    <row r="696" spans="1:4" x14ac:dyDescent="0.25">
      <c r="A696" s="10" t="s">
        <v>24</v>
      </c>
      <c r="B696" s="10" t="s">
        <v>2875</v>
      </c>
      <c r="C696" s="10" t="str">
        <f t="shared" si="10"/>
        <v>OVALLEPUNITAQUI</v>
      </c>
      <c r="D696" s="11">
        <v>29</v>
      </c>
    </row>
    <row r="697" spans="1:4" x14ac:dyDescent="0.25">
      <c r="A697" s="10" t="s">
        <v>24</v>
      </c>
      <c r="B697" s="10" t="s">
        <v>950</v>
      </c>
      <c r="C697" s="10" t="str">
        <f t="shared" si="10"/>
        <v>OVALLERANCAGUA</v>
      </c>
      <c r="D697" s="11">
        <v>486.73</v>
      </c>
    </row>
    <row r="698" spans="1:4" x14ac:dyDescent="0.25">
      <c r="A698" s="10" t="s">
        <v>24</v>
      </c>
      <c r="B698" s="10" t="s">
        <v>2876</v>
      </c>
      <c r="C698" s="10" t="str">
        <f t="shared" si="10"/>
        <v>OVALLERIO HURTADO</v>
      </c>
      <c r="D698" s="11">
        <v>80.3</v>
      </c>
    </row>
    <row r="699" spans="1:4" x14ac:dyDescent="0.25">
      <c r="A699" s="10" t="s">
        <v>24</v>
      </c>
      <c r="B699" s="10" t="s">
        <v>265</v>
      </c>
      <c r="C699" s="10" t="str">
        <f t="shared" si="10"/>
        <v>OVALLESANTIAGO</v>
      </c>
      <c r="D699" s="11">
        <v>405.08</v>
      </c>
    </row>
    <row r="700" spans="1:4" x14ac:dyDescent="0.25">
      <c r="A700" s="10" t="s">
        <v>24</v>
      </c>
      <c r="B700" s="10" t="s">
        <v>270</v>
      </c>
      <c r="C700" s="10" t="str">
        <f t="shared" si="10"/>
        <v>OVALLESANTIAGO CENTRO</v>
      </c>
      <c r="D700" s="11">
        <v>405.08</v>
      </c>
    </row>
    <row r="701" spans="1:4" x14ac:dyDescent="0.25">
      <c r="A701" s="10" t="s">
        <v>24</v>
      </c>
      <c r="B701" s="10" t="s">
        <v>20</v>
      </c>
      <c r="C701" s="10" t="str">
        <f t="shared" si="10"/>
        <v>OVALLEVICUÑA</v>
      </c>
      <c r="D701" s="11">
        <v>151.07</v>
      </c>
    </row>
    <row r="702" spans="1:4" x14ac:dyDescent="0.25">
      <c r="A702" s="10" t="s">
        <v>374</v>
      </c>
      <c r="B702" s="10" t="s">
        <v>1340</v>
      </c>
      <c r="C702" s="10" t="str">
        <f t="shared" si="10"/>
        <v>PAILLACOLA UNIÓN</v>
      </c>
      <c r="D702" s="11">
        <v>39.049999999999997</v>
      </c>
    </row>
    <row r="703" spans="1:4" x14ac:dyDescent="0.25">
      <c r="A703" s="10" t="s">
        <v>374</v>
      </c>
      <c r="B703" s="10" t="s">
        <v>379</v>
      </c>
      <c r="C703" s="10" t="str">
        <f t="shared" si="10"/>
        <v>PAILLACOLOS LAGOS</v>
      </c>
      <c r="D703" s="11">
        <v>30.46</v>
      </c>
    </row>
    <row r="704" spans="1:4" x14ac:dyDescent="0.25">
      <c r="A704" s="10" t="s">
        <v>374</v>
      </c>
      <c r="B704" s="10" t="s">
        <v>1325</v>
      </c>
      <c r="C704" s="10" t="str">
        <f t="shared" si="10"/>
        <v>PAILLACOPANGUIPULLI</v>
      </c>
      <c r="D704" s="11">
        <v>86.37</v>
      </c>
    </row>
    <row r="705" spans="1:4" x14ac:dyDescent="0.25">
      <c r="A705" s="10" t="s">
        <v>374</v>
      </c>
      <c r="B705" s="10" t="s">
        <v>334</v>
      </c>
      <c r="C705" s="10" t="str">
        <f t="shared" si="10"/>
        <v>PAILLACOPUERTO MONTT</v>
      </c>
      <c r="D705" s="11">
        <v>167.5</v>
      </c>
    </row>
    <row r="706" spans="1:4" x14ac:dyDescent="0.25">
      <c r="A706" s="10" t="s">
        <v>374</v>
      </c>
      <c r="B706" s="10" t="s">
        <v>265</v>
      </c>
      <c r="C706" s="10" t="str">
        <f t="shared" ref="C706:C769" si="11">CONCATENATE(A706,B706)</f>
        <v>PAILLACOSANTIAGO</v>
      </c>
      <c r="D706" s="11">
        <v>869.06</v>
      </c>
    </row>
    <row r="707" spans="1:4" x14ac:dyDescent="0.25">
      <c r="A707" s="10" t="s">
        <v>374</v>
      </c>
      <c r="B707" s="10" t="s">
        <v>270</v>
      </c>
      <c r="C707" s="10" t="str">
        <f t="shared" si="11"/>
        <v>PAILLACOSANTIAGO CENTRO</v>
      </c>
      <c r="D707" s="11">
        <v>869.06</v>
      </c>
    </row>
    <row r="708" spans="1:4" x14ac:dyDescent="0.25">
      <c r="A708" s="10" t="s">
        <v>374</v>
      </c>
      <c r="B708" s="10" t="s">
        <v>17</v>
      </c>
      <c r="C708" s="10" t="str">
        <f t="shared" si="11"/>
        <v>PAILLACOVALDIVIA</v>
      </c>
      <c r="D708" s="11">
        <v>45.85</v>
      </c>
    </row>
    <row r="709" spans="1:4" x14ac:dyDescent="0.25">
      <c r="A709" s="10" t="s">
        <v>6528</v>
      </c>
      <c r="B709" s="10" t="s">
        <v>350</v>
      </c>
      <c r="C709" s="10" t="str">
        <f t="shared" si="11"/>
        <v>PAINEPUDAHUEL</v>
      </c>
      <c r="D709" s="11">
        <v>43.42</v>
      </c>
    </row>
    <row r="710" spans="1:4" x14ac:dyDescent="0.25">
      <c r="A710" s="10" t="s">
        <v>796</v>
      </c>
      <c r="B710" s="10" t="s">
        <v>824</v>
      </c>
      <c r="C710" s="10" t="str">
        <f t="shared" si="11"/>
        <v>PALENACHAITÉN</v>
      </c>
      <c r="D710" s="11">
        <v>88</v>
      </c>
    </row>
    <row r="711" spans="1:4" x14ac:dyDescent="0.25">
      <c r="A711" s="10" t="s">
        <v>796</v>
      </c>
      <c r="B711" s="10" t="s">
        <v>829</v>
      </c>
      <c r="C711" s="10" t="str">
        <f t="shared" si="11"/>
        <v>PALENAFUTALEUFU</v>
      </c>
      <c r="D711" s="11">
        <v>86.79</v>
      </c>
    </row>
    <row r="712" spans="1:4" x14ac:dyDescent="0.25">
      <c r="A712" s="10" t="s">
        <v>796</v>
      </c>
      <c r="B712" s="10" t="s">
        <v>334</v>
      </c>
      <c r="C712" s="10" t="str">
        <f t="shared" si="11"/>
        <v>PALENAPUERTO MONTT</v>
      </c>
      <c r="D712" s="11">
        <v>735.69</v>
      </c>
    </row>
    <row r="713" spans="1:4" x14ac:dyDescent="0.25">
      <c r="A713" s="10" t="s">
        <v>3545</v>
      </c>
      <c r="B713" s="10" t="s">
        <v>950</v>
      </c>
      <c r="C713" s="10" t="str">
        <f t="shared" si="11"/>
        <v>PALMILLARANCAGUA</v>
      </c>
      <c r="D713" s="11">
        <v>98.02</v>
      </c>
    </row>
    <row r="714" spans="1:4" x14ac:dyDescent="0.25">
      <c r="A714" s="10" t="s">
        <v>3545</v>
      </c>
      <c r="B714" s="10" t="s">
        <v>1301</v>
      </c>
      <c r="C714" s="10" t="str">
        <f t="shared" si="11"/>
        <v>PALMILLASAN FERNANDO</v>
      </c>
      <c r="D714" s="11">
        <v>42.27</v>
      </c>
    </row>
    <row r="715" spans="1:4" x14ac:dyDescent="0.25">
      <c r="A715" s="10" t="s">
        <v>3545</v>
      </c>
      <c r="B715" s="10" t="s">
        <v>1302</v>
      </c>
      <c r="C715" s="10" t="str">
        <f t="shared" si="11"/>
        <v>PALMILLASAN VICENTE</v>
      </c>
      <c r="D715" s="11">
        <v>42.27</v>
      </c>
    </row>
    <row r="716" spans="1:4" x14ac:dyDescent="0.25">
      <c r="A716" s="10" t="s">
        <v>1325</v>
      </c>
      <c r="B716" s="10" t="s">
        <v>1340</v>
      </c>
      <c r="C716" s="10" t="str">
        <f t="shared" si="11"/>
        <v>PANGUIPULLILA UNIÓN</v>
      </c>
      <c r="D716" s="11">
        <v>121.45</v>
      </c>
    </row>
    <row r="717" spans="1:4" x14ac:dyDescent="0.25">
      <c r="A717" s="10" t="s">
        <v>1325</v>
      </c>
      <c r="B717" s="10" t="s">
        <v>379</v>
      </c>
      <c r="C717" s="10" t="str">
        <f t="shared" si="11"/>
        <v>PANGUIPULLILOS LAGOS</v>
      </c>
      <c r="D717" s="11">
        <v>56.97</v>
      </c>
    </row>
    <row r="718" spans="1:4" x14ac:dyDescent="0.25">
      <c r="A718" s="10" t="s">
        <v>1325</v>
      </c>
      <c r="B718" s="10" t="s">
        <v>374</v>
      </c>
      <c r="C718" s="10" t="str">
        <f t="shared" si="11"/>
        <v>PANGUIPULLIPAILLACO</v>
      </c>
      <c r="D718" s="11">
        <v>86.37</v>
      </c>
    </row>
    <row r="719" spans="1:4" x14ac:dyDescent="0.25">
      <c r="A719" s="10" t="s">
        <v>1325</v>
      </c>
      <c r="B719" s="10" t="s">
        <v>265</v>
      </c>
      <c r="C719" s="10" t="str">
        <f t="shared" si="11"/>
        <v>PANGUIPULLISANTIAGO</v>
      </c>
      <c r="D719" s="11">
        <v>830.8</v>
      </c>
    </row>
    <row r="720" spans="1:4" x14ac:dyDescent="0.25">
      <c r="A720" s="10" t="s">
        <v>1325</v>
      </c>
      <c r="B720" s="10" t="s">
        <v>270</v>
      </c>
      <c r="C720" s="10" t="str">
        <f t="shared" si="11"/>
        <v>PANGUIPULLISANTIAGO CENTRO</v>
      </c>
      <c r="D720" s="11">
        <v>830.8</v>
      </c>
    </row>
    <row r="721" spans="1:4" x14ac:dyDescent="0.25">
      <c r="A721" s="10" t="s">
        <v>1325</v>
      </c>
      <c r="B721" s="10" t="s">
        <v>17</v>
      </c>
      <c r="C721" s="10" t="str">
        <f t="shared" si="11"/>
        <v>PANGUIPULLIVALDIVIA</v>
      </c>
      <c r="D721" s="11">
        <v>116.51</v>
      </c>
    </row>
    <row r="722" spans="1:4" x14ac:dyDescent="0.25">
      <c r="A722" s="10" t="s">
        <v>6529</v>
      </c>
      <c r="B722" s="10" t="s">
        <v>1294</v>
      </c>
      <c r="C722" s="10" t="str">
        <f t="shared" si="11"/>
        <v>PAREDONESSANTA CRUZ</v>
      </c>
      <c r="D722" s="11">
        <v>62.4</v>
      </c>
    </row>
    <row r="723" spans="1:4" x14ac:dyDescent="0.25">
      <c r="A723" s="10" t="s">
        <v>1728</v>
      </c>
      <c r="B723" s="10" t="s">
        <v>1753</v>
      </c>
      <c r="C723" s="10" t="str">
        <f t="shared" si="11"/>
        <v>PARRALCAUQUENES</v>
      </c>
      <c r="D723" s="11">
        <v>54.82</v>
      </c>
    </row>
    <row r="724" spans="1:4" x14ac:dyDescent="0.25">
      <c r="A724" s="10" t="s">
        <v>1728</v>
      </c>
      <c r="B724" s="10" t="s">
        <v>368</v>
      </c>
      <c r="C724" s="10" t="str">
        <f t="shared" si="11"/>
        <v>PARRALCURICÓ</v>
      </c>
      <c r="D724" s="11">
        <v>158.21</v>
      </c>
    </row>
    <row r="725" spans="1:4" x14ac:dyDescent="0.25">
      <c r="A725" s="10" t="s">
        <v>1728</v>
      </c>
      <c r="B725" s="10" t="s">
        <v>353</v>
      </c>
      <c r="C725" s="10" t="str">
        <f t="shared" si="11"/>
        <v>PARRALLINARES</v>
      </c>
      <c r="D725" s="11">
        <v>45.63</v>
      </c>
    </row>
    <row r="726" spans="1:4" x14ac:dyDescent="0.25">
      <c r="A726" s="10" t="s">
        <v>1728</v>
      </c>
      <c r="B726" s="10" t="s">
        <v>1763</v>
      </c>
      <c r="C726" s="10" t="str">
        <f t="shared" si="11"/>
        <v>PARRALPELLUHUE</v>
      </c>
      <c r="D726" s="11">
        <v>89.8</v>
      </c>
    </row>
    <row r="727" spans="1:4" x14ac:dyDescent="0.25">
      <c r="A727" s="10" t="s">
        <v>1728</v>
      </c>
      <c r="B727" s="10" t="s">
        <v>354</v>
      </c>
      <c r="C727" s="10" t="str">
        <f t="shared" si="11"/>
        <v>PARRALSAN JAVIER</v>
      </c>
      <c r="D727" s="11">
        <v>74.86</v>
      </c>
    </row>
    <row r="728" spans="1:4" x14ac:dyDescent="0.25">
      <c r="A728" s="10" t="s">
        <v>1728</v>
      </c>
      <c r="B728" s="10" t="s">
        <v>270</v>
      </c>
      <c r="C728" s="10" t="str">
        <f t="shared" si="11"/>
        <v>PARRALSANTIAGO CENTRO</v>
      </c>
      <c r="D728" s="11">
        <v>343.82</v>
      </c>
    </row>
    <row r="729" spans="1:4" x14ac:dyDescent="0.25">
      <c r="A729" s="10" t="s">
        <v>1728</v>
      </c>
      <c r="B729" s="10" t="s">
        <v>359</v>
      </c>
      <c r="C729" s="10" t="str">
        <f t="shared" si="11"/>
        <v>PARRALTALCA</v>
      </c>
      <c r="D729" s="11">
        <v>91.64</v>
      </c>
    </row>
    <row r="730" spans="1:4" x14ac:dyDescent="0.25">
      <c r="A730" s="10" t="s">
        <v>1763</v>
      </c>
      <c r="B730" s="10" t="s">
        <v>1728</v>
      </c>
      <c r="C730" s="10" t="str">
        <f t="shared" si="11"/>
        <v>PELLUHUEPARRAL</v>
      </c>
      <c r="D730" s="11">
        <v>89.8</v>
      </c>
    </row>
    <row r="731" spans="1:4" x14ac:dyDescent="0.25">
      <c r="A731" s="10" t="s">
        <v>6530</v>
      </c>
      <c r="B731" s="10" t="s">
        <v>152</v>
      </c>
      <c r="C731" s="10" t="str">
        <f t="shared" si="11"/>
        <v>PENCOTOME</v>
      </c>
      <c r="D731" s="11">
        <v>16.760000000000002</v>
      </c>
    </row>
    <row r="732" spans="1:4" x14ac:dyDescent="0.25">
      <c r="A732" s="10" t="s">
        <v>6500</v>
      </c>
      <c r="B732" s="10" t="s">
        <v>1363</v>
      </c>
      <c r="C732" s="10" t="str">
        <f t="shared" si="11"/>
        <v>PEÑAFLORCURACAVÍ</v>
      </c>
      <c r="D732" s="11">
        <v>52</v>
      </c>
    </row>
    <row r="733" spans="1:4" x14ac:dyDescent="0.25">
      <c r="A733" s="10" t="s">
        <v>6500</v>
      </c>
      <c r="B733" s="10" t="s">
        <v>350</v>
      </c>
      <c r="C733" s="10" t="str">
        <f t="shared" si="11"/>
        <v>PEÑAFLORPUDAHUEL</v>
      </c>
      <c r="D733" s="11">
        <v>30.1</v>
      </c>
    </row>
    <row r="734" spans="1:4" x14ac:dyDescent="0.25">
      <c r="A734" s="10" t="s">
        <v>6500</v>
      </c>
      <c r="B734" s="10" t="s">
        <v>950</v>
      </c>
      <c r="C734" s="10" t="str">
        <f t="shared" si="11"/>
        <v>PEÑAFLORRANCAGUA</v>
      </c>
      <c r="D734" s="11">
        <v>75.599999999999994</v>
      </c>
    </row>
    <row r="735" spans="1:4" x14ac:dyDescent="0.25">
      <c r="A735" s="10" t="s">
        <v>6507</v>
      </c>
      <c r="B735" s="10" t="s">
        <v>1309</v>
      </c>
      <c r="C735" s="10" t="str">
        <f t="shared" si="11"/>
        <v>PEÑALOLÉNLA FLORIDA</v>
      </c>
      <c r="D735" s="11">
        <v>8</v>
      </c>
    </row>
    <row r="736" spans="1:4" x14ac:dyDescent="0.25">
      <c r="A736" s="10" t="s">
        <v>6507</v>
      </c>
      <c r="B736" s="10" t="s">
        <v>335</v>
      </c>
      <c r="C736" s="10" t="str">
        <f t="shared" si="11"/>
        <v>PEÑALOLÉNLAS CONDES</v>
      </c>
      <c r="D736" s="11">
        <v>11</v>
      </c>
    </row>
    <row r="737" spans="1:4" x14ac:dyDescent="0.25">
      <c r="A737" s="10" t="s">
        <v>6507</v>
      </c>
      <c r="B737" s="10" t="s">
        <v>835</v>
      </c>
      <c r="C737" s="10" t="str">
        <f t="shared" si="11"/>
        <v>PEÑALOLÉNPUNTA ARENAS</v>
      </c>
      <c r="D737" s="11">
        <v>3003.86</v>
      </c>
    </row>
    <row r="738" spans="1:4" x14ac:dyDescent="0.25">
      <c r="A738" s="10" t="s">
        <v>6507</v>
      </c>
      <c r="B738" s="10" t="s">
        <v>359</v>
      </c>
      <c r="C738" s="10" t="str">
        <f t="shared" si="11"/>
        <v>PEÑALOLÉNTALCA</v>
      </c>
      <c r="D738" s="11">
        <v>256.86</v>
      </c>
    </row>
    <row r="739" spans="1:4" x14ac:dyDescent="0.25">
      <c r="A739" s="10" t="s">
        <v>2472</v>
      </c>
      <c r="B739" s="10" t="s">
        <v>1304</v>
      </c>
      <c r="C739" s="10" t="str">
        <f t="shared" si="11"/>
        <v>PERALILLOGRANEROS</v>
      </c>
      <c r="D739" s="11">
        <v>123.36</v>
      </c>
    </row>
    <row r="740" spans="1:4" x14ac:dyDescent="0.25">
      <c r="A740" s="10" t="s">
        <v>2472</v>
      </c>
      <c r="B740" s="10" t="s">
        <v>950</v>
      </c>
      <c r="C740" s="10" t="str">
        <f t="shared" si="11"/>
        <v>PERALILLORANCAGUA</v>
      </c>
      <c r="D740" s="11">
        <v>115.19</v>
      </c>
    </row>
    <row r="741" spans="1:4" x14ac:dyDescent="0.25">
      <c r="A741" s="10" t="s">
        <v>2472</v>
      </c>
      <c r="B741" s="10" t="s">
        <v>6531</v>
      </c>
      <c r="C741" s="10" t="str">
        <f t="shared" si="11"/>
        <v>PERALILLOREQUINOA</v>
      </c>
      <c r="D741" s="11">
        <v>97.65</v>
      </c>
    </row>
    <row r="742" spans="1:4" x14ac:dyDescent="0.25">
      <c r="A742" s="10" t="s">
        <v>6532</v>
      </c>
      <c r="B742" s="10" t="s">
        <v>288</v>
      </c>
      <c r="C742" s="10" t="str">
        <f t="shared" si="11"/>
        <v>PERQUENCOTEMUCO</v>
      </c>
      <c r="D742" s="11">
        <v>43.8</v>
      </c>
    </row>
    <row r="743" spans="1:4" x14ac:dyDescent="0.25">
      <c r="A743" s="10" t="s">
        <v>2481</v>
      </c>
      <c r="B743" s="10" t="s">
        <v>950</v>
      </c>
      <c r="C743" s="10" t="str">
        <f t="shared" si="11"/>
        <v>PEUMORANCAGUA</v>
      </c>
      <c r="D743" s="11">
        <v>66.28</v>
      </c>
    </row>
    <row r="744" spans="1:4" x14ac:dyDescent="0.25">
      <c r="A744" s="10" t="s">
        <v>2481</v>
      </c>
      <c r="B744" s="10" t="s">
        <v>1301</v>
      </c>
      <c r="C744" s="10" t="str">
        <f t="shared" si="11"/>
        <v>PEUMOSAN FERNANDO</v>
      </c>
      <c r="D744" s="11">
        <v>35.9</v>
      </c>
    </row>
    <row r="745" spans="1:4" x14ac:dyDescent="0.25">
      <c r="A745" s="10" t="s">
        <v>2481</v>
      </c>
      <c r="B745" s="10" t="s">
        <v>1294</v>
      </c>
      <c r="C745" s="10" t="str">
        <f t="shared" si="11"/>
        <v>PEUMOSANTA CRUZ</v>
      </c>
      <c r="D745" s="11">
        <v>57.98</v>
      </c>
    </row>
    <row r="746" spans="1:4" x14ac:dyDescent="0.25">
      <c r="A746" s="10" t="s">
        <v>2239</v>
      </c>
      <c r="B746" s="10" t="s">
        <v>894</v>
      </c>
      <c r="C746" s="10" t="str">
        <f t="shared" si="11"/>
        <v>PICAPOZO ALMONTE</v>
      </c>
      <c r="D746" s="11">
        <v>61.78</v>
      </c>
    </row>
    <row r="747" spans="1:4" x14ac:dyDescent="0.25">
      <c r="A747" s="10" t="s">
        <v>1289</v>
      </c>
      <c r="B747" s="10" t="s">
        <v>6514</v>
      </c>
      <c r="C747" s="10" t="str">
        <f t="shared" si="11"/>
        <v>PICHILEMULITUECHE</v>
      </c>
      <c r="D747" s="11">
        <v>60.5</v>
      </c>
    </row>
    <row r="748" spans="1:4" x14ac:dyDescent="0.25">
      <c r="A748" s="10" t="s">
        <v>1289</v>
      </c>
      <c r="B748" s="10" t="s">
        <v>6526</v>
      </c>
      <c r="C748" s="10" t="str">
        <f t="shared" si="11"/>
        <v>PICHILEMUÑUÑOA</v>
      </c>
      <c r="D748" s="11">
        <v>208.96</v>
      </c>
    </row>
    <row r="749" spans="1:4" x14ac:dyDescent="0.25">
      <c r="A749" s="10" t="s">
        <v>1289</v>
      </c>
      <c r="B749" s="10" t="s">
        <v>1289</v>
      </c>
      <c r="C749" s="10" t="str">
        <f t="shared" si="11"/>
        <v>PICHILEMUPICHILEMU</v>
      </c>
      <c r="D749" s="11">
        <v>0</v>
      </c>
    </row>
    <row r="750" spans="1:4" x14ac:dyDescent="0.25">
      <c r="A750" s="10" t="s">
        <v>1289</v>
      </c>
      <c r="B750" s="10" t="s">
        <v>950</v>
      </c>
      <c r="C750" s="10" t="str">
        <f t="shared" si="11"/>
        <v>PICHILEMURANCAGUA</v>
      </c>
      <c r="D750" s="11">
        <v>176.26</v>
      </c>
    </row>
    <row r="751" spans="1:4" x14ac:dyDescent="0.25">
      <c r="A751" s="10" t="s">
        <v>1289</v>
      </c>
      <c r="B751" s="10" t="s">
        <v>1301</v>
      </c>
      <c r="C751" s="10" t="str">
        <f t="shared" si="11"/>
        <v>PICHILEMUSAN FERNANDO</v>
      </c>
      <c r="D751" s="11">
        <v>128.32</v>
      </c>
    </row>
    <row r="752" spans="1:4" x14ac:dyDescent="0.25">
      <c r="A752" s="10" t="s">
        <v>1289</v>
      </c>
      <c r="B752" s="10" t="s">
        <v>1302</v>
      </c>
      <c r="C752" s="10" t="str">
        <f t="shared" si="11"/>
        <v>PICHILEMUSAN VICENTE</v>
      </c>
      <c r="D752" s="11">
        <v>121.32</v>
      </c>
    </row>
    <row r="753" spans="1:4" x14ac:dyDescent="0.25">
      <c r="A753" s="10" t="s">
        <v>1289</v>
      </c>
      <c r="B753" s="10" t="s">
        <v>1294</v>
      </c>
      <c r="C753" s="10" t="str">
        <f t="shared" si="11"/>
        <v>PICHILEMUSANTA CRUZ</v>
      </c>
      <c r="D753" s="11">
        <v>90.31</v>
      </c>
    </row>
    <row r="754" spans="1:4" x14ac:dyDescent="0.25">
      <c r="A754" s="10" t="s">
        <v>1289</v>
      </c>
      <c r="B754" s="10" t="s">
        <v>270</v>
      </c>
      <c r="C754" s="10" t="str">
        <f t="shared" si="11"/>
        <v>PICHILEMUSANTIAGO CENTRO</v>
      </c>
      <c r="D754" s="11">
        <v>208.96</v>
      </c>
    </row>
    <row r="755" spans="1:4" x14ac:dyDescent="0.25">
      <c r="A755" s="10" t="s">
        <v>12</v>
      </c>
      <c r="B755" s="10" t="s">
        <v>1249</v>
      </c>
      <c r="C755" s="10" t="str">
        <f t="shared" si="11"/>
        <v>PINTOBULNES</v>
      </c>
      <c r="D755" s="11">
        <v>48.36</v>
      </c>
    </row>
    <row r="756" spans="1:4" x14ac:dyDescent="0.25">
      <c r="A756" s="10" t="s">
        <v>12</v>
      </c>
      <c r="B756" s="10" t="s">
        <v>103</v>
      </c>
      <c r="C756" s="10" t="str">
        <f t="shared" si="11"/>
        <v>PINTOCHILLAN</v>
      </c>
      <c r="D756" s="11">
        <v>25.05</v>
      </c>
    </row>
    <row r="757" spans="1:4" x14ac:dyDescent="0.25">
      <c r="A757" s="10" t="s">
        <v>12</v>
      </c>
      <c r="B757" s="10" t="s">
        <v>1811</v>
      </c>
      <c r="C757" s="10" t="str">
        <f t="shared" si="11"/>
        <v>PINTOYUNGAY</v>
      </c>
      <c r="D757" s="11">
        <v>89.85</v>
      </c>
    </row>
    <row r="758" spans="1:4" x14ac:dyDescent="0.25">
      <c r="A758" s="10" t="s">
        <v>485</v>
      </c>
      <c r="B758" s="10" t="s">
        <v>704</v>
      </c>
      <c r="C758" s="10" t="str">
        <f t="shared" si="11"/>
        <v>PITRUFQUENCURACAUTIN</v>
      </c>
      <c r="D758" s="11">
        <v>115</v>
      </c>
    </row>
    <row r="759" spans="1:4" x14ac:dyDescent="0.25">
      <c r="A759" s="10" t="s">
        <v>485</v>
      </c>
      <c r="B759" s="10" t="s">
        <v>732</v>
      </c>
      <c r="C759" s="10" t="str">
        <f t="shared" si="11"/>
        <v>PITRUFQUENNUEVA IMPERIAL</v>
      </c>
      <c r="D759" s="11">
        <v>59.81</v>
      </c>
    </row>
    <row r="760" spans="1:4" x14ac:dyDescent="0.25">
      <c r="A760" s="10" t="s">
        <v>485</v>
      </c>
      <c r="B760" s="10" t="s">
        <v>806</v>
      </c>
      <c r="C760" s="10" t="str">
        <f t="shared" si="11"/>
        <v>PITRUFQUENRÍO NEGRO</v>
      </c>
      <c r="D760" s="11">
        <v>252</v>
      </c>
    </row>
    <row r="761" spans="1:4" x14ac:dyDescent="0.25">
      <c r="A761" s="10" t="s">
        <v>485</v>
      </c>
      <c r="B761" s="10" t="s">
        <v>288</v>
      </c>
      <c r="C761" s="10" t="str">
        <f t="shared" si="11"/>
        <v>PITRUFQUENTEMUCO</v>
      </c>
      <c r="D761" s="11">
        <v>32.619999999999997</v>
      </c>
    </row>
    <row r="762" spans="1:4" x14ac:dyDescent="0.25">
      <c r="A762" s="10" t="s">
        <v>485</v>
      </c>
      <c r="B762" s="10" t="s">
        <v>17</v>
      </c>
      <c r="C762" s="10" t="str">
        <f t="shared" si="11"/>
        <v>PITRUFQUENVALDIVIA</v>
      </c>
      <c r="D762" s="11">
        <v>138.33000000000001</v>
      </c>
    </row>
    <row r="763" spans="1:4" x14ac:dyDescent="0.25">
      <c r="A763" s="10" t="s">
        <v>485</v>
      </c>
      <c r="B763" s="10" t="s">
        <v>442</v>
      </c>
      <c r="C763" s="10" t="str">
        <f t="shared" si="11"/>
        <v>PITRUFQUENVILLARRICA</v>
      </c>
      <c r="D763" s="11">
        <v>58.31</v>
      </c>
    </row>
    <row r="764" spans="1:4" x14ac:dyDescent="0.25">
      <c r="A764" s="10" t="s">
        <v>861</v>
      </c>
      <c r="B764" s="10" t="s">
        <v>6533</v>
      </c>
      <c r="C764" s="10" t="str">
        <f t="shared" si="11"/>
        <v>PORVENIRPRIMAVERA</v>
      </c>
      <c r="D764" s="11">
        <v>128.72</v>
      </c>
    </row>
    <row r="765" spans="1:4" x14ac:dyDescent="0.25">
      <c r="A765" s="10" t="s">
        <v>861</v>
      </c>
      <c r="B765" s="10" t="s">
        <v>868</v>
      </c>
      <c r="C765" s="10" t="str">
        <f t="shared" si="11"/>
        <v>PORVENIRPUERTO NATALES</v>
      </c>
      <c r="D765" s="11">
        <v>287.23</v>
      </c>
    </row>
    <row r="766" spans="1:4" x14ac:dyDescent="0.25">
      <c r="A766" s="10" t="s">
        <v>861</v>
      </c>
      <c r="B766" s="10" t="s">
        <v>835</v>
      </c>
      <c r="C766" s="10" t="str">
        <f t="shared" si="11"/>
        <v>PORVENIRPUNTA ARENAS</v>
      </c>
      <c r="D766" s="11">
        <v>44.25</v>
      </c>
    </row>
    <row r="767" spans="1:4" x14ac:dyDescent="0.25">
      <c r="A767" s="10" t="s">
        <v>861</v>
      </c>
      <c r="B767" s="10" t="s">
        <v>265</v>
      </c>
      <c r="C767" s="10" t="str">
        <f t="shared" si="11"/>
        <v>PORVENIRSANTIAGO</v>
      </c>
      <c r="D767" s="11">
        <v>3001.4</v>
      </c>
    </row>
    <row r="768" spans="1:4" x14ac:dyDescent="0.25">
      <c r="A768" s="10" t="s">
        <v>861</v>
      </c>
      <c r="B768" s="10" t="s">
        <v>270</v>
      </c>
      <c r="C768" s="10" t="str">
        <f t="shared" si="11"/>
        <v>PORVENIRSANTIAGO CENTRO</v>
      </c>
      <c r="D768" s="11">
        <v>3001.4</v>
      </c>
    </row>
    <row r="769" spans="1:4" x14ac:dyDescent="0.25">
      <c r="A769" s="10" t="s">
        <v>894</v>
      </c>
      <c r="B769" s="10" t="s">
        <v>893</v>
      </c>
      <c r="C769" s="10" t="str">
        <f t="shared" si="11"/>
        <v>POZO ALMONTEALTO HOSPICIO</v>
      </c>
      <c r="D769" s="11">
        <v>45.73</v>
      </c>
    </row>
    <row r="770" spans="1:4" x14ac:dyDescent="0.25">
      <c r="A770" s="10" t="s">
        <v>894</v>
      </c>
      <c r="B770" s="10" t="s">
        <v>326</v>
      </c>
      <c r="C770" s="10" t="str">
        <f t="shared" ref="C770:C833" si="12">CONCATENATE(A770,B770)</f>
        <v>POZO ALMONTEIQUIQUE</v>
      </c>
      <c r="D770" s="11">
        <v>51.79</v>
      </c>
    </row>
    <row r="771" spans="1:4" x14ac:dyDescent="0.25">
      <c r="A771" s="10" t="s">
        <v>894</v>
      </c>
      <c r="B771" s="10" t="s">
        <v>2239</v>
      </c>
      <c r="C771" s="10" t="str">
        <f t="shared" si="12"/>
        <v>POZO ALMONTEPICA</v>
      </c>
      <c r="D771" s="11">
        <v>61.78</v>
      </c>
    </row>
    <row r="772" spans="1:4" x14ac:dyDescent="0.25">
      <c r="A772" s="10" t="s">
        <v>6533</v>
      </c>
      <c r="B772" s="10" t="s">
        <v>861</v>
      </c>
      <c r="C772" s="10" t="str">
        <f t="shared" si="12"/>
        <v>PRIMAVERAPORVENIR</v>
      </c>
      <c r="D772" s="11">
        <v>128.72</v>
      </c>
    </row>
    <row r="773" spans="1:4" x14ac:dyDescent="0.25">
      <c r="A773" s="10" t="s">
        <v>3057</v>
      </c>
      <c r="B773" s="10" t="s">
        <v>261</v>
      </c>
      <c r="C773" s="10" t="str">
        <f t="shared" si="12"/>
        <v>PROVIDENCIAARICA</v>
      </c>
      <c r="D773" s="11">
        <v>2059.04</v>
      </c>
    </row>
    <row r="774" spans="1:4" x14ac:dyDescent="0.25">
      <c r="A774" s="10" t="s">
        <v>3057</v>
      </c>
      <c r="B774" s="10" t="s">
        <v>111</v>
      </c>
      <c r="C774" s="10" t="str">
        <f t="shared" si="12"/>
        <v>PROVIDENCIACOIHAIQUE</v>
      </c>
      <c r="D774" s="11">
        <v>1708.97</v>
      </c>
    </row>
    <row r="775" spans="1:4" x14ac:dyDescent="0.25">
      <c r="A775" s="10" t="s">
        <v>3057</v>
      </c>
      <c r="B775" s="10" t="s">
        <v>828</v>
      </c>
      <c r="C775" s="10" t="str">
        <f t="shared" si="12"/>
        <v>PROVIDENCIAPUERTO VARAS</v>
      </c>
      <c r="D775" s="11">
        <v>1015.96</v>
      </c>
    </row>
    <row r="776" spans="1:4" x14ac:dyDescent="0.25">
      <c r="A776" s="10" t="s">
        <v>3057</v>
      </c>
      <c r="B776" s="10" t="s">
        <v>950</v>
      </c>
      <c r="C776" s="10" t="str">
        <f t="shared" si="12"/>
        <v>PROVIDENCIARANCAGUA</v>
      </c>
      <c r="D776" s="11">
        <v>83.73</v>
      </c>
    </row>
    <row r="777" spans="1:4" x14ac:dyDescent="0.25">
      <c r="A777" s="10" t="s">
        <v>3057</v>
      </c>
      <c r="B777" s="10" t="s">
        <v>359</v>
      </c>
      <c r="C777" s="10" t="str">
        <f t="shared" si="12"/>
        <v>PROVIDENCIATALCA</v>
      </c>
      <c r="D777" s="11">
        <v>263</v>
      </c>
    </row>
    <row r="778" spans="1:4" x14ac:dyDescent="0.25">
      <c r="A778" s="10" t="s">
        <v>3057</v>
      </c>
      <c r="B778" s="10" t="s">
        <v>435</v>
      </c>
      <c r="C778" s="10" t="str">
        <f t="shared" si="12"/>
        <v>PROVIDENCIAVIÑA DEL MAR</v>
      </c>
      <c r="D778" s="11">
        <v>132</v>
      </c>
    </row>
    <row r="779" spans="1:4" x14ac:dyDescent="0.25">
      <c r="A779" s="10" t="s">
        <v>286</v>
      </c>
      <c r="B779" s="10" t="s">
        <v>724</v>
      </c>
      <c r="C779" s="10" t="str">
        <f t="shared" si="12"/>
        <v>PUCONANGOL</v>
      </c>
      <c r="D779" s="11">
        <v>237.94</v>
      </c>
    </row>
    <row r="780" spans="1:4" x14ac:dyDescent="0.25">
      <c r="A780" s="10" t="s">
        <v>286</v>
      </c>
      <c r="B780" s="10" t="s">
        <v>512</v>
      </c>
      <c r="C780" s="10" t="str">
        <f t="shared" si="12"/>
        <v>PUCONCARAHUE</v>
      </c>
      <c r="D780" s="11">
        <v>150</v>
      </c>
    </row>
    <row r="781" spans="1:4" x14ac:dyDescent="0.25">
      <c r="A781" s="10" t="s">
        <v>286</v>
      </c>
      <c r="B781" s="10" t="s">
        <v>704</v>
      </c>
      <c r="C781" s="10" t="str">
        <f t="shared" si="12"/>
        <v>PUCONCURACAUTIN</v>
      </c>
      <c r="D781" s="11">
        <v>190</v>
      </c>
    </row>
    <row r="782" spans="1:4" x14ac:dyDescent="0.25">
      <c r="A782" s="10" t="s">
        <v>286</v>
      </c>
      <c r="B782" s="10" t="s">
        <v>4802</v>
      </c>
      <c r="C782" s="10" t="str">
        <f t="shared" si="12"/>
        <v>PUCONFREIRE</v>
      </c>
      <c r="D782" s="11">
        <v>80.59</v>
      </c>
    </row>
    <row r="783" spans="1:4" x14ac:dyDescent="0.25">
      <c r="A783" s="10" t="s">
        <v>286</v>
      </c>
      <c r="B783" s="10" t="s">
        <v>466</v>
      </c>
      <c r="C783" s="10" t="str">
        <f t="shared" si="12"/>
        <v>PUCONLONCOCHE</v>
      </c>
      <c r="D783" s="11">
        <v>67</v>
      </c>
    </row>
    <row r="784" spans="1:4" x14ac:dyDescent="0.25">
      <c r="A784" s="10" t="s">
        <v>286</v>
      </c>
      <c r="B784" s="10" t="s">
        <v>270</v>
      </c>
      <c r="C784" s="10" t="str">
        <f t="shared" si="12"/>
        <v>PUCONSANTIAGO CENTRO</v>
      </c>
      <c r="D784" s="11">
        <v>786.13</v>
      </c>
    </row>
    <row r="785" spans="1:4" x14ac:dyDescent="0.25">
      <c r="A785" s="10" t="s">
        <v>286</v>
      </c>
      <c r="B785" s="10" t="s">
        <v>288</v>
      </c>
      <c r="C785" s="10" t="str">
        <f t="shared" si="12"/>
        <v>PUCONTEMUCO</v>
      </c>
      <c r="D785" s="11">
        <v>109.34</v>
      </c>
    </row>
    <row r="786" spans="1:4" x14ac:dyDescent="0.25">
      <c r="A786" s="10" t="s">
        <v>286</v>
      </c>
      <c r="B786" s="10" t="s">
        <v>474</v>
      </c>
      <c r="C786" s="10" t="str">
        <f t="shared" si="12"/>
        <v>PUCONVICTORIA</v>
      </c>
      <c r="D786" s="11">
        <v>172.05</v>
      </c>
    </row>
    <row r="787" spans="1:4" x14ac:dyDescent="0.25">
      <c r="A787" s="10" t="s">
        <v>286</v>
      </c>
      <c r="B787" s="10" t="s">
        <v>442</v>
      </c>
      <c r="C787" s="10" t="str">
        <f t="shared" si="12"/>
        <v>PUCONVILLARRICA</v>
      </c>
      <c r="D787" s="11">
        <v>26.43</v>
      </c>
    </row>
    <row r="788" spans="1:4" x14ac:dyDescent="0.25">
      <c r="A788" s="10" t="s">
        <v>350</v>
      </c>
      <c r="B788" s="10" t="s">
        <v>261</v>
      </c>
      <c r="C788" s="10" t="str">
        <f t="shared" si="12"/>
        <v>PUDAHUELARICA</v>
      </c>
      <c r="D788" s="11">
        <v>2041</v>
      </c>
    </row>
    <row r="789" spans="1:4" x14ac:dyDescent="0.25">
      <c r="A789" s="10" t="s">
        <v>350</v>
      </c>
      <c r="B789" s="10" t="s">
        <v>6471</v>
      </c>
      <c r="C789" s="10" t="str">
        <f t="shared" si="12"/>
        <v>PUDAHUELBUIN</v>
      </c>
      <c r="D789" s="11">
        <v>38.200000000000003</v>
      </c>
    </row>
    <row r="790" spans="1:4" x14ac:dyDescent="0.25">
      <c r="A790" s="10" t="s">
        <v>350</v>
      </c>
      <c r="B790" s="10" t="s">
        <v>3</v>
      </c>
      <c r="C790" s="10" t="str">
        <f t="shared" si="12"/>
        <v>PUDAHUELCASTRO</v>
      </c>
      <c r="D790" s="11">
        <v>1198.46</v>
      </c>
    </row>
    <row r="791" spans="1:4" x14ac:dyDescent="0.25">
      <c r="A791" s="10" t="s">
        <v>350</v>
      </c>
      <c r="B791" s="10" t="s">
        <v>3324</v>
      </c>
      <c r="C791" s="10" t="str">
        <f t="shared" si="12"/>
        <v>PUDAHUELCERRILLOS</v>
      </c>
      <c r="D791" s="11">
        <v>0</v>
      </c>
    </row>
    <row r="792" spans="1:4" x14ac:dyDescent="0.25">
      <c r="A792" s="10" t="s">
        <v>350</v>
      </c>
      <c r="B792" s="10" t="s">
        <v>111</v>
      </c>
      <c r="C792" s="10" t="str">
        <f t="shared" si="12"/>
        <v>PUDAHUELCOIHAIQUE</v>
      </c>
      <c r="D792" s="11">
        <v>1695</v>
      </c>
    </row>
    <row r="793" spans="1:4" x14ac:dyDescent="0.25">
      <c r="A793" s="10" t="s">
        <v>350</v>
      </c>
      <c r="B793" s="10" t="s">
        <v>100</v>
      </c>
      <c r="C793" s="10" t="str">
        <f t="shared" si="12"/>
        <v>PUDAHUELCONCEPCIÓN</v>
      </c>
      <c r="D793" s="11">
        <v>502</v>
      </c>
    </row>
    <row r="794" spans="1:4" x14ac:dyDescent="0.25">
      <c r="A794" s="10" t="s">
        <v>350</v>
      </c>
      <c r="B794" s="10" t="s">
        <v>1363</v>
      </c>
      <c r="C794" s="10" t="str">
        <f t="shared" si="12"/>
        <v>PUDAHUELCURACAVÍ</v>
      </c>
      <c r="D794" s="11">
        <v>46.67</v>
      </c>
    </row>
    <row r="795" spans="1:4" x14ac:dyDescent="0.25">
      <c r="A795" s="10" t="s">
        <v>350</v>
      </c>
      <c r="B795" s="10" t="s">
        <v>1304</v>
      </c>
      <c r="C795" s="10" t="str">
        <f t="shared" si="12"/>
        <v>PUDAHUELGRANEROS</v>
      </c>
      <c r="D795" s="11">
        <v>74.739999999999995</v>
      </c>
    </row>
    <row r="796" spans="1:4" x14ac:dyDescent="0.25">
      <c r="A796" s="10" t="s">
        <v>350</v>
      </c>
      <c r="B796" s="10" t="s">
        <v>1366</v>
      </c>
      <c r="C796" s="10" t="str">
        <f t="shared" si="12"/>
        <v>PUDAHUELMAIPÚ</v>
      </c>
      <c r="D796" s="11">
        <v>0</v>
      </c>
    </row>
    <row r="797" spans="1:4" x14ac:dyDescent="0.25">
      <c r="A797" s="10" t="s">
        <v>350</v>
      </c>
      <c r="B797" s="10" t="s">
        <v>348</v>
      </c>
      <c r="C797" s="10" t="str">
        <f t="shared" si="12"/>
        <v>PUDAHUELMELIPILLA</v>
      </c>
      <c r="D797" s="11">
        <v>73.11</v>
      </c>
    </row>
    <row r="798" spans="1:4" x14ac:dyDescent="0.25">
      <c r="A798" s="10" t="s">
        <v>350</v>
      </c>
      <c r="B798" s="10" t="s">
        <v>348</v>
      </c>
      <c r="C798" s="10" t="str">
        <f t="shared" si="12"/>
        <v>PUDAHUELMELIPILLA</v>
      </c>
      <c r="D798" s="11">
        <v>73.11</v>
      </c>
    </row>
    <row r="799" spans="1:4" x14ac:dyDescent="0.25">
      <c r="A799" s="10" t="s">
        <v>350</v>
      </c>
      <c r="B799" s="10" t="s">
        <v>6528</v>
      </c>
      <c r="C799" s="10" t="str">
        <f t="shared" si="12"/>
        <v>PUDAHUELPAINE</v>
      </c>
      <c r="D799" s="11">
        <v>43.42</v>
      </c>
    </row>
    <row r="800" spans="1:4" x14ac:dyDescent="0.25">
      <c r="A800" s="10" t="s">
        <v>350</v>
      </c>
      <c r="B800" s="10" t="s">
        <v>6500</v>
      </c>
      <c r="C800" s="10" t="str">
        <f t="shared" si="12"/>
        <v>PUDAHUELPEÑAFLOR</v>
      </c>
      <c r="D800" s="11">
        <v>30.1</v>
      </c>
    </row>
    <row r="801" spans="1:4" x14ac:dyDescent="0.25">
      <c r="A801" s="10" t="s">
        <v>350</v>
      </c>
      <c r="B801" s="10" t="s">
        <v>350</v>
      </c>
      <c r="C801" s="10" t="str">
        <f t="shared" si="12"/>
        <v>PUDAHUELPUDAHUEL</v>
      </c>
      <c r="D801" s="11">
        <v>0</v>
      </c>
    </row>
    <row r="802" spans="1:4" x14ac:dyDescent="0.25">
      <c r="A802" s="10" t="s">
        <v>350</v>
      </c>
      <c r="B802" s="10" t="s">
        <v>350</v>
      </c>
      <c r="C802" s="10" t="str">
        <f t="shared" si="12"/>
        <v>PUDAHUELPUDAHUEL</v>
      </c>
      <c r="D802" s="11">
        <v>0</v>
      </c>
    </row>
    <row r="803" spans="1:4" x14ac:dyDescent="0.25">
      <c r="A803" s="10" t="s">
        <v>350</v>
      </c>
      <c r="B803" s="10" t="s">
        <v>2503</v>
      </c>
      <c r="C803" s="10" t="str">
        <f t="shared" si="12"/>
        <v>PUDAHUELPUENTE ALTO</v>
      </c>
      <c r="D803" s="11">
        <v>0</v>
      </c>
    </row>
    <row r="804" spans="1:4" x14ac:dyDescent="0.25">
      <c r="A804" s="10" t="s">
        <v>350</v>
      </c>
      <c r="B804" s="10" t="s">
        <v>334</v>
      </c>
      <c r="C804" s="10" t="str">
        <f t="shared" si="12"/>
        <v>PUDAHUELPUERTO MONTT</v>
      </c>
      <c r="D804" s="11">
        <v>1032.5999999999999</v>
      </c>
    </row>
    <row r="805" spans="1:4" x14ac:dyDescent="0.25">
      <c r="A805" s="10" t="s">
        <v>350</v>
      </c>
      <c r="B805" s="10" t="s">
        <v>828</v>
      </c>
      <c r="C805" s="10" t="str">
        <f t="shared" si="12"/>
        <v>PUDAHUELPUERTO VARAS</v>
      </c>
      <c r="D805" s="11">
        <v>1015.96</v>
      </c>
    </row>
    <row r="806" spans="1:4" x14ac:dyDescent="0.25">
      <c r="A806" s="10" t="s">
        <v>350</v>
      </c>
      <c r="B806" s="10" t="s">
        <v>950</v>
      </c>
      <c r="C806" s="10" t="str">
        <f t="shared" si="12"/>
        <v>PUDAHUELRANCAGUA</v>
      </c>
      <c r="D806" s="11">
        <v>83.73</v>
      </c>
    </row>
    <row r="807" spans="1:4" x14ac:dyDescent="0.25">
      <c r="A807" s="10" t="s">
        <v>350</v>
      </c>
      <c r="B807" s="10" t="s">
        <v>1467</v>
      </c>
      <c r="C807" s="10" t="str">
        <f t="shared" si="12"/>
        <v>PUDAHUELSAN FELIPE</v>
      </c>
      <c r="D807" s="11">
        <v>87.68</v>
      </c>
    </row>
    <row r="808" spans="1:4" x14ac:dyDescent="0.25">
      <c r="A808" s="10" t="s">
        <v>350</v>
      </c>
      <c r="B808" s="10" t="s">
        <v>1301</v>
      </c>
      <c r="C808" s="10" t="str">
        <f t="shared" si="12"/>
        <v>PUDAHUELSAN FERNANDO</v>
      </c>
      <c r="D808" s="11">
        <v>139.58000000000001</v>
      </c>
    </row>
    <row r="809" spans="1:4" x14ac:dyDescent="0.25">
      <c r="A809" s="10" t="s">
        <v>350</v>
      </c>
      <c r="B809" s="10" t="s">
        <v>6534</v>
      </c>
      <c r="C809" s="10" t="str">
        <f t="shared" si="12"/>
        <v>PUDAHUELSAN PEDRO</v>
      </c>
      <c r="D809" s="11">
        <v>109.53</v>
      </c>
    </row>
    <row r="810" spans="1:4" x14ac:dyDescent="0.25">
      <c r="A810" s="10" t="s">
        <v>350</v>
      </c>
      <c r="B810" s="10" t="s">
        <v>270</v>
      </c>
      <c r="C810" s="10" t="str">
        <f t="shared" si="12"/>
        <v>PUDAHUELSANTIAGO CENTRO</v>
      </c>
      <c r="D810" s="11">
        <v>0</v>
      </c>
    </row>
    <row r="811" spans="1:4" x14ac:dyDescent="0.25">
      <c r="A811" s="10" t="s">
        <v>350</v>
      </c>
      <c r="B811" s="10" t="s">
        <v>345</v>
      </c>
      <c r="C811" s="10" t="str">
        <f t="shared" si="12"/>
        <v>PUDAHUELTALAGANTE</v>
      </c>
      <c r="D811" s="11">
        <v>43.38</v>
      </c>
    </row>
    <row r="812" spans="1:4" x14ac:dyDescent="0.25">
      <c r="A812" s="10" t="s">
        <v>350</v>
      </c>
      <c r="B812" s="10" t="s">
        <v>288</v>
      </c>
      <c r="C812" s="10" t="str">
        <f t="shared" si="12"/>
        <v>PUDAHUELTEMUCO</v>
      </c>
      <c r="D812" s="11">
        <v>690.1</v>
      </c>
    </row>
    <row r="813" spans="1:4" x14ac:dyDescent="0.25">
      <c r="A813" s="10" t="s">
        <v>350</v>
      </c>
      <c r="B813" s="10" t="s">
        <v>410</v>
      </c>
      <c r="C813" s="10" t="str">
        <f t="shared" si="12"/>
        <v>PUDAHUELVALPARAISO</v>
      </c>
      <c r="D813" s="11">
        <v>107</v>
      </c>
    </row>
    <row r="814" spans="1:4" x14ac:dyDescent="0.25">
      <c r="A814" s="10" t="s">
        <v>2503</v>
      </c>
      <c r="B814" s="10" t="s">
        <v>103</v>
      </c>
      <c r="C814" s="10" t="str">
        <f t="shared" si="12"/>
        <v>PUENTE ALTOCHILLAN</v>
      </c>
      <c r="D814" s="11">
        <v>394.51</v>
      </c>
    </row>
    <row r="815" spans="1:4" x14ac:dyDescent="0.25">
      <c r="A815" s="10" t="s">
        <v>2503</v>
      </c>
      <c r="B815" s="10" t="s">
        <v>350</v>
      </c>
      <c r="C815" s="10" t="str">
        <f t="shared" si="12"/>
        <v>PUENTE ALTOPUDAHUEL</v>
      </c>
      <c r="D815" s="11">
        <v>0</v>
      </c>
    </row>
    <row r="816" spans="1:4" x14ac:dyDescent="0.25">
      <c r="A816" s="10" t="s">
        <v>2503</v>
      </c>
      <c r="B816" s="10" t="s">
        <v>334</v>
      </c>
      <c r="C816" s="10" t="str">
        <f t="shared" si="12"/>
        <v>PUENTE ALTOPUERTO MONTT</v>
      </c>
      <c r="D816" s="11">
        <v>1032.5999999999999</v>
      </c>
    </row>
    <row r="817" spans="1:4" x14ac:dyDescent="0.25">
      <c r="A817" s="10" t="s">
        <v>2503</v>
      </c>
      <c r="B817" s="10" t="s">
        <v>638</v>
      </c>
      <c r="C817" s="10" t="str">
        <f t="shared" si="12"/>
        <v>PUENTE ALTOSAN ANTONIO</v>
      </c>
      <c r="D817" s="11">
        <v>117.87</v>
      </c>
    </row>
    <row r="818" spans="1:4" x14ac:dyDescent="0.25">
      <c r="A818" s="10" t="s">
        <v>2503</v>
      </c>
      <c r="B818" s="10" t="s">
        <v>270</v>
      </c>
      <c r="C818" s="10" t="str">
        <f t="shared" si="12"/>
        <v>PUENTE ALTOSANTIAGO CENTRO</v>
      </c>
      <c r="D818" s="11">
        <v>0</v>
      </c>
    </row>
    <row r="819" spans="1:4" x14ac:dyDescent="0.25">
      <c r="A819" s="10" t="s">
        <v>2503</v>
      </c>
      <c r="B819" s="10" t="s">
        <v>345</v>
      </c>
      <c r="C819" s="10" t="str">
        <f t="shared" si="12"/>
        <v>PUENTE ALTOTALAGANTE</v>
      </c>
      <c r="D819" s="11">
        <v>49</v>
      </c>
    </row>
    <row r="820" spans="1:4" x14ac:dyDescent="0.25">
      <c r="A820" s="10" t="s">
        <v>334</v>
      </c>
      <c r="B820" s="10" t="s">
        <v>819</v>
      </c>
      <c r="C820" s="10" t="str">
        <f t="shared" si="12"/>
        <v>PUERTO MONTTANCUD</v>
      </c>
      <c r="D820" s="11">
        <v>96.97</v>
      </c>
    </row>
    <row r="821" spans="1:4" x14ac:dyDescent="0.25">
      <c r="A821" s="10" t="s">
        <v>334</v>
      </c>
      <c r="B821" s="10" t="s">
        <v>901</v>
      </c>
      <c r="C821" s="10" t="str">
        <f t="shared" si="12"/>
        <v>PUERTO MONTTANTOFAGASTA</v>
      </c>
      <c r="D821" s="11">
        <v>2398.69</v>
      </c>
    </row>
    <row r="822" spans="1:4" x14ac:dyDescent="0.25">
      <c r="A822" s="10" t="s">
        <v>334</v>
      </c>
      <c r="B822" s="10" t="s">
        <v>823</v>
      </c>
      <c r="C822" s="10" t="str">
        <f t="shared" si="12"/>
        <v>PUERTO MONTTCALBUCO</v>
      </c>
      <c r="D822" s="11">
        <v>54.57</v>
      </c>
    </row>
    <row r="823" spans="1:4" x14ac:dyDescent="0.25">
      <c r="A823" s="10" t="s">
        <v>334</v>
      </c>
      <c r="B823" s="10" t="s">
        <v>3</v>
      </c>
      <c r="C823" s="10" t="str">
        <f t="shared" si="12"/>
        <v>PUERTO MONTTCASTRO</v>
      </c>
      <c r="D823" s="11">
        <v>173.26</v>
      </c>
    </row>
    <row r="824" spans="1:4" x14ac:dyDescent="0.25">
      <c r="A824" s="10" t="s">
        <v>334</v>
      </c>
      <c r="B824" s="10" t="s">
        <v>824</v>
      </c>
      <c r="C824" s="10" t="str">
        <f t="shared" si="12"/>
        <v>PUERTO MONTTCHAITÉN</v>
      </c>
      <c r="D824" s="11">
        <v>841.08</v>
      </c>
    </row>
    <row r="825" spans="1:4" x14ac:dyDescent="0.25">
      <c r="A825" s="10" t="s">
        <v>334</v>
      </c>
      <c r="B825" s="10" t="s">
        <v>111</v>
      </c>
      <c r="C825" s="10" t="str">
        <f t="shared" si="12"/>
        <v>PUERTO MONTTCOIHAIQUE</v>
      </c>
      <c r="D825" s="11">
        <v>676.37</v>
      </c>
    </row>
    <row r="826" spans="1:4" x14ac:dyDescent="0.25">
      <c r="A826" s="10" t="s">
        <v>334</v>
      </c>
      <c r="B826" s="10" t="s">
        <v>100</v>
      </c>
      <c r="C826" s="10" t="str">
        <f t="shared" si="12"/>
        <v>PUERTO MONTTCONCEPCIÓN</v>
      </c>
      <c r="D826" s="11">
        <v>647.64</v>
      </c>
    </row>
    <row r="827" spans="1:4" x14ac:dyDescent="0.25">
      <c r="A827" s="10" t="s">
        <v>334</v>
      </c>
      <c r="B827" s="10" t="s">
        <v>6503</v>
      </c>
      <c r="C827" s="10" t="str">
        <f t="shared" si="12"/>
        <v>PUERTO MONTTFRESIA</v>
      </c>
      <c r="D827" s="11">
        <v>67.86</v>
      </c>
    </row>
    <row r="828" spans="1:4" x14ac:dyDescent="0.25">
      <c r="A828" s="10" t="s">
        <v>334</v>
      </c>
      <c r="B828" s="10" t="s">
        <v>829</v>
      </c>
      <c r="C828" s="10" t="str">
        <f t="shared" si="12"/>
        <v>PUERTO MONTTFUTALEUFU</v>
      </c>
      <c r="D828" s="11">
        <v>391</v>
      </c>
    </row>
    <row r="829" spans="1:4" x14ac:dyDescent="0.25">
      <c r="A829" s="10" t="s">
        <v>334</v>
      </c>
      <c r="B829" s="10" t="s">
        <v>797</v>
      </c>
      <c r="C829" s="10" t="str">
        <f t="shared" si="12"/>
        <v>PUERTO MONTTHUALAIHUE</v>
      </c>
      <c r="D829" s="11">
        <v>135.80000000000001</v>
      </c>
    </row>
    <row r="830" spans="1:4" x14ac:dyDescent="0.25">
      <c r="A830" s="10" t="s">
        <v>334</v>
      </c>
      <c r="B830" s="10" t="s">
        <v>1340</v>
      </c>
      <c r="C830" s="10" t="str">
        <f t="shared" si="12"/>
        <v>PUERTO MONTTLA UNIÓN</v>
      </c>
      <c r="D830" s="11">
        <v>146.15</v>
      </c>
    </row>
    <row r="831" spans="1:4" x14ac:dyDescent="0.25">
      <c r="A831" s="10" t="s">
        <v>334</v>
      </c>
      <c r="B831" s="10" t="s">
        <v>335</v>
      </c>
      <c r="C831" s="10" t="str">
        <f t="shared" si="12"/>
        <v>PUERTO MONTTLAS CONDES</v>
      </c>
      <c r="D831" s="11">
        <v>1032.5999999999999</v>
      </c>
    </row>
    <row r="832" spans="1:4" x14ac:dyDescent="0.25">
      <c r="A832" s="10" t="s">
        <v>334</v>
      </c>
      <c r="B832" s="10" t="s">
        <v>409</v>
      </c>
      <c r="C832" s="10" t="str">
        <f t="shared" si="12"/>
        <v>PUERTO MONTTLIMACHE</v>
      </c>
      <c r="D832" s="11">
        <v>1137.26</v>
      </c>
    </row>
    <row r="833" spans="1:4" x14ac:dyDescent="0.25">
      <c r="A833" s="10" t="s">
        <v>334</v>
      </c>
      <c r="B833" s="10" t="s">
        <v>379</v>
      </c>
      <c r="C833" s="10" t="str">
        <f t="shared" si="12"/>
        <v>PUERTO MONTTLOS LAGOS</v>
      </c>
      <c r="D833" s="11">
        <v>194</v>
      </c>
    </row>
    <row r="834" spans="1:4" x14ac:dyDescent="0.25">
      <c r="A834" s="10" t="s">
        <v>334</v>
      </c>
      <c r="B834" s="10" t="s">
        <v>803</v>
      </c>
      <c r="C834" s="10" t="str">
        <f t="shared" ref="C834:C897" si="13">CONCATENATE(A834,B834)</f>
        <v>PUERTO MONTTLOS MUERMOS</v>
      </c>
      <c r="D834" s="11">
        <v>49.36</v>
      </c>
    </row>
    <row r="835" spans="1:4" x14ac:dyDescent="0.25">
      <c r="A835" s="10" t="s">
        <v>334</v>
      </c>
      <c r="B835" s="10" t="s">
        <v>802</v>
      </c>
      <c r="C835" s="10" t="str">
        <f t="shared" si="13"/>
        <v>PUERTO MONTTMAULLÍN</v>
      </c>
      <c r="D835" s="11">
        <v>73.77</v>
      </c>
    </row>
    <row r="836" spans="1:4" x14ac:dyDescent="0.25">
      <c r="A836" s="10" t="s">
        <v>334</v>
      </c>
      <c r="B836" s="10" t="s">
        <v>378</v>
      </c>
      <c r="C836" s="10" t="str">
        <f t="shared" si="13"/>
        <v>PUERTO MONTTOSORNO</v>
      </c>
      <c r="D836" s="11">
        <v>111.09</v>
      </c>
    </row>
    <row r="837" spans="1:4" x14ac:dyDescent="0.25">
      <c r="A837" s="10" t="s">
        <v>334</v>
      </c>
      <c r="B837" s="10" t="s">
        <v>374</v>
      </c>
      <c r="C837" s="10" t="str">
        <f t="shared" si="13"/>
        <v>PUERTO MONTTPAILLACO</v>
      </c>
      <c r="D837" s="11">
        <v>167.5</v>
      </c>
    </row>
    <row r="838" spans="1:4" x14ac:dyDescent="0.25">
      <c r="A838" s="10" t="s">
        <v>334</v>
      </c>
      <c r="B838" s="10" t="s">
        <v>796</v>
      </c>
      <c r="C838" s="10" t="str">
        <f t="shared" si="13"/>
        <v>PUERTO MONTTPALENA</v>
      </c>
      <c r="D838" s="11">
        <v>735.69</v>
      </c>
    </row>
    <row r="839" spans="1:4" x14ac:dyDescent="0.25">
      <c r="A839" s="10" t="s">
        <v>334</v>
      </c>
      <c r="B839" s="10" t="s">
        <v>350</v>
      </c>
      <c r="C839" s="10" t="str">
        <f t="shared" si="13"/>
        <v>PUERTO MONTTPUDAHUEL</v>
      </c>
      <c r="D839" s="11">
        <v>1032.5999999999999</v>
      </c>
    </row>
    <row r="840" spans="1:4" x14ac:dyDescent="0.25">
      <c r="A840" s="10" t="s">
        <v>334</v>
      </c>
      <c r="B840" s="10" t="s">
        <v>2503</v>
      </c>
      <c r="C840" s="10" t="str">
        <f t="shared" si="13"/>
        <v>PUERTO MONTTPUENTE ALTO</v>
      </c>
      <c r="D840" s="11">
        <v>1032.5999999999999</v>
      </c>
    </row>
    <row r="841" spans="1:4" x14ac:dyDescent="0.25">
      <c r="A841" s="10" t="s">
        <v>334</v>
      </c>
      <c r="B841" s="10" t="s">
        <v>334</v>
      </c>
      <c r="C841" s="10" t="str">
        <f t="shared" si="13"/>
        <v>PUERTO MONTTPUERTO MONTT</v>
      </c>
      <c r="D841" s="11">
        <v>0</v>
      </c>
    </row>
    <row r="842" spans="1:4" x14ac:dyDescent="0.25">
      <c r="A842" s="10" t="s">
        <v>334</v>
      </c>
      <c r="B842" s="10" t="s">
        <v>3947</v>
      </c>
      <c r="C842" s="10" t="str">
        <f t="shared" si="13"/>
        <v>PUERTO MONTTPUERTO OCTAY</v>
      </c>
      <c r="D842" s="11">
        <v>68.44</v>
      </c>
    </row>
    <row r="843" spans="1:4" x14ac:dyDescent="0.25">
      <c r="A843" s="10" t="s">
        <v>334</v>
      </c>
      <c r="B843" s="10" t="s">
        <v>828</v>
      </c>
      <c r="C843" s="10" t="str">
        <f t="shared" si="13"/>
        <v>PUERTO MONTTPUERTO VARAS</v>
      </c>
      <c r="D843" s="11">
        <v>18.88</v>
      </c>
    </row>
    <row r="844" spans="1:4" x14ac:dyDescent="0.25">
      <c r="A844" s="10" t="s">
        <v>334</v>
      </c>
      <c r="B844" s="10" t="s">
        <v>2290</v>
      </c>
      <c r="C844" s="10" t="str">
        <f t="shared" si="13"/>
        <v>PUERTO MONTTPURRANQUE</v>
      </c>
      <c r="D844" s="11">
        <v>70</v>
      </c>
    </row>
    <row r="845" spans="1:4" x14ac:dyDescent="0.25">
      <c r="A845" s="10" t="s">
        <v>334</v>
      </c>
      <c r="B845" s="10" t="s">
        <v>820</v>
      </c>
      <c r="C845" s="10" t="str">
        <f t="shared" si="13"/>
        <v>PUERTO MONTTQUELLÓN</v>
      </c>
      <c r="D845" s="11">
        <v>260.61</v>
      </c>
    </row>
    <row r="846" spans="1:4" x14ac:dyDescent="0.25">
      <c r="A846" s="10" t="s">
        <v>334</v>
      </c>
      <c r="B846" s="10" t="s">
        <v>339</v>
      </c>
      <c r="C846" s="10" t="str">
        <f t="shared" si="13"/>
        <v>PUERTO MONTTQUINCHAO</v>
      </c>
      <c r="D846" s="11">
        <v>180.83</v>
      </c>
    </row>
    <row r="847" spans="1:4" x14ac:dyDescent="0.25">
      <c r="A847" s="10" t="s">
        <v>334</v>
      </c>
      <c r="B847" s="10" t="s">
        <v>1395</v>
      </c>
      <c r="C847" s="10" t="str">
        <f t="shared" si="13"/>
        <v>PUERTO MONTTQUINTERO</v>
      </c>
      <c r="D847" s="11">
        <v>1188.75</v>
      </c>
    </row>
    <row r="848" spans="1:4" x14ac:dyDescent="0.25">
      <c r="A848" s="10" t="s">
        <v>334</v>
      </c>
      <c r="B848" s="10" t="s">
        <v>1336</v>
      </c>
      <c r="C848" s="10" t="str">
        <f t="shared" si="13"/>
        <v>PUERTO MONTTRÍO BUENO</v>
      </c>
      <c r="D848" s="11">
        <v>138.79</v>
      </c>
    </row>
    <row r="849" spans="1:4" x14ac:dyDescent="0.25">
      <c r="A849" s="10" t="s">
        <v>334</v>
      </c>
      <c r="B849" s="10" t="s">
        <v>806</v>
      </c>
      <c r="C849" s="10" t="str">
        <f t="shared" si="13"/>
        <v>PUERTO MONTTRÍO NEGRO</v>
      </c>
      <c r="D849" s="11">
        <v>85.9</v>
      </c>
    </row>
    <row r="850" spans="1:4" x14ac:dyDescent="0.25">
      <c r="A850" s="10" t="s">
        <v>334</v>
      </c>
      <c r="B850" s="10" t="s">
        <v>1301</v>
      </c>
      <c r="C850" s="10" t="str">
        <f t="shared" si="13"/>
        <v>PUERTO MONTTSAN FERNANDO</v>
      </c>
      <c r="D850" s="11">
        <v>897</v>
      </c>
    </row>
    <row r="851" spans="1:4" x14ac:dyDescent="0.25">
      <c r="A851" s="10" t="s">
        <v>334</v>
      </c>
      <c r="B851" s="10" t="s">
        <v>265</v>
      </c>
      <c r="C851" s="10" t="str">
        <f t="shared" si="13"/>
        <v>PUERTO MONTTSANTIAGO</v>
      </c>
      <c r="D851" s="11">
        <v>1032.5999999999999</v>
      </c>
    </row>
    <row r="852" spans="1:4" x14ac:dyDescent="0.25">
      <c r="A852" s="10" t="s">
        <v>334</v>
      </c>
      <c r="B852" s="10" t="s">
        <v>270</v>
      </c>
      <c r="C852" s="10" t="str">
        <f t="shared" si="13"/>
        <v>PUERTO MONTTSANTIAGO CENTRO</v>
      </c>
      <c r="D852" s="11">
        <v>1032.5999999999999</v>
      </c>
    </row>
    <row r="853" spans="1:4" x14ac:dyDescent="0.25">
      <c r="A853" s="10" t="s">
        <v>334</v>
      </c>
      <c r="B853" s="10" t="s">
        <v>288</v>
      </c>
      <c r="C853" s="10" t="str">
        <f t="shared" si="13"/>
        <v>PUERTO MONTTTEMUCO</v>
      </c>
      <c r="D853" s="11">
        <v>355.8</v>
      </c>
    </row>
    <row r="854" spans="1:4" x14ac:dyDescent="0.25">
      <c r="A854" s="10" t="s">
        <v>334</v>
      </c>
      <c r="B854" s="10" t="s">
        <v>17</v>
      </c>
      <c r="C854" s="10" t="str">
        <f t="shared" si="13"/>
        <v>PUERTO MONTTVALDIVIA</v>
      </c>
      <c r="D854" s="11">
        <v>213.35</v>
      </c>
    </row>
    <row r="855" spans="1:4" x14ac:dyDescent="0.25">
      <c r="A855" s="10" t="s">
        <v>334</v>
      </c>
      <c r="B855" s="10" t="s">
        <v>410</v>
      </c>
      <c r="C855" s="10" t="str">
        <f t="shared" si="13"/>
        <v>PUERTO MONTTVALPARAISO</v>
      </c>
      <c r="D855" s="11">
        <v>1142.56</v>
      </c>
    </row>
    <row r="856" spans="1:4" x14ac:dyDescent="0.25">
      <c r="A856" s="10" t="s">
        <v>868</v>
      </c>
      <c r="B856" s="10" t="s">
        <v>861</v>
      </c>
      <c r="C856" s="10" t="str">
        <f t="shared" si="13"/>
        <v>PUERTO NATALESPORVENIR</v>
      </c>
      <c r="D856" s="11">
        <v>287.23</v>
      </c>
    </row>
    <row r="857" spans="1:4" x14ac:dyDescent="0.25">
      <c r="A857" s="10" t="s">
        <v>868</v>
      </c>
      <c r="B857" s="10" t="s">
        <v>835</v>
      </c>
      <c r="C857" s="10" t="str">
        <f t="shared" si="13"/>
        <v>PUERTO NATALESPUNTA ARENAS</v>
      </c>
      <c r="D857" s="11">
        <v>242.98</v>
      </c>
    </row>
    <row r="858" spans="1:4" x14ac:dyDescent="0.25">
      <c r="A858" s="10" t="s">
        <v>868</v>
      </c>
      <c r="B858" s="10" t="s">
        <v>265</v>
      </c>
      <c r="C858" s="10" t="str">
        <f t="shared" si="13"/>
        <v>PUERTO NATALESSANTIAGO</v>
      </c>
      <c r="D858" s="11">
        <v>2959.56</v>
      </c>
    </row>
    <row r="859" spans="1:4" x14ac:dyDescent="0.25">
      <c r="A859" s="10" t="s">
        <v>868</v>
      </c>
      <c r="B859" s="10" t="s">
        <v>270</v>
      </c>
      <c r="C859" s="10" t="str">
        <f t="shared" si="13"/>
        <v>PUERTO NATALESSANTIAGO CENTRO</v>
      </c>
      <c r="D859" s="11">
        <v>2959.56</v>
      </c>
    </row>
    <row r="860" spans="1:4" x14ac:dyDescent="0.25">
      <c r="A860" s="10" t="s">
        <v>3947</v>
      </c>
      <c r="B860" s="10" t="s">
        <v>378</v>
      </c>
      <c r="C860" s="10" t="str">
        <f t="shared" si="13"/>
        <v>PUERTO OCTAYOSORNO</v>
      </c>
      <c r="D860" s="11">
        <v>53.36</v>
      </c>
    </row>
    <row r="861" spans="1:4" x14ac:dyDescent="0.25">
      <c r="A861" s="10" t="s">
        <v>3947</v>
      </c>
      <c r="B861" s="10" t="s">
        <v>334</v>
      </c>
      <c r="C861" s="10" t="str">
        <f t="shared" si="13"/>
        <v>PUERTO OCTAYPUERTO MONTT</v>
      </c>
      <c r="D861" s="11">
        <v>68.44</v>
      </c>
    </row>
    <row r="862" spans="1:4" x14ac:dyDescent="0.25">
      <c r="A862" s="10" t="s">
        <v>3947</v>
      </c>
      <c r="B862" s="10" t="s">
        <v>806</v>
      </c>
      <c r="C862" s="10" t="str">
        <f t="shared" si="13"/>
        <v>PUERTO OCTAYRÍO NEGRO</v>
      </c>
      <c r="D862" s="11">
        <v>45.35</v>
      </c>
    </row>
    <row r="863" spans="1:4" x14ac:dyDescent="0.25">
      <c r="A863" s="10" t="s">
        <v>828</v>
      </c>
      <c r="B863" s="10" t="s">
        <v>819</v>
      </c>
      <c r="C863" s="10" t="str">
        <f t="shared" si="13"/>
        <v>PUERTO VARASANCUD</v>
      </c>
      <c r="D863" s="11">
        <v>108.45</v>
      </c>
    </row>
    <row r="864" spans="1:4" x14ac:dyDescent="0.25">
      <c r="A864" s="10" t="s">
        <v>828</v>
      </c>
      <c r="B864" s="10" t="s">
        <v>901</v>
      </c>
      <c r="C864" s="10" t="str">
        <f t="shared" si="13"/>
        <v>PUERTO VARASANTOFAGASTA</v>
      </c>
      <c r="D864" s="11">
        <v>2382.06</v>
      </c>
    </row>
    <row r="865" spans="1:4" x14ac:dyDescent="0.25">
      <c r="A865" s="10" t="s">
        <v>828</v>
      </c>
      <c r="B865" s="10" t="s">
        <v>261</v>
      </c>
      <c r="C865" s="10" t="str">
        <f t="shared" si="13"/>
        <v>PUERTO VARASARICA</v>
      </c>
      <c r="D865" s="11">
        <v>3072.93</v>
      </c>
    </row>
    <row r="866" spans="1:4" x14ac:dyDescent="0.25">
      <c r="A866" s="10" t="s">
        <v>828</v>
      </c>
      <c r="B866" s="10" t="s">
        <v>3</v>
      </c>
      <c r="C866" s="10" t="str">
        <f t="shared" si="13"/>
        <v>PUERTO VARASCASTRO</v>
      </c>
      <c r="D866" s="11">
        <v>184.74</v>
      </c>
    </row>
    <row r="867" spans="1:4" x14ac:dyDescent="0.25">
      <c r="A867" s="10" t="s">
        <v>828</v>
      </c>
      <c r="B867" s="10" t="s">
        <v>824</v>
      </c>
      <c r="C867" s="10" t="str">
        <f t="shared" si="13"/>
        <v>PUERTO VARASCHAITÉN</v>
      </c>
      <c r="D867" s="11">
        <v>319</v>
      </c>
    </row>
    <row r="868" spans="1:4" x14ac:dyDescent="0.25">
      <c r="A868" s="10" t="s">
        <v>828</v>
      </c>
      <c r="B868" s="10" t="s">
        <v>103</v>
      </c>
      <c r="C868" s="10" t="str">
        <f t="shared" si="13"/>
        <v>PUERTO VARASCHILLAN</v>
      </c>
      <c r="D868" s="11">
        <v>613.65</v>
      </c>
    </row>
    <row r="869" spans="1:4" x14ac:dyDescent="0.25">
      <c r="A869" s="10" t="s">
        <v>828</v>
      </c>
      <c r="B869" s="10" t="s">
        <v>111</v>
      </c>
      <c r="C869" s="10" t="str">
        <f t="shared" si="13"/>
        <v>PUERTO VARASCOIHAIQUE</v>
      </c>
      <c r="D869" s="11">
        <v>695.24</v>
      </c>
    </row>
    <row r="870" spans="1:4" x14ac:dyDescent="0.25">
      <c r="A870" s="10" t="s">
        <v>828</v>
      </c>
      <c r="B870" s="10" t="s">
        <v>3360</v>
      </c>
      <c r="C870" s="10" t="str">
        <f t="shared" si="13"/>
        <v>PUERTO VARASCOLINA</v>
      </c>
      <c r="D870" s="11">
        <v>1044.21</v>
      </c>
    </row>
    <row r="871" spans="1:4" x14ac:dyDescent="0.25">
      <c r="A871" s="10" t="s">
        <v>828</v>
      </c>
      <c r="B871" s="10" t="s">
        <v>797</v>
      </c>
      <c r="C871" s="10" t="str">
        <f t="shared" si="13"/>
        <v>PUERTO VARASHUALAIHUE</v>
      </c>
      <c r="D871" s="11">
        <v>157</v>
      </c>
    </row>
    <row r="872" spans="1:4" x14ac:dyDescent="0.25">
      <c r="A872" s="10" t="s">
        <v>828</v>
      </c>
      <c r="B872" s="10" t="s">
        <v>326</v>
      </c>
      <c r="C872" s="10" t="str">
        <f t="shared" si="13"/>
        <v>PUERTO VARASIQUIQUE</v>
      </c>
      <c r="D872" s="11">
        <v>2794.88</v>
      </c>
    </row>
    <row r="873" spans="1:4" x14ac:dyDescent="0.25">
      <c r="A873" s="10" t="s">
        <v>828</v>
      </c>
      <c r="B873" s="10" t="s">
        <v>555</v>
      </c>
      <c r="C873" s="10" t="str">
        <f t="shared" si="13"/>
        <v>PUERTO VARASLA SERENA</v>
      </c>
      <c r="D873" s="11">
        <v>1484.23</v>
      </c>
    </row>
    <row r="874" spans="1:4" x14ac:dyDescent="0.25">
      <c r="A874" s="10" t="s">
        <v>828</v>
      </c>
      <c r="B874" s="10" t="s">
        <v>1340</v>
      </c>
      <c r="C874" s="10" t="str">
        <f t="shared" si="13"/>
        <v>PUERTO VARASLA UNIÓN</v>
      </c>
      <c r="D874" s="11">
        <v>129.51</v>
      </c>
    </row>
    <row r="875" spans="1:4" x14ac:dyDescent="0.25">
      <c r="A875" s="10" t="s">
        <v>828</v>
      </c>
      <c r="B875" s="10" t="s">
        <v>335</v>
      </c>
      <c r="C875" s="10" t="str">
        <f t="shared" si="13"/>
        <v>PUERTO VARASLAS CONDES</v>
      </c>
      <c r="D875" s="11">
        <v>1015.96</v>
      </c>
    </row>
    <row r="876" spans="1:4" x14ac:dyDescent="0.25">
      <c r="A876" s="10" t="s">
        <v>828</v>
      </c>
      <c r="B876" s="10" t="s">
        <v>409</v>
      </c>
      <c r="C876" s="10" t="str">
        <f t="shared" si="13"/>
        <v>PUERTO VARASLIMACHE</v>
      </c>
      <c r="D876" s="11">
        <v>1120.6199999999999</v>
      </c>
    </row>
    <row r="877" spans="1:4" x14ac:dyDescent="0.25">
      <c r="A877" s="10" t="s">
        <v>828</v>
      </c>
      <c r="B877" s="10" t="s">
        <v>802</v>
      </c>
      <c r="C877" s="10" t="str">
        <f t="shared" si="13"/>
        <v>PUERTO VARASMAULLÍN</v>
      </c>
      <c r="D877" s="11">
        <v>89.4</v>
      </c>
    </row>
    <row r="878" spans="1:4" x14ac:dyDescent="0.25">
      <c r="A878" s="10" t="s">
        <v>828</v>
      </c>
      <c r="B878" s="10" t="s">
        <v>378</v>
      </c>
      <c r="C878" s="10" t="str">
        <f t="shared" si="13"/>
        <v>PUERTO VARASOSORNO</v>
      </c>
      <c r="D878" s="11">
        <v>94.45</v>
      </c>
    </row>
    <row r="879" spans="1:4" x14ac:dyDescent="0.25">
      <c r="A879" s="10" t="s">
        <v>828</v>
      </c>
      <c r="B879" s="10" t="s">
        <v>24</v>
      </c>
      <c r="C879" s="10" t="str">
        <f t="shared" si="13"/>
        <v>PUERTO VARASOVALLE</v>
      </c>
      <c r="D879" s="11">
        <v>1418.96</v>
      </c>
    </row>
    <row r="880" spans="1:4" x14ac:dyDescent="0.25">
      <c r="A880" s="10" t="s">
        <v>828</v>
      </c>
      <c r="B880" s="10" t="s">
        <v>3057</v>
      </c>
      <c r="C880" s="10" t="str">
        <f t="shared" si="13"/>
        <v>PUERTO VARASPROVIDENCIA</v>
      </c>
      <c r="D880" s="11">
        <v>1015.96</v>
      </c>
    </row>
    <row r="881" spans="1:4" x14ac:dyDescent="0.25">
      <c r="A881" s="10" t="s">
        <v>828</v>
      </c>
      <c r="B881" s="10" t="s">
        <v>350</v>
      </c>
      <c r="C881" s="10" t="str">
        <f t="shared" si="13"/>
        <v>PUERTO VARASPUDAHUEL</v>
      </c>
      <c r="D881" s="11">
        <v>1015.96</v>
      </c>
    </row>
    <row r="882" spans="1:4" x14ac:dyDescent="0.25">
      <c r="A882" s="10" t="s">
        <v>828</v>
      </c>
      <c r="B882" s="10" t="s">
        <v>334</v>
      </c>
      <c r="C882" s="10" t="str">
        <f t="shared" si="13"/>
        <v>PUERTO VARASPUERTO MONTT</v>
      </c>
      <c r="D882" s="11">
        <v>18.88</v>
      </c>
    </row>
    <row r="883" spans="1:4" x14ac:dyDescent="0.25">
      <c r="A883" s="10" t="s">
        <v>828</v>
      </c>
      <c r="B883" s="10" t="s">
        <v>835</v>
      </c>
      <c r="C883" s="10" t="str">
        <f t="shared" si="13"/>
        <v>PUERTO VARASPUNTA ARENAS</v>
      </c>
      <c r="D883" s="11">
        <v>2166.27</v>
      </c>
    </row>
    <row r="884" spans="1:4" x14ac:dyDescent="0.25">
      <c r="A884" s="10" t="s">
        <v>828</v>
      </c>
      <c r="B884" s="10" t="s">
        <v>820</v>
      </c>
      <c r="C884" s="10" t="str">
        <f t="shared" si="13"/>
        <v>PUERTO VARASQUELLÓN</v>
      </c>
      <c r="D884" s="11">
        <v>271</v>
      </c>
    </row>
    <row r="885" spans="1:4" x14ac:dyDescent="0.25">
      <c r="A885" s="10" t="s">
        <v>828</v>
      </c>
      <c r="B885" s="10" t="s">
        <v>950</v>
      </c>
      <c r="C885" s="10" t="str">
        <f t="shared" si="13"/>
        <v>PUERTO VARASRANCAGUA</v>
      </c>
      <c r="D885" s="11">
        <v>932.13</v>
      </c>
    </row>
    <row r="886" spans="1:4" x14ac:dyDescent="0.25">
      <c r="A886" s="10" t="s">
        <v>828</v>
      </c>
      <c r="B886" s="10" t="s">
        <v>806</v>
      </c>
      <c r="C886" s="10" t="str">
        <f t="shared" si="13"/>
        <v>PUERTO VARASRÍO NEGRO</v>
      </c>
      <c r="D886" s="11">
        <v>69.260000000000005</v>
      </c>
    </row>
    <row r="887" spans="1:4" x14ac:dyDescent="0.25">
      <c r="A887" s="10" t="s">
        <v>828</v>
      </c>
      <c r="B887" s="10" t="s">
        <v>1252</v>
      </c>
      <c r="C887" s="10" t="str">
        <f t="shared" si="13"/>
        <v>PUERTO VARASSAN BERNARDO</v>
      </c>
      <c r="D887" s="11">
        <v>999.17</v>
      </c>
    </row>
    <row r="888" spans="1:4" x14ac:dyDescent="0.25">
      <c r="A888" s="10" t="s">
        <v>828</v>
      </c>
      <c r="B888" s="10" t="s">
        <v>1301</v>
      </c>
      <c r="C888" s="10" t="str">
        <f t="shared" si="13"/>
        <v>PUERTO VARASSAN FERNANDO</v>
      </c>
      <c r="D888" s="11">
        <v>876.38</v>
      </c>
    </row>
    <row r="889" spans="1:4" x14ac:dyDescent="0.25">
      <c r="A889" s="10" t="s">
        <v>828</v>
      </c>
      <c r="B889" s="10" t="s">
        <v>373</v>
      </c>
      <c r="C889" s="10" t="str">
        <f t="shared" si="13"/>
        <v>PUERTO VARASSAN JOSÉ DE LA MARIQUINA</v>
      </c>
      <c r="D889" s="11">
        <v>221.93</v>
      </c>
    </row>
    <row r="890" spans="1:4" x14ac:dyDescent="0.25">
      <c r="A890" s="10" t="s">
        <v>828</v>
      </c>
      <c r="B890" s="10" t="s">
        <v>1348</v>
      </c>
      <c r="C890" s="10" t="str">
        <f t="shared" si="13"/>
        <v>PUERTO VARASSAN MIGUEL</v>
      </c>
      <c r="D890" s="11">
        <v>1015.96</v>
      </c>
    </row>
    <row r="891" spans="1:4" x14ac:dyDescent="0.25">
      <c r="A891" s="10" t="s">
        <v>828</v>
      </c>
      <c r="B891" s="10" t="s">
        <v>265</v>
      </c>
      <c r="C891" s="10" t="str">
        <f t="shared" si="13"/>
        <v>PUERTO VARASSANTIAGO</v>
      </c>
      <c r="D891" s="11">
        <v>1015.96</v>
      </c>
    </row>
    <row r="892" spans="1:4" x14ac:dyDescent="0.25">
      <c r="A892" s="10" t="s">
        <v>828</v>
      </c>
      <c r="B892" s="10" t="s">
        <v>270</v>
      </c>
      <c r="C892" s="10" t="str">
        <f t="shared" si="13"/>
        <v>PUERTO VARASSANTIAGO CENTRO</v>
      </c>
      <c r="D892" s="11">
        <v>1015.96</v>
      </c>
    </row>
    <row r="893" spans="1:4" x14ac:dyDescent="0.25">
      <c r="A893" s="10" t="s">
        <v>828</v>
      </c>
      <c r="B893" s="10" t="s">
        <v>17</v>
      </c>
      <c r="C893" s="10" t="str">
        <f t="shared" si="13"/>
        <v>PUERTO VARASVALDIVIA</v>
      </c>
      <c r="D893" s="11">
        <v>196.71</v>
      </c>
    </row>
    <row r="894" spans="1:4" x14ac:dyDescent="0.25">
      <c r="A894" s="10" t="s">
        <v>2875</v>
      </c>
      <c r="B894" s="10" t="s">
        <v>24</v>
      </c>
      <c r="C894" s="10" t="str">
        <f t="shared" si="13"/>
        <v>PUNITAQUIOVALLE</v>
      </c>
      <c r="D894" s="11">
        <v>29</v>
      </c>
    </row>
    <row r="895" spans="1:4" x14ac:dyDescent="0.25">
      <c r="A895" s="10" t="s">
        <v>835</v>
      </c>
      <c r="B895" s="10" t="s">
        <v>860</v>
      </c>
      <c r="C895" s="10" t="str">
        <f t="shared" si="13"/>
        <v>PUNTA ARENASCABO DE HORNOS</v>
      </c>
      <c r="D895" s="11">
        <v>601.1</v>
      </c>
    </row>
    <row r="896" spans="1:4" x14ac:dyDescent="0.25">
      <c r="A896" s="10" t="s">
        <v>835</v>
      </c>
      <c r="B896" s="10" t="s">
        <v>3</v>
      </c>
      <c r="C896" s="10" t="str">
        <f t="shared" si="13"/>
        <v>PUNTA ARENASCASTRO</v>
      </c>
      <c r="D896" s="11">
        <v>2338</v>
      </c>
    </row>
    <row r="897" spans="1:4" x14ac:dyDescent="0.25">
      <c r="A897" s="10" t="s">
        <v>835</v>
      </c>
      <c r="B897" s="10" t="s">
        <v>103</v>
      </c>
      <c r="C897" s="10" t="str">
        <f t="shared" si="13"/>
        <v>PUNTA ARENASCHILLAN</v>
      </c>
      <c r="D897" s="11">
        <v>2605</v>
      </c>
    </row>
    <row r="898" spans="1:4" x14ac:dyDescent="0.25">
      <c r="A898" s="10" t="s">
        <v>835</v>
      </c>
      <c r="B898" s="10" t="s">
        <v>100</v>
      </c>
      <c r="C898" s="10" t="str">
        <f t="shared" ref="C898:C961" si="14">CONCATENATE(A898,B898)</f>
        <v>PUNTA ARENASCONCEPCIÓN</v>
      </c>
      <c r="D898" s="11">
        <v>2618.9</v>
      </c>
    </row>
    <row r="899" spans="1:4" x14ac:dyDescent="0.25">
      <c r="A899" s="10" t="s">
        <v>835</v>
      </c>
      <c r="B899" s="10" t="s">
        <v>1309</v>
      </c>
      <c r="C899" s="10" t="str">
        <f t="shared" si="14"/>
        <v>PUNTA ARENASLA FLORIDA</v>
      </c>
      <c r="D899" s="11">
        <v>3003</v>
      </c>
    </row>
    <row r="900" spans="1:4" x14ac:dyDescent="0.25">
      <c r="A900" s="10" t="s">
        <v>835</v>
      </c>
      <c r="B900" s="10" t="s">
        <v>6507</v>
      </c>
      <c r="C900" s="10" t="str">
        <f t="shared" si="14"/>
        <v>PUNTA ARENASPEÑALOLÉN</v>
      </c>
      <c r="D900" s="11">
        <v>3003.86</v>
      </c>
    </row>
    <row r="901" spans="1:4" x14ac:dyDescent="0.25">
      <c r="A901" s="10" t="s">
        <v>835</v>
      </c>
      <c r="B901" s="10" t="s">
        <v>861</v>
      </c>
      <c r="C901" s="10" t="str">
        <f t="shared" si="14"/>
        <v>PUNTA ARENASPORVENIR</v>
      </c>
      <c r="D901" s="11">
        <v>44.25</v>
      </c>
    </row>
    <row r="902" spans="1:4" x14ac:dyDescent="0.25">
      <c r="A902" s="10" t="s">
        <v>835</v>
      </c>
      <c r="B902" s="10" t="s">
        <v>868</v>
      </c>
      <c r="C902" s="10" t="str">
        <f t="shared" si="14"/>
        <v>PUNTA ARENASPUERTO NATALES</v>
      </c>
      <c r="D902" s="11">
        <v>242.98</v>
      </c>
    </row>
    <row r="903" spans="1:4" x14ac:dyDescent="0.25">
      <c r="A903" s="10" t="s">
        <v>835</v>
      </c>
      <c r="B903" s="10" t="s">
        <v>828</v>
      </c>
      <c r="C903" s="10" t="str">
        <f t="shared" si="14"/>
        <v>PUNTA ARENASPUERTO VARAS</v>
      </c>
      <c r="D903" s="11">
        <v>2166.27</v>
      </c>
    </row>
    <row r="904" spans="1:4" x14ac:dyDescent="0.25">
      <c r="A904" s="10" t="s">
        <v>835</v>
      </c>
      <c r="B904" s="10" t="s">
        <v>950</v>
      </c>
      <c r="C904" s="10" t="str">
        <f t="shared" si="14"/>
        <v>PUNTA ARENASRANCAGUA</v>
      </c>
      <c r="D904" s="11">
        <v>2920.03</v>
      </c>
    </row>
    <row r="905" spans="1:4" x14ac:dyDescent="0.25">
      <c r="A905" s="10" t="s">
        <v>835</v>
      </c>
      <c r="B905" s="10" t="s">
        <v>265</v>
      </c>
      <c r="C905" s="10" t="str">
        <f t="shared" si="14"/>
        <v>PUNTA ARENASSANTIAGO</v>
      </c>
      <c r="D905" s="11">
        <v>3003.86</v>
      </c>
    </row>
    <row r="906" spans="1:4" x14ac:dyDescent="0.25">
      <c r="A906" s="10" t="s">
        <v>835</v>
      </c>
      <c r="B906" s="10" t="s">
        <v>270</v>
      </c>
      <c r="C906" s="10" t="str">
        <f t="shared" si="14"/>
        <v>PUNTA ARENASSANTIAGO CENTRO</v>
      </c>
      <c r="D906" s="11">
        <v>3003.86</v>
      </c>
    </row>
    <row r="907" spans="1:4" x14ac:dyDescent="0.25">
      <c r="A907" s="10" t="s">
        <v>718</v>
      </c>
      <c r="B907" s="10" t="s">
        <v>724</v>
      </c>
      <c r="C907" s="10" t="str">
        <f t="shared" si="14"/>
        <v>PURENANGOL</v>
      </c>
      <c r="D907" s="11">
        <v>57.6</v>
      </c>
    </row>
    <row r="908" spans="1:4" x14ac:dyDescent="0.25">
      <c r="A908" s="10" t="s">
        <v>718</v>
      </c>
      <c r="B908" s="10" t="s">
        <v>288</v>
      </c>
      <c r="C908" s="10" t="str">
        <f t="shared" si="14"/>
        <v>PURENTEMUCO</v>
      </c>
      <c r="D908" s="11">
        <v>140.16</v>
      </c>
    </row>
    <row r="909" spans="1:4" x14ac:dyDescent="0.25">
      <c r="A909" s="10" t="s">
        <v>718</v>
      </c>
      <c r="B909" s="10" t="s">
        <v>720</v>
      </c>
      <c r="C909" s="10" t="str">
        <f t="shared" si="14"/>
        <v>PURENTRAIGUEN</v>
      </c>
      <c r="D909" s="11">
        <v>51.3</v>
      </c>
    </row>
    <row r="910" spans="1:4" x14ac:dyDescent="0.25">
      <c r="A910" s="10" t="s">
        <v>2290</v>
      </c>
      <c r="B910" s="10" t="s">
        <v>334</v>
      </c>
      <c r="C910" s="10" t="str">
        <f t="shared" si="14"/>
        <v>PURRANQUEPUERTO MONTT</v>
      </c>
      <c r="D910" s="11">
        <v>70</v>
      </c>
    </row>
    <row r="911" spans="1:4" x14ac:dyDescent="0.25">
      <c r="A911" s="10" t="s">
        <v>2290</v>
      </c>
      <c r="B911" s="10" t="s">
        <v>806</v>
      </c>
      <c r="C911" s="10" t="str">
        <f t="shared" si="14"/>
        <v>PURRANQUERÍO NEGRO</v>
      </c>
      <c r="D911" s="11">
        <v>19.53</v>
      </c>
    </row>
    <row r="912" spans="1:4" x14ac:dyDescent="0.25">
      <c r="A912" s="10" t="s">
        <v>3330</v>
      </c>
      <c r="B912" s="10" t="s">
        <v>3330</v>
      </c>
      <c r="C912" s="10" t="str">
        <f t="shared" si="14"/>
        <v>PUTAENDOPUTAENDO</v>
      </c>
      <c r="D912" s="11">
        <v>0</v>
      </c>
    </row>
    <row r="913" spans="1:4" x14ac:dyDescent="0.25">
      <c r="A913" s="10" t="s">
        <v>3330</v>
      </c>
      <c r="B913" s="10" t="s">
        <v>1467</v>
      </c>
      <c r="C913" s="10" t="str">
        <f t="shared" si="14"/>
        <v>PUTAENDOSAN FELIPE</v>
      </c>
      <c r="D913" s="11">
        <v>15.6</v>
      </c>
    </row>
    <row r="914" spans="1:4" x14ac:dyDescent="0.25">
      <c r="A914" s="10" t="s">
        <v>315</v>
      </c>
      <c r="B914" s="10" t="s">
        <v>261</v>
      </c>
      <c r="C914" s="10" t="str">
        <f t="shared" si="14"/>
        <v>PUTREARICA</v>
      </c>
      <c r="D914" s="11">
        <v>144.01</v>
      </c>
    </row>
    <row r="915" spans="1:4" x14ac:dyDescent="0.25">
      <c r="A915" s="10" t="s">
        <v>6478</v>
      </c>
      <c r="B915" s="10" t="s">
        <v>3</v>
      </c>
      <c r="C915" s="10" t="str">
        <f t="shared" si="14"/>
        <v>QUEILENCASTRO</v>
      </c>
      <c r="D915" s="11">
        <v>65.150000000000006</v>
      </c>
    </row>
    <row r="916" spans="1:4" x14ac:dyDescent="0.25">
      <c r="A916" s="10" t="s">
        <v>820</v>
      </c>
      <c r="B916" s="10" t="s">
        <v>3</v>
      </c>
      <c r="C916" s="10" t="str">
        <f t="shared" si="14"/>
        <v>QUELLÓNCASTRO</v>
      </c>
      <c r="D916" s="11">
        <v>87.35</v>
      </c>
    </row>
    <row r="917" spans="1:4" x14ac:dyDescent="0.25">
      <c r="A917" s="10" t="s">
        <v>820</v>
      </c>
      <c r="B917" s="10" t="s">
        <v>797</v>
      </c>
      <c r="C917" s="10" t="str">
        <f t="shared" si="14"/>
        <v>QUELLÓNHUALAIHUE</v>
      </c>
      <c r="D917" s="11">
        <v>392.9</v>
      </c>
    </row>
    <row r="918" spans="1:4" x14ac:dyDescent="0.25">
      <c r="A918" s="10" t="s">
        <v>820</v>
      </c>
      <c r="B918" s="10" t="s">
        <v>334</v>
      </c>
      <c r="C918" s="10" t="str">
        <f t="shared" si="14"/>
        <v>QUELLÓNPUERTO MONTT</v>
      </c>
      <c r="D918" s="11">
        <v>260.61</v>
      </c>
    </row>
    <row r="919" spans="1:4" x14ac:dyDescent="0.25">
      <c r="A919" s="10" t="s">
        <v>820</v>
      </c>
      <c r="B919" s="10" t="s">
        <v>828</v>
      </c>
      <c r="C919" s="10" t="str">
        <f t="shared" si="14"/>
        <v>QUELLÓNPUERTO VARAS</v>
      </c>
      <c r="D919" s="11">
        <v>271</v>
      </c>
    </row>
    <row r="920" spans="1:4" x14ac:dyDescent="0.25">
      <c r="A920" s="10" t="s">
        <v>6484</v>
      </c>
      <c r="B920" s="10" t="s">
        <v>103</v>
      </c>
      <c r="C920" s="10" t="str">
        <f t="shared" si="14"/>
        <v>QUILLÓNCHILLAN</v>
      </c>
      <c r="D920" s="11">
        <v>44.5</v>
      </c>
    </row>
    <row r="921" spans="1:4" x14ac:dyDescent="0.25">
      <c r="A921" s="10" t="s">
        <v>408</v>
      </c>
      <c r="B921" s="10" t="s">
        <v>437</v>
      </c>
      <c r="C921" s="10" t="str">
        <f t="shared" si="14"/>
        <v>QUILLOTALA CALERA</v>
      </c>
      <c r="D921" s="11">
        <v>13.81</v>
      </c>
    </row>
    <row r="922" spans="1:4" x14ac:dyDescent="0.25">
      <c r="A922" s="10" t="s">
        <v>408</v>
      </c>
      <c r="B922" s="10" t="s">
        <v>614</v>
      </c>
      <c r="C922" s="10" t="str">
        <f t="shared" si="14"/>
        <v>QUILLOTALA LIGUA</v>
      </c>
      <c r="D922" s="11">
        <v>54.47</v>
      </c>
    </row>
    <row r="923" spans="1:4" x14ac:dyDescent="0.25">
      <c r="A923" s="10" t="s">
        <v>408</v>
      </c>
      <c r="B923" s="10" t="s">
        <v>409</v>
      </c>
      <c r="C923" s="10" t="str">
        <f t="shared" si="14"/>
        <v>QUILLOTALIMACHE</v>
      </c>
      <c r="D923" s="11">
        <v>16.73</v>
      </c>
    </row>
    <row r="924" spans="1:4" x14ac:dyDescent="0.25">
      <c r="A924" s="10" t="s">
        <v>408</v>
      </c>
      <c r="B924" s="10" t="s">
        <v>1422</v>
      </c>
      <c r="C924" s="10" t="str">
        <f t="shared" si="14"/>
        <v>QUILLOTALOS ANDES</v>
      </c>
      <c r="D924" s="11">
        <v>85.41</v>
      </c>
    </row>
    <row r="925" spans="1:4" x14ac:dyDescent="0.25">
      <c r="A925" s="10" t="s">
        <v>408</v>
      </c>
      <c r="B925" s="10" t="s">
        <v>408</v>
      </c>
      <c r="C925" s="10" t="str">
        <f t="shared" si="14"/>
        <v>QUILLOTAQUILLOTA</v>
      </c>
      <c r="D925" s="11">
        <v>0</v>
      </c>
    </row>
    <row r="926" spans="1:4" x14ac:dyDescent="0.25">
      <c r="A926" s="10" t="s">
        <v>408</v>
      </c>
      <c r="B926" s="10" t="s">
        <v>417</v>
      </c>
      <c r="C926" s="10" t="str">
        <f t="shared" si="14"/>
        <v>QUILLOTAQUILPUE</v>
      </c>
      <c r="D926" s="11">
        <v>32.950000000000003</v>
      </c>
    </row>
    <row r="927" spans="1:4" x14ac:dyDescent="0.25">
      <c r="A927" s="10" t="s">
        <v>408</v>
      </c>
      <c r="B927" s="10" t="s">
        <v>270</v>
      </c>
      <c r="C927" s="10" t="str">
        <f t="shared" si="14"/>
        <v>QUILLOTASANTIAGO CENTRO</v>
      </c>
      <c r="D927" s="11">
        <v>127.03</v>
      </c>
    </row>
    <row r="928" spans="1:4" x14ac:dyDescent="0.25">
      <c r="A928" s="10" t="s">
        <v>408</v>
      </c>
      <c r="B928" s="10" t="s">
        <v>410</v>
      </c>
      <c r="C928" s="10" t="str">
        <f t="shared" si="14"/>
        <v>QUILLOTAVALPARAISO</v>
      </c>
      <c r="D928" s="11">
        <v>47.4</v>
      </c>
    </row>
    <row r="929" spans="1:4" x14ac:dyDescent="0.25">
      <c r="A929" s="10" t="s">
        <v>408</v>
      </c>
      <c r="B929" s="10" t="s">
        <v>435</v>
      </c>
      <c r="C929" s="10" t="str">
        <f t="shared" si="14"/>
        <v>QUILLOTAVIÑA DEL MAR</v>
      </c>
      <c r="D929" s="11">
        <v>38.56</v>
      </c>
    </row>
    <row r="930" spans="1:4" x14ac:dyDescent="0.25">
      <c r="A930" s="10" t="s">
        <v>417</v>
      </c>
      <c r="B930" s="10" t="s">
        <v>437</v>
      </c>
      <c r="C930" s="10" t="str">
        <f t="shared" si="14"/>
        <v>QUILPUELA CALERA</v>
      </c>
      <c r="D930" s="11">
        <v>46.76</v>
      </c>
    </row>
    <row r="931" spans="1:4" x14ac:dyDescent="0.25">
      <c r="A931" s="10" t="s">
        <v>417</v>
      </c>
      <c r="B931" s="10" t="s">
        <v>614</v>
      </c>
      <c r="C931" s="10" t="str">
        <f t="shared" si="14"/>
        <v>QUILPUELA LIGUA</v>
      </c>
      <c r="D931" s="11">
        <v>96.6</v>
      </c>
    </row>
    <row r="932" spans="1:4" x14ac:dyDescent="0.25">
      <c r="A932" s="10" t="s">
        <v>417</v>
      </c>
      <c r="B932" s="10" t="s">
        <v>409</v>
      </c>
      <c r="C932" s="10" t="str">
        <f t="shared" si="14"/>
        <v>QUILPUELIMACHE</v>
      </c>
      <c r="D932" s="11">
        <v>18.059999999999999</v>
      </c>
    </row>
    <row r="933" spans="1:4" x14ac:dyDescent="0.25">
      <c r="A933" s="10" t="s">
        <v>417</v>
      </c>
      <c r="B933" s="10" t="s">
        <v>1422</v>
      </c>
      <c r="C933" s="10" t="str">
        <f t="shared" si="14"/>
        <v>QUILPUELOS ANDES</v>
      </c>
      <c r="D933" s="11">
        <v>114.63</v>
      </c>
    </row>
    <row r="934" spans="1:4" x14ac:dyDescent="0.25">
      <c r="A934" s="10" t="s">
        <v>417</v>
      </c>
      <c r="B934" s="10" t="s">
        <v>408</v>
      </c>
      <c r="C934" s="10" t="str">
        <f t="shared" si="14"/>
        <v>QUILPUEQUILLOTA</v>
      </c>
      <c r="D934" s="11">
        <v>32.950000000000003</v>
      </c>
    </row>
    <row r="935" spans="1:4" x14ac:dyDescent="0.25">
      <c r="A935" s="10" t="s">
        <v>417</v>
      </c>
      <c r="B935" s="10" t="s">
        <v>1395</v>
      </c>
      <c r="C935" s="10" t="str">
        <f t="shared" si="14"/>
        <v>QUILPUEQUINTERO</v>
      </c>
      <c r="D935" s="11">
        <v>47.71</v>
      </c>
    </row>
    <row r="936" spans="1:4" x14ac:dyDescent="0.25">
      <c r="A936" s="10" t="s">
        <v>417</v>
      </c>
      <c r="B936" s="10" t="s">
        <v>1467</v>
      </c>
      <c r="C936" s="10" t="str">
        <f t="shared" si="14"/>
        <v>QUILPUESAN FELIPE</v>
      </c>
      <c r="D936" s="11">
        <v>106.29</v>
      </c>
    </row>
    <row r="937" spans="1:4" x14ac:dyDescent="0.25">
      <c r="A937" s="10" t="s">
        <v>417</v>
      </c>
      <c r="B937" s="10" t="s">
        <v>270</v>
      </c>
      <c r="C937" s="10" t="str">
        <f t="shared" si="14"/>
        <v>QUILPUESANTIAGO CENTRO</v>
      </c>
      <c r="D937" s="11">
        <v>116.67</v>
      </c>
    </row>
    <row r="938" spans="1:4" x14ac:dyDescent="0.25">
      <c r="A938" s="10" t="s">
        <v>417</v>
      </c>
      <c r="B938" s="10" t="s">
        <v>410</v>
      </c>
      <c r="C938" s="10" t="str">
        <f t="shared" si="14"/>
        <v>QUILPUEVALPARAISO</v>
      </c>
      <c r="D938" s="11">
        <v>20.100000000000001</v>
      </c>
    </row>
    <row r="939" spans="1:4" x14ac:dyDescent="0.25">
      <c r="A939" s="10" t="s">
        <v>417</v>
      </c>
      <c r="B939" s="10" t="s">
        <v>617</v>
      </c>
      <c r="C939" s="10" t="str">
        <f t="shared" si="14"/>
        <v>QUILPUEVILLA ALEMANA</v>
      </c>
      <c r="D939" s="11">
        <v>6.86</v>
      </c>
    </row>
    <row r="940" spans="1:4" x14ac:dyDescent="0.25">
      <c r="A940" s="10" t="s">
        <v>417</v>
      </c>
      <c r="B940" s="10" t="s">
        <v>435</v>
      </c>
      <c r="C940" s="10" t="str">
        <f t="shared" si="14"/>
        <v>QUILPUEVIÑA DEL MAR</v>
      </c>
      <c r="D940" s="11">
        <v>18.55</v>
      </c>
    </row>
    <row r="941" spans="1:4" x14ac:dyDescent="0.25">
      <c r="A941" s="10" t="s">
        <v>339</v>
      </c>
      <c r="B941" s="10" t="s">
        <v>3</v>
      </c>
      <c r="C941" s="10" t="str">
        <f t="shared" si="14"/>
        <v>QUINCHAOCASTRO</v>
      </c>
      <c r="D941" s="11">
        <v>37.39</v>
      </c>
    </row>
    <row r="942" spans="1:4" x14ac:dyDescent="0.25">
      <c r="A942" s="10" t="s">
        <v>339</v>
      </c>
      <c r="B942" s="10" t="s">
        <v>334</v>
      </c>
      <c r="C942" s="10" t="str">
        <f t="shared" si="14"/>
        <v>QUINCHAOPUERTO MONTT</v>
      </c>
      <c r="D942" s="11">
        <v>180.83</v>
      </c>
    </row>
    <row r="943" spans="1:4" x14ac:dyDescent="0.25">
      <c r="A943" s="10" t="s">
        <v>6535</v>
      </c>
      <c r="B943" s="10" t="s">
        <v>950</v>
      </c>
      <c r="C943" s="10" t="str">
        <f t="shared" si="14"/>
        <v>QUINTA NORMALRANCAGUA</v>
      </c>
      <c r="D943" s="11">
        <v>83.73</v>
      </c>
    </row>
    <row r="944" spans="1:4" x14ac:dyDescent="0.25">
      <c r="A944" s="10" t="s">
        <v>1395</v>
      </c>
      <c r="B944" s="10" t="s">
        <v>437</v>
      </c>
      <c r="C944" s="10" t="str">
        <f t="shared" si="14"/>
        <v>QUINTEROLA CALERA</v>
      </c>
      <c r="D944" s="11">
        <v>48.71</v>
      </c>
    </row>
    <row r="945" spans="1:4" x14ac:dyDescent="0.25">
      <c r="A945" s="10" t="s">
        <v>1395</v>
      </c>
      <c r="B945" s="10" t="s">
        <v>334</v>
      </c>
      <c r="C945" s="10" t="str">
        <f t="shared" si="14"/>
        <v>QUINTEROPUERTO MONTT</v>
      </c>
      <c r="D945" s="11">
        <v>1188.75</v>
      </c>
    </row>
    <row r="946" spans="1:4" x14ac:dyDescent="0.25">
      <c r="A946" s="10" t="s">
        <v>1395</v>
      </c>
      <c r="B946" s="10" t="s">
        <v>417</v>
      </c>
      <c r="C946" s="10" t="str">
        <f t="shared" si="14"/>
        <v>QUINTEROQUILPUE</v>
      </c>
      <c r="D946" s="11">
        <v>47.71</v>
      </c>
    </row>
    <row r="947" spans="1:4" x14ac:dyDescent="0.25">
      <c r="A947" s="10" t="s">
        <v>1395</v>
      </c>
      <c r="B947" s="10" t="s">
        <v>410</v>
      </c>
      <c r="C947" s="10" t="str">
        <f t="shared" si="14"/>
        <v>QUINTEROVALPARAISO</v>
      </c>
      <c r="D947" s="11">
        <v>44</v>
      </c>
    </row>
    <row r="948" spans="1:4" x14ac:dyDescent="0.25">
      <c r="A948" s="10" t="s">
        <v>1395</v>
      </c>
      <c r="B948" s="10" t="s">
        <v>435</v>
      </c>
      <c r="C948" s="10" t="str">
        <f t="shared" si="14"/>
        <v>QUINTEROVIÑA DEL MAR</v>
      </c>
      <c r="D948" s="11">
        <v>35.159999999999997</v>
      </c>
    </row>
    <row r="949" spans="1:4" x14ac:dyDescent="0.25">
      <c r="A949" s="10" t="s">
        <v>1816</v>
      </c>
      <c r="B949" s="10" t="s">
        <v>1249</v>
      </c>
      <c r="C949" s="10" t="str">
        <f t="shared" si="14"/>
        <v>QUIRIHUEBULNES</v>
      </c>
      <c r="D949" s="11">
        <v>92.63</v>
      </c>
    </row>
    <row r="950" spans="1:4" x14ac:dyDescent="0.25">
      <c r="A950" s="10" t="s">
        <v>1816</v>
      </c>
      <c r="B950" s="10" t="s">
        <v>103</v>
      </c>
      <c r="C950" s="10" t="str">
        <f t="shared" si="14"/>
        <v>QUIRIHUECHILLAN</v>
      </c>
      <c r="D950" s="11">
        <v>68.84</v>
      </c>
    </row>
    <row r="951" spans="1:4" x14ac:dyDescent="0.25">
      <c r="A951" s="10" t="s">
        <v>1816</v>
      </c>
      <c r="B951" s="10" t="s">
        <v>100</v>
      </c>
      <c r="C951" s="10" t="str">
        <f t="shared" si="14"/>
        <v>QUIRIHUECONCEPCIÓN</v>
      </c>
      <c r="D951" s="11">
        <v>90.61</v>
      </c>
    </row>
    <row r="952" spans="1:4" x14ac:dyDescent="0.25">
      <c r="A952" s="10" t="s">
        <v>1816</v>
      </c>
      <c r="B952" s="10" t="s">
        <v>6472</v>
      </c>
      <c r="C952" s="10" t="str">
        <f t="shared" si="14"/>
        <v>QUIRIHUEEL CARMEN</v>
      </c>
      <c r="D952" s="11">
        <v>109.96</v>
      </c>
    </row>
    <row r="953" spans="1:4" x14ac:dyDescent="0.25">
      <c r="A953" s="10" t="s">
        <v>1816</v>
      </c>
      <c r="B953" s="10" t="s">
        <v>388</v>
      </c>
      <c r="C953" s="10" t="str">
        <f t="shared" si="14"/>
        <v>QUIRIHUESAN CARLOS</v>
      </c>
      <c r="D953" s="11">
        <v>75.53</v>
      </c>
    </row>
    <row r="954" spans="1:4" x14ac:dyDescent="0.25">
      <c r="A954" s="10" t="s">
        <v>1816</v>
      </c>
      <c r="B954" s="10" t="s">
        <v>265</v>
      </c>
      <c r="C954" s="10" t="str">
        <f t="shared" si="14"/>
        <v>QUIRIHUESANTIAGO</v>
      </c>
      <c r="D954" s="11">
        <v>400.57</v>
      </c>
    </row>
    <row r="955" spans="1:4" x14ac:dyDescent="0.25">
      <c r="A955" s="10" t="s">
        <v>1816</v>
      </c>
      <c r="B955" s="10" t="s">
        <v>270</v>
      </c>
      <c r="C955" s="10" t="str">
        <f t="shared" si="14"/>
        <v>QUIRIHUESANTIAGO CENTRO</v>
      </c>
      <c r="D955" s="11">
        <v>400.57</v>
      </c>
    </row>
    <row r="956" spans="1:4" x14ac:dyDescent="0.25">
      <c r="A956" s="10" t="s">
        <v>1816</v>
      </c>
      <c r="B956" s="10" t="s">
        <v>1811</v>
      </c>
      <c r="C956" s="10" t="str">
        <f t="shared" si="14"/>
        <v>QUIRIHUEYUNGAY</v>
      </c>
      <c r="D956" s="11">
        <v>134</v>
      </c>
    </row>
    <row r="957" spans="1:4" x14ac:dyDescent="0.25">
      <c r="A957" s="10" t="s">
        <v>950</v>
      </c>
      <c r="B957" s="10" t="s">
        <v>901</v>
      </c>
      <c r="C957" s="10" t="str">
        <f t="shared" si="14"/>
        <v>RANCAGUAANTOFAGASTA</v>
      </c>
      <c r="D957" s="11">
        <v>1449.83</v>
      </c>
    </row>
    <row r="958" spans="1:4" x14ac:dyDescent="0.25">
      <c r="A958" s="10" t="s">
        <v>950</v>
      </c>
      <c r="B958" s="10" t="s">
        <v>261</v>
      </c>
      <c r="C958" s="10" t="str">
        <f t="shared" si="14"/>
        <v>RANCAGUAARICA</v>
      </c>
      <c r="D958" s="11">
        <v>2140.6999999999998</v>
      </c>
    </row>
    <row r="959" spans="1:4" x14ac:dyDescent="0.25">
      <c r="A959" s="10" t="s">
        <v>950</v>
      </c>
      <c r="B959" s="10" t="s">
        <v>6479</v>
      </c>
      <c r="C959" s="10" t="str">
        <f t="shared" si="14"/>
        <v>RANCAGUACERRO NAVIA</v>
      </c>
      <c r="D959" s="11">
        <v>83.73</v>
      </c>
    </row>
    <row r="960" spans="1:4" x14ac:dyDescent="0.25">
      <c r="A960" s="10" t="s">
        <v>950</v>
      </c>
      <c r="B960" s="10" t="s">
        <v>103</v>
      </c>
      <c r="C960" s="10" t="str">
        <f t="shared" si="14"/>
        <v>RANCAGUACHILLAN</v>
      </c>
      <c r="D960" s="11">
        <v>319.45999999999998</v>
      </c>
    </row>
    <row r="961" spans="1:4" x14ac:dyDescent="0.25">
      <c r="A961" s="10" t="s">
        <v>950</v>
      </c>
      <c r="B961" s="10" t="s">
        <v>111</v>
      </c>
      <c r="C961" s="10" t="str">
        <f t="shared" si="14"/>
        <v>RANCAGUACOIHAIQUE</v>
      </c>
      <c r="D961" s="11">
        <v>1625.13</v>
      </c>
    </row>
    <row r="962" spans="1:4" x14ac:dyDescent="0.25">
      <c r="A962" s="10" t="s">
        <v>950</v>
      </c>
      <c r="B962" s="10" t="s">
        <v>6494</v>
      </c>
      <c r="C962" s="10" t="str">
        <f t="shared" ref="C962:C1025" si="15">CONCATENATE(A962,B962)</f>
        <v>RANCAGUACOINCO</v>
      </c>
      <c r="D962" s="11">
        <v>27.23</v>
      </c>
    </row>
    <row r="963" spans="1:4" x14ac:dyDescent="0.25">
      <c r="A963" s="10" t="s">
        <v>950</v>
      </c>
      <c r="B963" s="10" t="s">
        <v>100</v>
      </c>
      <c r="C963" s="10" t="str">
        <f t="shared" si="15"/>
        <v>RANCAGUACONCEPCIÓN</v>
      </c>
      <c r="D963" s="11">
        <v>416.06</v>
      </c>
    </row>
    <row r="964" spans="1:4" x14ac:dyDescent="0.25">
      <c r="A964" s="10" t="s">
        <v>950</v>
      </c>
      <c r="B964" s="10" t="s">
        <v>368</v>
      </c>
      <c r="C964" s="10" t="str">
        <f t="shared" si="15"/>
        <v>RANCAGUACURICÓ</v>
      </c>
      <c r="D964" s="11">
        <v>108.75</v>
      </c>
    </row>
    <row r="965" spans="1:4" x14ac:dyDescent="0.25">
      <c r="A965" s="10" t="s">
        <v>950</v>
      </c>
      <c r="B965" s="10" t="s">
        <v>1304</v>
      </c>
      <c r="C965" s="10" t="str">
        <f t="shared" si="15"/>
        <v>RANCAGUAGRANEROS</v>
      </c>
      <c r="D965" s="11">
        <v>12.57</v>
      </c>
    </row>
    <row r="966" spans="1:4" x14ac:dyDescent="0.25">
      <c r="A966" s="10" t="s">
        <v>950</v>
      </c>
      <c r="B966" s="10" t="s">
        <v>6505</v>
      </c>
      <c r="C966" s="10" t="str">
        <f t="shared" si="15"/>
        <v>RANCAGUAINDEPENDENCIA</v>
      </c>
      <c r="D966" s="11">
        <v>83.73</v>
      </c>
    </row>
    <row r="967" spans="1:4" x14ac:dyDescent="0.25">
      <c r="A967" s="10" t="s">
        <v>950</v>
      </c>
      <c r="B967" s="10" t="s">
        <v>6509</v>
      </c>
      <c r="C967" s="10" t="str">
        <f t="shared" si="15"/>
        <v>RANCAGUALA REINA</v>
      </c>
      <c r="D967" s="11">
        <v>95.7</v>
      </c>
    </row>
    <row r="968" spans="1:4" x14ac:dyDescent="0.25">
      <c r="A968" s="10" t="s">
        <v>950</v>
      </c>
      <c r="B968" s="10" t="s">
        <v>555</v>
      </c>
      <c r="C968" s="10" t="str">
        <f t="shared" si="15"/>
        <v>RANCAGUALA SERENA</v>
      </c>
      <c r="D968" s="11">
        <v>552</v>
      </c>
    </row>
    <row r="969" spans="1:4" x14ac:dyDescent="0.25">
      <c r="A969" s="10" t="s">
        <v>950</v>
      </c>
      <c r="B969" s="10" t="s">
        <v>6510</v>
      </c>
      <c r="C969" s="10" t="str">
        <f t="shared" si="15"/>
        <v>RANCAGUALAMPA</v>
      </c>
      <c r="D969" s="11">
        <v>109.93</v>
      </c>
    </row>
    <row r="970" spans="1:4" x14ac:dyDescent="0.25">
      <c r="A970" s="10" t="s">
        <v>950</v>
      </c>
      <c r="B970" s="10" t="s">
        <v>1275</v>
      </c>
      <c r="C970" s="10" t="str">
        <f t="shared" si="15"/>
        <v>RANCAGUALAS CABRAS</v>
      </c>
      <c r="D970" s="11">
        <v>83.22</v>
      </c>
    </row>
    <row r="971" spans="1:4" x14ac:dyDescent="0.25">
      <c r="A971" s="10" t="s">
        <v>950</v>
      </c>
      <c r="B971" s="10" t="s">
        <v>335</v>
      </c>
      <c r="C971" s="10" t="str">
        <f t="shared" si="15"/>
        <v>RANCAGUALAS CONDES</v>
      </c>
      <c r="D971" s="11">
        <v>83.73</v>
      </c>
    </row>
    <row r="972" spans="1:4" x14ac:dyDescent="0.25">
      <c r="A972" s="10" t="s">
        <v>950</v>
      </c>
      <c r="B972" s="10" t="s">
        <v>6514</v>
      </c>
      <c r="C972" s="10" t="str">
        <f t="shared" si="15"/>
        <v>RANCAGUALITUECHE</v>
      </c>
      <c r="D972" s="11">
        <v>158.03</v>
      </c>
    </row>
    <row r="973" spans="1:4" x14ac:dyDescent="0.25">
      <c r="A973" s="10" t="s">
        <v>950</v>
      </c>
      <c r="B973" s="10" t="s">
        <v>1937</v>
      </c>
      <c r="C973" s="10" t="str">
        <f t="shared" si="15"/>
        <v>RANCAGUAMACHALI</v>
      </c>
      <c r="D973" s="11">
        <v>7.17</v>
      </c>
    </row>
    <row r="974" spans="1:4" x14ac:dyDescent="0.25">
      <c r="A974" s="10" t="s">
        <v>950</v>
      </c>
      <c r="B974" s="10" t="s">
        <v>1366</v>
      </c>
      <c r="C974" s="10" t="str">
        <f t="shared" si="15"/>
        <v>RANCAGUAMAIPÚ</v>
      </c>
      <c r="D974" s="11">
        <v>83.73</v>
      </c>
    </row>
    <row r="975" spans="1:4" x14ac:dyDescent="0.25">
      <c r="A975" s="10" t="s">
        <v>950</v>
      </c>
      <c r="B975" s="10" t="s">
        <v>348</v>
      </c>
      <c r="C975" s="10" t="str">
        <f t="shared" si="15"/>
        <v>RANCAGUAMELIPILLA</v>
      </c>
      <c r="D975" s="11">
        <v>95.26</v>
      </c>
    </row>
    <row r="976" spans="1:4" x14ac:dyDescent="0.25">
      <c r="A976" s="10" t="s">
        <v>950</v>
      </c>
      <c r="B976" s="10" t="s">
        <v>6522</v>
      </c>
      <c r="C976" s="10" t="str">
        <f t="shared" si="15"/>
        <v>RANCAGUANANCAGUA</v>
      </c>
      <c r="D976" s="11">
        <v>80.19</v>
      </c>
    </row>
    <row r="977" spans="1:4" x14ac:dyDescent="0.25">
      <c r="A977" s="10" t="s">
        <v>950</v>
      </c>
      <c r="B977" s="10" t="s">
        <v>6526</v>
      </c>
      <c r="C977" s="10" t="str">
        <f t="shared" si="15"/>
        <v>RANCAGUAÑUÑOA</v>
      </c>
      <c r="D977" s="11">
        <v>83.73</v>
      </c>
    </row>
    <row r="978" spans="1:4" x14ac:dyDescent="0.25">
      <c r="A978" s="10" t="s">
        <v>950</v>
      </c>
      <c r="B978" s="10" t="s">
        <v>6527</v>
      </c>
      <c r="C978" s="10" t="str">
        <f t="shared" si="15"/>
        <v>RANCAGUAOLIVAR</v>
      </c>
      <c r="D978" s="11">
        <v>10.55</v>
      </c>
    </row>
    <row r="979" spans="1:4" x14ac:dyDescent="0.25">
      <c r="A979" s="10" t="s">
        <v>950</v>
      </c>
      <c r="B979" s="10" t="s">
        <v>24</v>
      </c>
      <c r="C979" s="10" t="str">
        <f t="shared" si="15"/>
        <v>RANCAGUAOVALLE</v>
      </c>
      <c r="D979" s="11">
        <v>486.73</v>
      </c>
    </row>
    <row r="980" spans="1:4" x14ac:dyDescent="0.25">
      <c r="A980" s="10" t="s">
        <v>950</v>
      </c>
      <c r="B980" s="10" t="s">
        <v>3545</v>
      </c>
      <c r="C980" s="10" t="str">
        <f t="shared" si="15"/>
        <v>RANCAGUAPALMILLA</v>
      </c>
      <c r="D980" s="11">
        <v>98.02</v>
      </c>
    </row>
    <row r="981" spans="1:4" x14ac:dyDescent="0.25">
      <c r="A981" s="10" t="s">
        <v>950</v>
      </c>
      <c r="B981" s="10" t="s">
        <v>6500</v>
      </c>
      <c r="C981" s="10" t="str">
        <f t="shared" si="15"/>
        <v>RANCAGUAPEÑAFLOR</v>
      </c>
      <c r="D981" s="11">
        <v>75.599999999999994</v>
      </c>
    </row>
    <row r="982" spans="1:4" x14ac:dyDescent="0.25">
      <c r="A982" s="10" t="s">
        <v>950</v>
      </c>
      <c r="B982" s="10" t="s">
        <v>2472</v>
      </c>
      <c r="C982" s="10" t="str">
        <f t="shared" si="15"/>
        <v>RANCAGUAPERALILLO</v>
      </c>
      <c r="D982" s="11">
        <v>115.19</v>
      </c>
    </row>
    <row r="983" spans="1:4" x14ac:dyDescent="0.25">
      <c r="A983" s="10" t="s">
        <v>950</v>
      </c>
      <c r="B983" s="10" t="s">
        <v>2481</v>
      </c>
      <c r="C983" s="10" t="str">
        <f t="shared" si="15"/>
        <v>RANCAGUAPEUMO</v>
      </c>
      <c r="D983" s="11">
        <v>66.28</v>
      </c>
    </row>
    <row r="984" spans="1:4" x14ac:dyDescent="0.25">
      <c r="A984" s="10" t="s">
        <v>950</v>
      </c>
      <c r="B984" s="10" t="s">
        <v>1289</v>
      </c>
      <c r="C984" s="10" t="str">
        <f t="shared" si="15"/>
        <v>RANCAGUAPICHILEMU</v>
      </c>
      <c r="D984" s="11">
        <v>176.26</v>
      </c>
    </row>
    <row r="985" spans="1:4" x14ac:dyDescent="0.25">
      <c r="A985" s="10" t="s">
        <v>950</v>
      </c>
      <c r="B985" s="10" t="s">
        <v>3057</v>
      </c>
      <c r="C985" s="10" t="str">
        <f t="shared" si="15"/>
        <v>RANCAGUAPROVIDENCIA</v>
      </c>
      <c r="D985" s="11">
        <v>83.73</v>
      </c>
    </row>
    <row r="986" spans="1:4" x14ac:dyDescent="0.25">
      <c r="A986" s="10" t="s">
        <v>950</v>
      </c>
      <c r="B986" s="10" t="s">
        <v>350</v>
      </c>
      <c r="C986" s="10" t="str">
        <f t="shared" si="15"/>
        <v>RANCAGUAPUDAHUEL</v>
      </c>
      <c r="D986" s="11">
        <v>83.73</v>
      </c>
    </row>
    <row r="987" spans="1:4" x14ac:dyDescent="0.25">
      <c r="A987" s="10" t="s">
        <v>950</v>
      </c>
      <c r="B987" s="10" t="s">
        <v>828</v>
      </c>
      <c r="C987" s="10" t="str">
        <f t="shared" si="15"/>
        <v>RANCAGUAPUERTO VARAS</v>
      </c>
      <c r="D987" s="11">
        <v>932.13</v>
      </c>
    </row>
    <row r="988" spans="1:4" x14ac:dyDescent="0.25">
      <c r="A988" s="10" t="s">
        <v>950</v>
      </c>
      <c r="B988" s="10" t="s">
        <v>835</v>
      </c>
      <c r="C988" s="10" t="str">
        <f t="shared" si="15"/>
        <v>RANCAGUAPUNTA ARENAS</v>
      </c>
      <c r="D988" s="11">
        <v>2920.03</v>
      </c>
    </row>
    <row r="989" spans="1:4" x14ac:dyDescent="0.25">
      <c r="A989" s="10" t="s">
        <v>950</v>
      </c>
      <c r="B989" s="10" t="s">
        <v>6535</v>
      </c>
      <c r="C989" s="10" t="str">
        <f t="shared" si="15"/>
        <v>RANCAGUAQUINTA NORMAL</v>
      </c>
      <c r="D989" s="11">
        <v>83.73</v>
      </c>
    </row>
    <row r="990" spans="1:4" x14ac:dyDescent="0.25">
      <c r="A990" s="10" t="s">
        <v>950</v>
      </c>
      <c r="B990" s="10" t="s">
        <v>1303</v>
      </c>
      <c r="C990" s="10" t="str">
        <f t="shared" si="15"/>
        <v>RANCAGUARENGO</v>
      </c>
      <c r="D990" s="11">
        <v>32.81</v>
      </c>
    </row>
    <row r="991" spans="1:4" x14ac:dyDescent="0.25">
      <c r="A991" s="10" t="s">
        <v>950</v>
      </c>
      <c r="B991" s="10" t="s">
        <v>1301</v>
      </c>
      <c r="C991" s="10" t="str">
        <f t="shared" si="15"/>
        <v>RANCAGUASAN FERNANDO</v>
      </c>
      <c r="D991" s="11">
        <v>55.75</v>
      </c>
    </row>
    <row r="992" spans="1:4" x14ac:dyDescent="0.25">
      <c r="A992" s="10" t="s">
        <v>950</v>
      </c>
      <c r="B992" s="10" t="s">
        <v>1348</v>
      </c>
      <c r="C992" s="10" t="str">
        <f t="shared" si="15"/>
        <v>RANCAGUASAN MIGUEL</v>
      </c>
      <c r="D992" s="11">
        <v>83.73</v>
      </c>
    </row>
    <row r="993" spans="1:4" x14ac:dyDescent="0.25">
      <c r="A993" s="10" t="s">
        <v>950</v>
      </c>
      <c r="B993" s="10" t="s">
        <v>1302</v>
      </c>
      <c r="C993" s="10" t="str">
        <f t="shared" si="15"/>
        <v>RANCAGUASAN VICENTE</v>
      </c>
      <c r="D993" s="11">
        <v>56.26</v>
      </c>
    </row>
    <row r="994" spans="1:4" x14ac:dyDescent="0.25">
      <c r="A994" s="10" t="s">
        <v>950</v>
      </c>
      <c r="B994" s="10" t="s">
        <v>1294</v>
      </c>
      <c r="C994" s="10" t="str">
        <f t="shared" si="15"/>
        <v>RANCAGUASANTA CRUZ</v>
      </c>
      <c r="D994" s="11">
        <v>107.38</v>
      </c>
    </row>
    <row r="995" spans="1:4" x14ac:dyDescent="0.25">
      <c r="A995" s="10" t="s">
        <v>950</v>
      </c>
      <c r="B995" s="10" t="s">
        <v>265</v>
      </c>
      <c r="C995" s="10" t="str">
        <f t="shared" si="15"/>
        <v>RANCAGUASANTIAGO</v>
      </c>
      <c r="D995" s="11">
        <v>83.73</v>
      </c>
    </row>
    <row r="996" spans="1:4" x14ac:dyDescent="0.25">
      <c r="A996" s="10" t="s">
        <v>950</v>
      </c>
      <c r="B996" s="10" t="s">
        <v>270</v>
      </c>
      <c r="C996" s="10" t="str">
        <f t="shared" si="15"/>
        <v>RANCAGUASANTIAGO CENTRO</v>
      </c>
      <c r="D996" s="11">
        <v>83.73</v>
      </c>
    </row>
    <row r="997" spans="1:4" x14ac:dyDescent="0.25">
      <c r="A997" s="10" t="s">
        <v>950</v>
      </c>
      <c r="B997" s="10" t="s">
        <v>359</v>
      </c>
      <c r="C997" s="10" t="str">
        <f t="shared" si="15"/>
        <v>RANCAGUATALCA</v>
      </c>
      <c r="D997" s="11">
        <v>173.02</v>
      </c>
    </row>
    <row r="998" spans="1:4" x14ac:dyDescent="0.25">
      <c r="A998" s="10" t="s">
        <v>950</v>
      </c>
      <c r="B998" s="10" t="s">
        <v>410</v>
      </c>
      <c r="C998" s="10" t="str">
        <f t="shared" si="15"/>
        <v>RANCAGUAVALPARAISO</v>
      </c>
      <c r="D998" s="11">
        <v>193.7</v>
      </c>
    </row>
    <row r="999" spans="1:4" x14ac:dyDescent="0.25">
      <c r="A999" s="10" t="s">
        <v>3285</v>
      </c>
      <c r="B999" s="10" t="s">
        <v>474</v>
      </c>
      <c r="C999" s="10" t="str">
        <f t="shared" si="15"/>
        <v>RENAICOVICTORIA</v>
      </c>
      <c r="D999" s="11">
        <v>81.400000000000006</v>
      </c>
    </row>
    <row r="1000" spans="1:4" x14ac:dyDescent="0.25">
      <c r="A1000" s="10" t="s">
        <v>1303</v>
      </c>
      <c r="B1000" s="10" t="s">
        <v>1304</v>
      </c>
      <c r="C1000" s="10" t="str">
        <f t="shared" si="15"/>
        <v>RENGOGRANEROS</v>
      </c>
      <c r="D1000" s="11">
        <v>40.98</v>
      </c>
    </row>
    <row r="1001" spans="1:4" x14ac:dyDescent="0.25">
      <c r="A1001" s="10" t="s">
        <v>1303</v>
      </c>
      <c r="B1001" s="10" t="s">
        <v>950</v>
      </c>
      <c r="C1001" s="10" t="str">
        <f t="shared" si="15"/>
        <v>RENGORANCAGUA</v>
      </c>
      <c r="D1001" s="11">
        <v>32.81</v>
      </c>
    </row>
    <row r="1002" spans="1:4" x14ac:dyDescent="0.25">
      <c r="A1002" s="10" t="s">
        <v>1303</v>
      </c>
      <c r="B1002" s="10" t="s">
        <v>265</v>
      </c>
      <c r="C1002" s="10" t="str">
        <f t="shared" si="15"/>
        <v>RENGOSANTIAGO</v>
      </c>
      <c r="D1002" s="11">
        <v>116.64</v>
      </c>
    </row>
    <row r="1003" spans="1:4" x14ac:dyDescent="0.25">
      <c r="A1003" s="10" t="s">
        <v>1303</v>
      </c>
      <c r="B1003" s="10" t="s">
        <v>270</v>
      </c>
      <c r="C1003" s="10" t="str">
        <f t="shared" si="15"/>
        <v>RENGOSANTIAGO CENTRO</v>
      </c>
      <c r="D1003" s="11">
        <v>116.64</v>
      </c>
    </row>
    <row r="1004" spans="1:4" x14ac:dyDescent="0.25">
      <c r="A1004" s="10" t="s">
        <v>6531</v>
      </c>
      <c r="B1004" s="10" t="s">
        <v>2472</v>
      </c>
      <c r="C1004" s="10" t="str">
        <f t="shared" si="15"/>
        <v>REQUINOAPERALILLO</v>
      </c>
      <c r="D1004" s="11">
        <v>97.65</v>
      </c>
    </row>
    <row r="1005" spans="1:4" x14ac:dyDescent="0.25">
      <c r="A1005" s="10" t="s">
        <v>6531</v>
      </c>
      <c r="B1005" s="10" t="s">
        <v>265</v>
      </c>
      <c r="C1005" s="10" t="str">
        <f t="shared" si="15"/>
        <v>REQUINOASANTIAGO</v>
      </c>
      <c r="D1005" s="11">
        <v>101.38</v>
      </c>
    </row>
    <row r="1006" spans="1:4" x14ac:dyDescent="0.25">
      <c r="A1006" s="10" t="s">
        <v>6531</v>
      </c>
      <c r="B1006" s="10" t="s">
        <v>270</v>
      </c>
      <c r="C1006" s="10" t="str">
        <f t="shared" si="15"/>
        <v>REQUINOASANTIAGO CENTRO</v>
      </c>
      <c r="D1006" s="11">
        <v>101.38</v>
      </c>
    </row>
    <row r="1007" spans="1:4" x14ac:dyDescent="0.25">
      <c r="A1007" s="10" t="s">
        <v>1336</v>
      </c>
      <c r="B1007" s="10" t="s">
        <v>379</v>
      </c>
      <c r="C1007" s="10" t="str">
        <f t="shared" si="15"/>
        <v>RÍO BUENOLOS LAGOS</v>
      </c>
      <c r="D1007" s="11">
        <v>60.95</v>
      </c>
    </row>
    <row r="1008" spans="1:4" x14ac:dyDescent="0.25">
      <c r="A1008" s="10" t="s">
        <v>1336</v>
      </c>
      <c r="B1008" s="10" t="s">
        <v>334</v>
      </c>
      <c r="C1008" s="10" t="str">
        <f t="shared" si="15"/>
        <v>RÍO BUENOPUERTO MONTT</v>
      </c>
      <c r="D1008" s="11">
        <v>138.79</v>
      </c>
    </row>
    <row r="1009" spans="1:4" x14ac:dyDescent="0.25">
      <c r="A1009" s="10" t="s">
        <v>1336</v>
      </c>
      <c r="B1009" s="10" t="s">
        <v>373</v>
      </c>
      <c r="C1009" s="10" t="str">
        <f t="shared" si="15"/>
        <v>RÍO BUENOSAN JOSÉ DE LA MARIQUINA</v>
      </c>
      <c r="D1009" s="11">
        <v>105.51</v>
      </c>
    </row>
    <row r="1010" spans="1:4" x14ac:dyDescent="0.25">
      <c r="A1010" s="10" t="s">
        <v>1336</v>
      </c>
      <c r="B1010" s="10" t="s">
        <v>265</v>
      </c>
      <c r="C1010" s="10" t="str">
        <f t="shared" si="15"/>
        <v>RÍO BUENOSANTIAGO</v>
      </c>
      <c r="D1010" s="11">
        <v>899.53</v>
      </c>
    </row>
    <row r="1011" spans="1:4" x14ac:dyDescent="0.25">
      <c r="A1011" s="10" t="s">
        <v>1336</v>
      </c>
      <c r="B1011" s="10" t="s">
        <v>270</v>
      </c>
      <c r="C1011" s="10" t="str">
        <f t="shared" si="15"/>
        <v>RÍO BUENOSANTIAGO CENTRO</v>
      </c>
      <c r="D1011" s="11">
        <v>899.53</v>
      </c>
    </row>
    <row r="1012" spans="1:4" x14ac:dyDescent="0.25">
      <c r="A1012" s="10" t="s">
        <v>1336</v>
      </c>
      <c r="B1012" s="10" t="s">
        <v>17</v>
      </c>
      <c r="C1012" s="10" t="str">
        <f t="shared" si="15"/>
        <v>RÍO BUENOVALDIVIA</v>
      </c>
      <c r="D1012" s="11">
        <v>80.3</v>
      </c>
    </row>
    <row r="1013" spans="1:4" x14ac:dyDescent="0.25">
      <c r="A1013" s="10" t="s">
        <v>2876</v>
      </c>
      <c r="B1013" s="10" t="s">
        <v>24</v>
      </c>
      <c r="C1013" s="10" t="str">
        <f t="shared" si="15"/>
        <v>RIO HURTADOOVALLE</v>
      </c>
      <c r="D1013" s="11">
        <v>80.3</v>
      </c>
    </row>
    <row r="1014" spans="1:4" x14ac:dyDescent="0.25">
      <c r="A1014" s="10" t="s">
        <v>6493</v>
      </c>
      <c r="B1014" s="10" t="s">
        <v>111</v>
      </c>
      <c r="C1014" s="10" t="str">
        <f t="shared" si="15"/>
        <v>RIO IBAÑEZCOIHAIQUE</v>
      </c>
      <c r="D1014" s="11">
        <v>119.83</v>
      </c>
    </row>
    <row r="1015" spans="1:4" x14ac:dyDescent="0.25">
      <c r="A1015" s="10" t="s">
        <v>806</v>
      </c>
      <c r="B1015" s="10" t="s">
        <v>378</v>
      </c>
      <c r="C1015" s="10" t="str">
        <f t="shared" si="15"/>
        <v>RÍO NEGROOSORNO</v>
      </c>
      <c r="D1015" s="11">
        <v>35.42</v>
      </c>
    </row>
    <row r="1016" spans="1:4" x14ac:dyDescent="0.25">
      <c r="A1016" s="10" t="s">
        <v>806</v>
      </c>
      <c r="B1016" s="10" t="s">
        <v>485</v>
      </c>
      <c r="C1016" s="10" t="str">
        <f t="shared" si="15"/>
        <v>RÍO NEGROPITRUFQUEN</v>
      </c>
      <c r="D1016" s="11">
        <v>252</v>
      </c>
    </row>
    <row r="1017" spans="1:4" x14ac:dyDescent="0.25">
      <c r="A1017" s="10" t="s">
        <v>806</v>
      </c>
      <c r="B1017" s="10" t="s">
        <v>334</v>
      </c>
      <c r="C1017" s="10" t="str">
        <f t="shared" si="15"/>
        <v>RÍO NEGROPUERTO MONTT</v>
      </c>
      <c r="D1017" s="11">
        <v>85.9</v>
      </c>
    </row>
    <row r="1018" spans="1:4" x14ac:dyDescent="0.25">
      <c r="A1018" s="10" t="s">
        <v>806</v>
      </c>
      <c r="B1018" s="10" t="s">
        <v>3947</v>
      </c>
      <c r="C1018" s="10" t="str">
        <f t="shared" si="15"/>
        <v>RÍO NEGROPUERTO OCTAY</v>
      </c>
      <c r="D1018" s="11">
        <v>45.35</v>
      </c>
    </row>
    <row r="1019" spans="1:4" x14ac:dyDescent="0.25">
      <c r="A1019" s="10" t="s">
        <v>806</v>
      </c>
      <c r="B1019" s="10" t="s">
        <v>828</v>
      </c>
      <c r="C1019" s="10" t="str">
        <f t="shared" si="15"/>
        <v>RÍO NEGROPUERTO VARAS</v>
      </c>
      <c r="D1019" s="11">
        <v>69.260000000000005</v>
      </c>
    </row>
    <row r="1020" spans="1:4" x14ac:dyDescent="0.25">
      <c r="A1020" s="10" t="s">
        <v>806</v>
      </c>
      <c r="B1020" s="10" t="s">
        <v>2290</v>
      </c>
      <c r="C1020" s="10" t="str">
        <f t="shared" si="15"/>
        <v>RÍO NEGROPURRANQUE</v>
      </c>
      <c r="D1020" s="11">
        <v>19.53</v>
      </c>
    </row>
    <row r="1021" spans="1:4" x14ac:dyDescent="0.25">
      <c r="A1021" s="10" t="s">
        <v>806</v>
      </c>
      <c r="B1021" s="10" t="s">
        <v>17</v>
      </c>
      <c r="C1021" s="10" t="str">
        <f t="shared" si="15"/>
        <v>RÍO NEGROVALDIVIA</v>
      </c>
      <c r="D1021" s="11">
        <v>144</v>
      </c>
    </row>
    <row r="1022" spans="1:4" x14ac:dyDescent="0.25">
      <c r="A1022" s="10" t="s">
        <v>1966</v>
      </c>
      <c r="B1022" s="10" t="s">
        <v>359</v>
      </c>
      <c r="C1022" s="10" t="str">
        <f t="shared" si="15"/>
        <v>ROMERALTALCA</v>
      </c>
      <c r="D1022" s="11">
        <v>76.290000000000006</v>
      </c>
    </row>
    <row r="1023" spans="1:4" x14ac:dyDescent="0.25">
      <c r="A1023" s="10" t="s">
        <v>13</v>
      </c>
      <c r="B1023" s="10" t="s">
        <v>288</v>
      </c>
      <c r="C1023" s="10" t="str">
        <f t="shared" si="15"/>
        <v>SAAVEDRATEMUCO</v>
      </c>
      <c r="D1023" s="11">
        <v>93.45</v>
      </c>
    </row>
    <row r="1024" spans="1:4" x14ac:dyDescent="0.25">
      <c r="A1024" s="10" t="s">
        <v>4842</v>
      </c>
      <c r="B1024" s="10" t="s">
        <v>555</v>
      </c>
      <c r="C1024" s="10" t="str">
        <f t="shared" si="15"/>
        <v>SALAMANCALA SERENA</v>
      </c>
      <c r="D1024" s="11">
        <v>307.44</v>
      </c>
    </row>
    <row r="1025" spans="1:4" x14ac:dyDescent="0.25">
      <c r="A1025" s="10" t="s">
        <v>638</v>
      </c>
      <c r="B1025" s="10" t="s">
        <v>1575</v>
      </c>
      <c r="C1025" s="10" t="str">
        <f t="shared" si="15"/>
        <v>SAN ANTONIOALGARROBO</v>
      </c>
      <c r="D1025" s="11">
        <v>33.1</v>
      </c>
    </row>
    <row r="1026" spans="1:4" x14ac:dyDescent="0.25">
      <c r="A1026" s="10" t="s">
        <v>638</v>
      </c>
      <c r="B1026" s="10" t="s">
        <v>1389</v>
      </c>
      <c r="C1026" s="10" t="str">
        <f t="shared" ref="C1026:C1089" si="16">CONCATENATE(A1026,B1026)</f>
        <v>SAN ANTONIOCASABLANCA</v>
      </c>
      <c r="D1026" s="11">
        <v>49.23</v>
      </c>
    </row>
    <row r="1027" spans="1:4" x14ac:dyDescent="0.25">
      <c r="A1027" s="10" t="s">
        <v>638</v>
      </c>
      <c r="B1027" s="10" t="s">
        <v>3301</v>
      </c>
      <c r="C1027" s="10" t="str">
        <f t="shared" si="16"/>
        <v>SAN ANTONIOISLA DE PASCUA</v>
      </c>
      <c r="D1027" s="11">
        <v>3670</v>
      </c>
    </row>
    <row r="1028" spans="1:4" x14ac:dyDescent="0.25">
      <c r="A1028" s="10" t="s">
        <v>638</v>
      </c>
      <c r="B1028" s="10" t="s">
        <v>6523</v>
      </c>
      <c r="C1028" s="10" t="str">
        <f t="shared" si="16"/>
        <v>SAN ANTONIONAVIDAD</v>
      </c>
      <c r="D1028" s="11">
        <v>64.8</v>
      </c>
    </row>
    <row r="1029" spans="1:4" x14ac:dyDescent="0.25">
      <c r="A1029" s="10" t="s">
        <v>638</v>
      </c>
      <c r="B1029" s="10" t="s">
        <v>2503</v>
      </c>
      <c r="C1029" s="10" t="str">
        <f t="shared" si="16"/>
        <v>SAN ANTONIOPUENTE ALTO</v>
      </c>
      <c r="D1029" s="11">
        <v>117.87</v>
      </c>
    </row>
    <row r="1030" spans="1:4" x14ac:dyDescent="0.25">
      <c r="A1030" s="10" t="s">
        <v>638</v>
      </c>
      <c r="B1030" s="10" t="s">
        <v>1467</v>
      </c>
      <c r="C1030" s="10" t="str">
        <f t="shared" si="16"/>
        <v>SAN ANTONIOSAN FELIPE</v>
      </c>
      <c r="D1030" s="11">
        <v>202.59</v>
      </c>
    </row>
    <row r="1031" spans="1:4" x14ac:dyDescent="0.25">
      <c r="A1031" s="10" t="s">
        <v>638</v>
      </c>
      <c r="B1031" s="10" t="s">
        <v>265</v>
      </c>
      <c r="C1031" s="10" t="str">
        <f t="shared" si="16"/>
        <v>SAN ANTONIOSANTIAGO</v>
      </c>
      <c r="D1031" s="11">
        <v>117.87</v>
      </c>
    </row>
    <row r="1032" spans="1:4" x14ac:dyDescent="0.25">
      <c r="A1032" s="10" t="s">
        <v>638</v>
      </c>
      <c r="B1032" s="10" t="s">
        <v>270</v>
      </c>
      <c r="C1032" s="10" t="str">
        <f t="shared" si="16"/>
        <v>SAN ANTONIOSANTIAGO CENTRO</v>
      </c>
      <c r="D1032" s="11">
        <v>117.87</v>
      </c>
    </row>
    <row r="1033" spans="1:4" x14ac:dyDescent="0.25">
      <c r="A1033" s="10" t="s">
        <v>638</v>
      </c>
      <c r="B1033" s="10" t="s">
        <v>410</v>
      </c>
      <c r="C1033" s="10" t="str">
        <f t="shared" si="16"/>
        <v>SAN ANTONIOVALPARAISO</v>
      </c>
      <c r="D1033" s="11">
        <v>88.21</v>
      </c>
    </row>
    <row r="1034" spans="1:4" x14ac:dyDescent="0.25">
      <c r="A1034" s="10" t="s">
        <v>638</v>
      </c>
      <c r="B1034" s="10" t="s">
        <v>617</v>
      </c>
      <c r="C1034" s="10" t="str">
        <f t="shared" si="16"/>
        <v>SAN ANTONIOVILLA ALEMANA</v>
      </c>
      <c r="D1034" s="11">
        <v>87.39</v>
      </c>
    </row>
    <row r="1035" spans="1:4" x14ac:dyDescent="0.25">
      <c r="A1035" s="10" t="s">
        <v>638</v>
      </c>
      <c r="B1035" s="10" t="s">
        <v>435</v>
      </c>
      <c r="C1035" s="10" t="str">
        <f t="shared" si="16"/>
        <v>SAN ANTONIOVIÑA DEL MAR</v>
      </c>
      <c r="D1035" s="11">
        <v>97.05</v>
      </c>
    </row>
    <row r="1036" spans="1:4" x14ac:dyDescent="0.25">
      <c r="A1036" s="10" t="s">
        <v>1252</v>
      </c>
      <c r="B1036" s="10" t="s">
        <v>1363</v>
      </c>
      <c r="C1036" s="10" t="str">
        <f t="shared" si="16"/>
        <v>SAN BERNARDOCURACAVÍ</v>
      </c>
      <c r="D1036" s="11">
        <v>56.3</v>
      </c>
    </row>
    <row r="1037" spans="1:4" x14ac:dyDescent="0.25">
      <c r="A1037" s="10" t="s">
        <v>1252</v>
      </c>
      <c r="B1037" s="10" t="s">
        <v>348</v>
      </c>
      <c r="C1037" s="10" t="str">
        <f t="shared" si="16"/>
        <v>SAN BERNARDOMELIPILLA</v>
      </c>
      <c r="D1037" s="11">
        <v>59.55</v>
      </c>
    </row>
    <row r="1038" spans="1:4" x14ac:dyDescent="0.25">
      <c r="A1038" s="10" t="s">
        <v>1252</v>
      </c>
      <c r="B1038" s="10" t="s">
        <v>828</v>
      </c>
      <c r="C1038" s="10" t="str">
        <f t="shared" si="16"/>
        <v>SAN BERNARDOPUERTO VARAS</v>
      </c>
      <c r="D1038" s="11">
        <v>999.17</v>
      </c>
    </row>
    <row r="1039" spans="1:4" x14ac:dyDescent="0.25">
      <c r="A1039" s="10" t="s">
        <v>1252</v>
      </c>
      <c r="B1039" s="10" t="s">
        <v>345</v>
      </c>
      <c r="C1039" s="10" t="str">
        <f t="shared" si="16"/>
        <v>SAN BERNARDOTALAGANTE</v>
      </c>
      <c r="D1039" s="11">
        <v>29.83</v>
      </c>
    </row>
    <row r="1040" spans="1:4" x14ac:dyDescent="0.25">
      <c r="A1040" s="10" t="s">
        <v>1252</v>
      </c>
      <c r="B1040" s="10" t="s">
        <v>2795</v>
      </c>
      <c r="C1040" s="10" t="str">
        <f t="shared" si="16"/>
        <v>SAN BERNARDOTILTIL</v>
      </c>
      <c r="D1040" s="11">
        <v>78.5</v>
      </c>
    </row>
    <row r="1041" spans="1:4" x14ac:dyDescent="0.25">
      <c r="A1041" s="10" t="s">
        <v>388</v>
      </c>
      <c r="B1041" s="10" t="s">
        <v>1249</v>
      </c>
      <c r="C1041" s="10" t="str">
        <f t="shared" si="16"/>
        <v>SAN CARLOSBULNES</v>
      </c>
      <c r="D1041" s="11">
        <v>50.45</v>
      </c>
    </row>
    <row r="1042" spans="1:4" x14ac:dyDescent="0.25">
      <c r="A1042" s="10" t="s">
        <v>388</v>
      </c>
      <c r="B1042" s="10" t="s">
        <v>103</v>
      </c>
      <c r="C1042" s="10" t="str">
        <f t="shared" si="16"/>
        <v>SAN CARLOSCHILLAN</v>
      </c>
      <c r="D1042" s="11">
        <v>26.66</v>
      </c>
    </row>
    <row r="1043" spans="1:4" x14ac:dyDescent="0.25">
      <c r="A1043" s="10" t="s">
        <v>388</v>
      </c>
      <c r="B1043" s="10" t="s">
        <v>100</v>
      </c>
      <c r="C1043" s="10" t="str">
        <f t="shared" si="16"/>
        <v>SAN CARLOSCONCEPCIÓN</v>
      </c>
      <c r="D1043" s="11">
        <v>123.26</v>
      </c>
    </row>
    <row r="1044" spans="1:4" x14ac:dyDescent="0.25">
      <c r="A1044" s="10" t="s">
        <v>388</v>
      </c>
      <c r="B1044" s="10" t="s">
        <v>6472</v>
      </c>
      <c r="C1044" s="10" t="str">
        <f t="shared" si="16"/>
        <v>SAN CARLOSEL CARMEN</v>
      </c>
      <c r="D1044" s="11">
        <v>67.78</v>
      </c>
    </row>
    <row r="1045" spans="1:4" x14ac:dyDescent="0.25">
      <c r="A1045" s="10" t="s">
        <v>388</v>
      </c>
      <c r="B1045" s="10" t="s">
        <v>227</v>
      </c>
      <c r="C1045" s="10" t="str">
        <f t="shared" si="16"/>
        <v>SAN CARLOSLOS ANGELES</v>
      </c>
      <c r="D1045" s="11">
        <v>136</v>
      </c>
    </row>
    <row r="1046" spans="1:4" x14ac:dyDescent="0.25">
      <c r="A1046" s="10" t="s">
        <v>388</v>
      </c>
      <c r="B1046" s="10" t="s">
        <v>6524</v>
      </c>
      <c r="C1046" s="10" t="str">
        <f t="shared" si="16"/>
        <v>SAN CARLOSNINHUE</v>
      </c>
      <c r="D1046" s="11">
        <v>52.38</v>
      </c>
    </row>
    <row r="1047" spans="1:4" x14ac:dyDescent="0.25">
      <c r="A1047" s="10" t="s">
        <v>388</v>
      </c>
      <c r="B1047" s="10" t="s">
        <v>6525</v>
      </c>
      <c r="C1047" s="10" t="str">
        <f t="shared" si="16"/>
        <v>SAN CARLOSÑIQUEN</v>
      </c>
      <c r="D1047" s="11">
        <v>51.5</v>
      </c>
    </row>
    <row r="1048" spans="1:4" x14ac:dyDescent="0.25">
      <c r="A1048" s="10" t="s">
        <v>388</v>
      </c>
      <c r="B1048" s="10" t="s">
        <v>1816</v>
      </c>
      <c r="C1048" s="10" t="str">
        <f t="shared" si="16"/>
        <v>SAN CARLOSQUIRIHUE</v>
      </c>
      <c r="D1048" s="11">
        <v>75.53</v>
      </c>
    </row>
    <row r="1049" spans="1:4" x14ac:dyDescent="0.25">
      <c r="A1049" s="10" t="s">
        <v>388</v>
      </c>
      <c r="B1049" s="10" t="s">
        <v>265</v>
      </c>
      <c r="C1049" s="10" t="str">
        <f t="shared" si="16"/>
        <v>SAN CARLOSSANTIAGO</v>
      </c>
      <c r="D1049" s="11">
        <v>378.39</v>
      </c>
    </row>
    <row r="1050" spans="1:4" x14ac:dyDescent="0.25">
      <c r="A1050" s="10" t="s">
        <v>388</v>
      </c>
      <c r="B1050" s="10" t="s">
        <v>270</v>
      </c>
      <c r="C1050" s="10" t="str">
        <f t="shared" si="16"/>
        <v>SAN CARLOSSANTIAGO CENTRO</v>
      </c>
      <c r="D1050" s="11">
        <v>378.39</v>
      </c>
    </row>
    <row r="1051" spans="1:4" x14ac:dyDescent="0.25">
      <c r="A1051" s="10" t="s">
        <v>6485</v>
      </c>
      <c r="B1051" s="10" t="s">
        <v>103</v>
      </c>
      <c r="C1051" s="10" t="str">
        <f t="shared" si="16"/>
        <v>SAN FABIANCHILLAN</v>
      </c>
      <c r="D1051" s="11">
        <v>67.72</v>
      </c>
    </row>
    <row r="1052" spans="1:4" x14ac:dyDescent="0.25">
      <c r="A1052" s="10" t="s">
        <v>1467</v>
      </c>
      <c r="B1052" s="10" t="s">
        <v>614</v>
      </c>
      <c r="C1052" s="10" t="str">
        <f t="shared" si="16"/>
        <v>SAN FELIPELA LIGUA</v>
      </c>
      <c r="D1052" s="11">
        <v>100.19</v>
      </c>
    </row>
    <row r="1053" spans="1:4" x14ac:dyDescent="0.25">
      <c r="A1053" s="10" t="s">
        <v>1467</v>
      </c>
      <c r="B1053" s="10" t="s">
        <v>6515</v>
      </c>
      <c r="C1053" s="10" t="str">
        <f t="shared" si="16"/>
        <v>SAN FELIPELLAY LLAY</v>
      </c>
      <c r="D1053" s="11">
        <v>37.200000000000003</v>
      </c>
    </row>
    <row r="1054" spans="1:4" x14ac:dyDescent="0.25">
      <c r="A1054" s="10" t="s">
        <v>1467</v>
      </c>
      <c r="B1054" s="10" t="s">
        <v>1422</v>
      </c>
      <c r="C1054" s="10" t="str">
        <f t="shared" si="16"/>
        <v>SAN FELIPELOS ANDES</v>
      </c>
      <c r="D1054" s="11">
        <v>17.850000000000001</v>
      </c>
    </row>
    <row r="1055" spans="1:4" x14ac:dyDescent="0.25">
      <c r="A1055" s="10" t="s">
        <v>1467</v>
      </c>
      <c r="B1055" s="10" t="s">
        <v>350</v>
      </c>
      <c r="C1055" s="10" t="str">
        <f t="shared" si="16"/>
        <v>SAN FELIPEPUDAHUEL</v>
      </c>
      <c r="D1055" s="11">
        <v>87.68</v>
      </c>
    </row>
    <row r="1056" spans="1:4" x14ac:dyDescent="0.25">
      <c r="A1056" s="10" t="s">
        <v>1467</v>
      </c>
      <c r="B1056" s="10" t="s">
        <v>3330</v>
      </c>
      <c r="C1056" s="10" t="str">
        <f t="shared" si="16"/>
        <v>SAN FELIPEPUTAENDO</v>
      </c>
      <c r="D1056" s="11">
        <v>15.6</v>
      </c>
    </row>
    <row r="1057" spans="1:4" x14ac:dyDescent="0.25">
      <c r="A1057" s="10" t="s">
        <v>1467</v>
      </c>
      <c r="B1057" s="10" t="s">
        <v>417</v>
      </c>
      <c r="C1057" s="10" t="str">
        <f t="shared" si="16"/>
        <v>SAN FELIPEQUILPUE</v>
      </c>
      <c r="D1057" s="11">
        <v>106.29</v>
      </c>
    </row>
    <row r="1058" spans="1:4" x14ac:dyDescent="0.25">
      <c r="A1058" s="10" t="s">
        <v>1467</v>
      </c>
      <c r="B1058" s="10" t="s">
        <v>638</v>
      </c>
      <c r="C1058" s="10" t="str">
        <f t="shared" si="16"/>
        <v>SAN FELIPESAN ANTONIO</v>
      </c>
      <c r="D1058" s="11">
        <v>202.59</v>
      </c>
    </row>
    <row r="1059" spans="1:4" x14ac:dyDescent="0.25">
      <c r="A1059" s="10" t="s">
        <v>1467</v>
      </c>
      <c r="B1059" s="10" t="s">
        <v>1467</v>
      </c>
      <c r="C1059" s="10" t="str">
        <f t="shared" si="16"/>
        <v>SAN FELIPESAN FELIPE</v>
      </c>
      <c r="D1059" s="11">
        <v>0</v>
      </c>
    </row>
    <row r="1060" spans="1:4" x14ac:dyDescent="0.25">
      <c r="A1060" s="10" t="s">
        <v>1467</v>
      </c>
      <c r="B1060" s="10" t="s">
        <v>270</v>
      </c>
      <c r="C1060" s="10" t="str">
        <f t="shared" si="16"/>
        <v>SAN FELIPESANTIAGO CENTRO</v>
      </c>
      <c r="D1060" s="11">
        <v>87.68</v>
      </c>
    </row>
    <row r="1061" spans="1:4" x14ac:dyDescent="0.25">
      <c r="A1061" s="10" t="s">
        <v>1467</v>
      </c>
      <c r="B1061" s="10" t="s">
        <v>410</v>
      </c>
      <c r="C1061" s="10" t="str">
        <f t="shared" si="16"/>
        <v>SAN FELIPEVALPARAISO</v>
      </c>
      <c r="D1061" s="11">
        <v>120.94</v>
      </c>
    </row>
    <row r="1062" spans="1:4" x14ac:dyDescent="0.25">
      <c r="A1062" s="10" t="s">
        <v>1467</v>
      </c>
      <c r="B1062" s="10" t="s">
        <v>617</v>
      </c>
      <c r="C1062" s="10" t="str">
        <f t="shared" si="16"/>
        <v>SAN FELIPEVILLA ALEMANA</v>
      </c>
      <c r="D1062" s="11">
        <v>102.46</v>
      </c>
    </row>
    <row r="1063" spans="1:4" x14ac:dyDescent="0.25">
      <c r="A1063" s="10" t="s">
        <v>1467</v>
      </c>
      <c r="B1063" s="10" t="s">
        <v>435</v>
      </c>
      <c r="C1063" s="10" t="str">
        <f t="shared" si="16"/>
        <v>SAN FELIPEVIÑA DEL MAR</v>
      </c>
      <c r="D1063" s="11">
        <v>112.1</v>
      </c>
    </row>
    <row r="1064" spans="1:4" x14ac:dyDescent="0.25">
      <c r="A1064" s="10" t="s">
        <v>1301</v>
      </c>
      <c r="B1064" s="10" t="s">
        <v>368</v>
      </c>
      <c r="C1064" s="10" t="str">
        <f t="shared" si="16"/>
        <v>SAN FERNANDOCURICÓ</v>
      </c>
      <c r="D1064" s="11">
        <v>59.5</v>
      </c>
    </row>
    <row r="1065" spans="1:4" x14ac:dyDescent="0.25">
      <c r="A1065" s="10" t="s">
        <v>1301</v>
      </c>
      <c r="B1065" s="10" t="s">
        <v>1304</v>
      </c>
      <c r="C1065" s="10" t="str">
        <f t="shared" si="16"/>
        <v>SAN FERNANDOGRANEROS</v>
      </c>
      <c r="D1065" s="11">
        <v>67.2</v>
      </c>
    </row>
    <row r="1066" spans="1:4" x14ac:dyDescent="0.25">
      <c r="A1066" s="10" t="s">
        <v>1301</v>
      </c>
      <c r="B1066" s="10" t="s">
        <v>4</v>
      </c>
      <c r="C1066" s="10" t="str">
        <f t="shared" si="16"/>
        <v>SAN FERNANDOMOLINA</v>
      </c>
      <c r="D1066" s="11">
        <v>70.55</v>
      </c>
    </row>
    <row r="1067" spans="1:4" x14ac:dyDescent="0.25">
      <c r="A1067" s="10" t="s">
        <v>1301</v>
      </c>
      <c r="B1067" s="10" t="s">
        <v>3545</v>
      </c>
      <c r="C1067" s="10" t="str">
        <f t="shared" si="16"/>
        <v>SAN FERNANDOPALMILLA</v>
      </c>
      <c r="D1067" s="11">
        <v>42.27</v>
      </c>
    </row>
    <row r="1068" spans="1:4" x14ac:dyDescent="0.25">
      <c r="A1068" s="10" t="s">
        <v>1301</v>
      </c>
      <c r="B1068" s="10" t="s">
        <v>2481</v>
      </c>
      <c r="C1068" s="10" t="str">
        <f t="shared" si="16"/>
        <v>SAN FERNANDOPEUMO</v>
      </c>
      <c r="D1068" s="11">
        <v>35.9</v>
      </c>
    </row>
    <row r="1069" spans="1:4" x14ac:dyDescent="0.25">
      <c r="A1069" s="10" t="s">
        <v>1301</v>
      </c>
      <c r="B1069" s="10" t="s">
        <v>1289</v>
      </c>
      <c r="C1069" s="10" t="str">
        <f t="shared" si="16"/>
        <v>SAN FERNANDOPICHILEMU</v>
      </c>
      <c r="D1069" s="11">
        <v>128.32</v>
      </c>
    </row>
    <row r="1070" spans="1:4" x14ac:dyDescent="0.25">
      <c r="A1070" s="10" t="s">
        <v>1301</v>
      </c>
      <c r="B1070" s="10" t="s">
        <v>350</v>
      </c>
      <c r="C1070" s="10" t="str">
        <f t="shared" si="16"/>
        <v>SAN FERNANDOPUDAHUEL</v>
      </c>
      <c r="D1070" s="11">
        <v>139.58000000000001</v>
      </c>
    </row>
    <row r="1071" spans="1:4" x14ac:dyDescent="0.25">
      <c r="A1071" s="10" t="s">
        <v>1301</v>
      </c>
      <c r="B1071" s="10" t="s">
        <v>334</v>
      </c>
      <c r="C1071" s="10" t="str">
        <f t="shared" si="16"/>
        <v>SAN FERNANDOPUERTO MONTT</v>
      </c>
      <c r="D1071" s="11">
        <v>897</v>
      </c>
    </row>
    <row r="1072" spans="1:4" x14ac:dyDescent="0.25">
      <c r="A1072" s="10" t="s">
        <v>1301</v>
      </c>
      <c r="B1072" s="10" t="s">
        <v>828</v>
      </c>
      <c r="C1072" s="10" t="str">
        <f t="shared" si="16"/>
        <v>SAN FERNANDOPUERTO VARAS</v>
      </c>
      <c r="D1072" s="11">
        <v>876.38</v>
      </c>
    </row>
    <row r="1073" spans="1:4" x14ac:dyDescent="0.25">
      <c r="A1073" s="10" t="s">
        <v>1301</v>
      </c>
      <c r="B1073" s="10" t="s">
        <v>950</v>
      </c>
      <c r="C1073" s="10" t="str">
        <f t="shared" si="16"/>
        <v>SAN FERNANDORANCAGUA</v>
      </c>
      <c r="D1073" s="11">
        <v>55.75</v>
      </c>
    </row>
    <row r="1074" spans="1:4" x14ac:dyDescent="0.25">
      <c r="A1074" s="10" t="s">
        <v>1301</v>
      </c>
      <c r="B1074" s="10" t="s">
        <v>1348</v>
      </c>
      <c r="C1074" s="10" t="str">
        <f t="shared" si="16"/>
        <v>SAN FERNANDOSAN MIGUEL</v>
      </c>
      <c r="D1074" s="11">
        <v>139.58000000000001</v>
      </c>
    </row>
    <row r="1075" spans="1:4" x14ac:dyDescent="0.25">
      <c r="A1075" s="10" t="s">
        <v>1301</v>
      </c>
      <c r="B1075" s="10" t="s">
        <v>1302</v>
      </c>
      <c r="C1075" s="10" t="str">
        <f t="shared" si="16"/>
        <v>SAN FERNANDOSAN VICENTE</v>
      </c>
      <c r="D1075" s="11">
        <v>24.56</v>
      </c>
    </row>
    <row r="1076" spans="1:4" x14ac:dyDescent="0.25">
      <c r="A1076" s="10" t="s">
        <v>1301</v>
      </c>
      <c r="B1076" s="10" t="s">
        <v>1294</v>
      </c>
      <c r="C1076" s="10" t="str">
        <f t="shared" si="16"/>
        <v>SAN FERNANDOSANTA CRUZ</v>
      </c>
      <c r="D1076" s="11">
        <v>51.63</v>
      </c>
    </row>
    <row r="1077" spans="1:4" x14ac:dyDescent="0.25">
      <c r="A1077" s="10" t="s">
        <v>1301</v>
      </c>
      <c r="B1077" s="10" t="s">
        <v>270</v>
      </c>
      <c r="C1077" s="10" t="str">
        <f t="shared" si="16"/>
        <v>SAN FERNANDOSANTIAGO CENTRO</v>
      </c>
      <c r="D1077" s="11">
        <v>139.58000000000001</v>
      </c>
    </row>
    <row r="1078" spans="1:4" x14ac:dyDescent="0.25">
      <c r="A1078" s="10" t="s">
        <v>354</v>
      </c>
      <c r="B1078" s="10" t="s">
        <v>1753</v>
      </c>
      <c r="C1078" s="10" t="str">
        <f t="shared" si="16"/>
        <v>SAN JAVIERCAUQUENES</v>
      </c>
      <c r="D1078" s="11">
        <v>77.67</v>
      </c>
    </row>
    <row r="1079" spans="1:4" x14ac:dyDescent="0.25">
      <c r="A1079" s="10" t="s">
        <v>354</v>
      </c>
      <c r="B1079" s="10" t="s">
        <v>103</v>
      </c>
      <c r="C1079" s="10" t="str">
        <f t="shared" si="16"/>
        <v>SAN JAVIERCHILLAN</v>
      </c>
      <c r="D1079" s="11">
        <v>134.32</v>
      </c>
    </row>
    <row r="1080" spans="1:4" x14ac:dyDescent="0.25">
      <c r="A1080" s="10" t="s">
        <v>354</v>
      </c>
      <c r="B1080" s="10" t="s">
        <v>1758</v>
      </c>
      <c r="C1080" s="10" t="str">
        <f t="shared" si="16"/>
        <v>SAN JAVIERCONSTITUCIÓN</v>
      </c>
      <c r="D1080" s="11">
        <v>83.92</v>
      </c>
    </row>
    <row r="1081" spans="1:4" x14ac:dyDescent="0.25">
      <c r="A1081" s="10" t="s">
        <v>354</v>
      </c>
      <c r="B1081" s="10" t="s">
        <v>368</v>
      </c>
      <c r="C1081" s="10" t="str">
        <f t="shared" si="16"/>
        <v>SAN JAVIERCURICÓ</v>
      </c>
      <c r="D1081" s="11">
        <v>89.51</v>
      </c>
    </row>
    <row r="1082" spans="1:4" x14ac:dyDescent="0.25">
      <c r="A1082" s="10" t="s">
        <v>354</v>
      </c>
      <c r="B1082" s="10" t="s">
        <v>353</v>
      </c>
      <c r="C1082" s="10" t="str">
        <f t="shared" si="16"/>
        <v>SAN JAVIERLINARES</v>
      </c>
      <c r="D1082" s="11">
        <v>37.67</v>
      </c>
    </row>
    <row r="1083" spans="1:4" x14ac:dyDescent="0.25">
      <c r="A1083" s="10" t="s">
        <v>354</v>
      </c>
      <c r="B1083" s="10" t="s">
        <v>3992</v>
      </c>
      <c r="C1083" s="10" t="str">
        <f t="shared" si="16"/>
        <v>SAN JAVIERMAULE</v>
      </c>
      <c r="D1083" s="11">
        <v>10.74</v>
      </c>
    </row>
    <row r="1084" spans="1:4" x14ac:dyDescent="0.25">
      <c r="A1084" s="10" t="s">
        <v>354</v>
      </c>
      <c r="B1084" s="10" t="s">
        <v>4</v>
      </c>
      <c r="C1084" s="10" t="str">
        <f t="shared" si="16"/>
        <v>SAN JAVIERMOLINA</v>
      </c>
      <c r="D1084" s="11">
        <v>72.94</v>
      </c>
    </row>
    <row r="1085" spans="1:4" x14ac:dyDescent="0.25">
      <c r="A1085" s="10" t="s">
        <v>354</v>
      </c>
      <c r="B1085" s="10" t="s">
        <v>1728</v>
      </c>
      <c r="C1085" s="10" t="str">
        <f t="shared" si="16"/>
        <v>SAN JAVIERPARRAL</v>
      </c>
      <c r="D1085" s="11">
        <v>74.86</v>
      </c>
    </row>
    <row r="1086" spans="1:4" x14ac:dyDescent="0.25">
      <c r="A1086" s="10" t="s">
        <v>354</v>
      </c>
      <c r="B1086" s="10" t="s">
        <v>3006</v>
      </c>
      <c r="C1086" s="10" t="str">
        <f t="shared" si="16"/>
        <v>SAN JAVIERSAN RAFAEL</v>
      </c>
      <c r="D1086" s="11">
        <v>37.68</v>
      </c>
    </row>
    <row r="1087" spans="1:4" x14ac:dyDescent="0.25">
      <c r="A1087" s="10" t="s">
        <v>354</v>
      </c>
      <c r="B1087" s="10" t="s">
        <v>270</v>
      </c>
      <c r="C1087" s="10" t="str">
        <f t="shared" si="16"/>
        <v>SAN JAVIERSANTIAGO CENTRO</v>
      </c>
      <c r="D1087" s="11">
        <v>275.12</v>
      </c>
    </row>
    <row r="1088" spans="1:4" x14ac:dyDescent="0.25">
      <c r="A1088" s="10" t="s">
        <v>354</v>
      </c>
      <c r="B1088" s="10" t="s">
        <v>359</v>
      </c>
      <c r="C1088" s="10" t="str">
        <f t="shared" si="16"/>
        <v>SAN JAVIERTALCA</v>
      </c>
      <c r="D1088" s="11">
        <v>22.94</v>
      </c>
    </row>
    <row r="1089" spans="1:4" x14ac:dyDescent="0.25">
      <c r="A1089" s="10" t="s">
        <v>354</v>
      </c>
      <c r="B1089" s="10" t="s">
        <v>288</v>
      </c>
      <c r="C1089" s="10" t="str">
        <f t="shared" si="16"/>
        <v>SAN JAVIERTEMUCO</v>
      </c>
      <c r="D1089" s="11">
        <v>421.13</v>
      </c>
    </row>
    <row r="1090" spans="1:4" x14ac:dyDescent="0.25">
      <c r="A1090" s="10" t="s">
        <v>354</v>
      </c>
      <c r="B1090" s="10" t="s">
        <v>6476</v>
      </c>
      <c r="C1090" s="10" t="str">
        <f t="shared" ref="C1090:C1153" si="17">CONCATENATE(A1090,B1090)</f>
        <v>SAN JAVIERVITACURA</v>
      </c>
      <c r="D1090" s="11">
        <v>275.12</v>
      </c>
    </row>
    <row r="1091" spans="1:4" x14ac:dyDescent="0.25">
      <c r="A1091" s="10" t="s">
        <v>373</v>
      </c>
      <c r="B1091" s="10" t="s">
        <v>100</v>
      </c>
      <c r="C1091" s="10" t="str">
        <f t="shared" si="17"/>
        <v>SAN JOSÉ DE LA MARIQUINACONCEPCIÓN</v>
      </c>
      <c r="D1091" s="11">
        <v>416.81</v>
      </c>
    </row>
    <row r="1092" spans="1:4" x14ac:dyDescent="0.25">
      <c r="A1092" s="10" t="s">
        <v>373</v>
      </c>
      <c r="B1092" s="10" t="s">
        <v>1340</v>
      </c>
      <c r="C1092" s="10" t="str">
        <f t="shared" si="17"/>
        <v>SAN JOSÉ DE LA MARIQUINALA UNIÓN</v>
      </c>
      <c r="D1092" s="11">
        <v>110.11</v>
      </c>
    </row>
    <row r="1093" spans="1:4" x14ac:dyDescent="0.25">
      <c r="A1093" s="10" t="s">
        <v>373</v>
      </c>
      <c r="B1093" s="10" t="s">
        <v>6513</v>
      </c>
      <c r="C1093" s="10" t="str">
        <f t="shared" si="17"/>
        <v>SAN JOSÉ DE LA MARIQUINALANCO</v>
      </c>
      <c r="D1093" s="11">
        <v>24.04</v>
      </c>
    </row>
    <row r="1094" spans="1:4" x14ac:dyDescent="0.25">
      <c r="A1094" s="10" t="s">
        <v>373</v>
      </c>
      <c r="B1094" s="10" t="s">
        <v>379</v>
      </c>
      <c r="C1094" s="10" t="str">
        <f t="shared" si="17"/>
        <v>SAN JOSÉ DE LA MARIQUINALOS LAGOS</v>
      </c>
      <c r="D1094" s="11">
        <v>45.63</v>
      </c>
    </row>
    <row r="1095" spans="1:4" x14ac:dyDescent="0.25">
      <c r="A1095" s="10" t="s">
        <v>373</v>
      </c>
      <c r="B1095" s="10" t="s">
        <v>378</v>
      </c>
      <c r="C1095" s="10" t="str">
        <f t="shared" si="17"/>
        <v>SAN JOSÉ DE LA MARIQUINAOSORNO</v>
      </c>
      <c r="D1095" s="11">
        <v>138.01</v>
      </c>
    </row>
    <row r="1096" spans="1:4" x14ac:dyDescent="0.25">
      <c r="A1096" s="10" t="s">
        <v>373</v>
      </c>
      <c r="B1096" s="10" t="s">
        <v>828</v>
      </c>
      <c r="C1096" s="10" t="str">
        <f t="shared" si="17"/>
        <v>SAN JOSÉ DE LA MARIQUINAPUERTO VARAS</v>
      </c>
      <c r="D1096" s="11">
        <v>221.93</v>
      </c>
    </row>
    <row r="1097" spans="1:4" x14ac:dyDescent="0.25">
      <c r="A1097" s="10" t="s">
        <v>373</v>
      </c>
      <c r="B1097" s="10" t="s">
        <v>1336</v>
      </c>
      <c r="C1097" s="10" t="str">
        <f t="shared" si="17"/>
        <v>SAN JOSÉ DE LA MARIQUINARÍO BUENO</v>
      </c>
      <c r="D1097" s="11">
        <v>105.51</v>
      </c>
    </row>
    <row r="1098" spans="1:4" x14ac:dyDescent="0.25">
      <c r="A1098" s="10" t="s">
        <v>373</v>
      </c>
      <c r="B1098" s="10" t="s">
        <v>265</v>
      </c>
      <c r="C1098" s="10" t="str">
        <f t="shared" si="17"/>
        <v>SAN JOSÉ DE LA MARIQUINASANTIAGO</v>
      </c>
      <c r="D1098" s="11">
        <v>801.77</v>
      </c>
    </row>
    <row r="1099" spans="1:4" x14ac:dyDescent="0.25">
      <c r="A1099" s="10" t="s">
        <v>373</v>
      </c>
      <c r="B1099" s="10" t="s">
        <v>270</v>
      </c>
      <c r="C1099" s="10" t="str">
        <f t="shared" si="17"/>
        <v>SAN JOSÉ DE LA MARIQUINASANTIAGO CENTRO</v>
      </c>
      <c r="D1099" s="11">
        <v>801.77</v>
      </c>
    </row>
    <row r="1100" spans="1:4" x14ac:dyDescent="0.25">
      <c r="A1100" s="10" t="s">
        <v>373</v>
      </c>
      <c r="B1100" s="10" t="s">
        <v>288</v>
      </c>
      <c r="C1100" s="10" t="str">
        <f t="shared" si="17"/>
        <v>SAN JOSÉ DE LA MARIQUINATEMUCO</v>
      </c>
      <c r="D1100" s="11">
        <v>124.97</v>
      </c>
    </row>
    <row r="1101" spans="1:4" x14ac:dyDescent="0.25">
      <c r="A1101" s="10" t="s">
        <v>373</v>
      </c>
      <c r="B1101" s="10" t="s">
        <v>17</v>
      </c>
      <c r="C1101" s="10" t="str">
        <f t="shared" si="17"/>
        <v>SAN JOSÉ DE LA MARIQUINAVALDIVIA</v>
      </c>
      <c r="D1101" s="11">
        <v>49.13</v>
      </c>
    </row>
    <row r="1102" spans="1:4" x14ac:dyDescent="0.25">
      <c r="A1102" s="10" t="s">
        <v>1348</v>
      </c>
      <c r="B1102" s="10" t="s">
        <v>261</v>
      </c>
      <c r="C1102" s="10" t="str">
        <f t="shared" si="17"/>
        <v>SAN MIGUELARICA</v>
      </c>
      <c r="D1102" s="11">
        <v>2059.04</v>
      </c>
    </row>
    <row r="1103" spans="1:4" x14ac:dyDescent="0.25">
      <c r="A1103" s="10" t="s">
        <v>1348</v>
      </c>
      <c r="B1103" s="10" t="s">
        <v>100</v>
      </c>
      <c r="C1103" s="10" t="str">
        <f t="shared" si="17"/>
        <v>SAN MIGUELCONCEPCIÓN</v>
      </c>
      <c r="D1103" s="11">
        <v>499.9</v>
      </c>
    </row>
    <row r="1104" spans="1:4" x14ac:dyDescent="0.25">
      <c r="A1104" s="10" t="s">
        <v>1348</v>
      </c>
      <c r="B1104" s="10" t="s">
        <v>6509</v>
      </c>
      <c r="C1104" s="10" t="str">
        <f t="shared" si="17"/>
        <v>SAN MIGUELLA REINA</v>
      </c>
      <c r="D1104" s="11">
        <v>0</v>
      </c>
    </row>
    <row r="1105" spans="1:4" x14ac:dyDescent="0.25">
      <c r="A1105" s="10" t="s">
        <v>1348</v>
      </c>
      <c r="B1105" s="10" t="s">
        <v>555</v>
      </c>
      <c r="C1105" s="10" t="str">
        <f t="shared" si="17"/>
        <v>SAN MIGUELLA SERENA</v>
      </c>
      <c r="D1105" s="11">
        <v>477</v>
      </c>
    </row>
    <row r="1106" spans="1:4" x14ac:dyDescent="0.25">
      <c r="A1106" s="10" t="s">
        <v>1348</v>
      </c>
      <c r="B1106" s="10" t="s">
        <v>828</v>
      </c>
      <c r="C1106" s="10" t="str">
        <f t="shared" si="17"/>
        <v>SAN MIGUELPUERTO VARAS</v>
      </c>
      <c r="D1106" s="11">
        <v>1015.96</v>
      </c>
    </row>
    <row r="1107" spans="1:4" x14ac:dyDescent="0.25">
      <c r="A1107" s="10" t="s">
        <v>1348</v>
      </c>
      <c r="B1107" s="10" t="s">
        <v>950</v>
      </c>
      <c r="C1107" s="10" t="str">
        <f t="shared" si="17"/>
        <v>SAN MIGUELRANCAGUA</v>
      </c>
      <c r="D1107" s="11">
        <v>83.73</v>
      </c>
    </row>
    <row r="1108" spans="1:4" x14ac:dyDescent="0.25">
      <c r="A1108" s="10" t="s">
        <v>1348</v>
      </c>
      <c r="B1108" s="10" t="s">
        <v>1301</v>
      </c>
      <c r="C1108" s="10" t="str">
        <f t="shared" si="17"/>
        <v>SAN MIGUELSAN FERNANDO</v>
      </c>
      <c r="D1108" s="11">
        <v>139.58000000000001</v>
      </c>
    </row>
    <row r="1109" spans="1:4" x14ac:dyDescent="0.25">
      <c r="A1109" s="10" t="s">
        <v>1348</v>
      </c>
      <c r="B1109" s="10" t="s">
        <v>270</v>
      </c>
      <c r="C1109" s="10" t="str">
        <f t="shared" si="17"/>
        <v>SAN MIGUELSANTIAGO CENTRO</v>
      </c>
      <c r="D1109" s="11">
        <v>0</v>
      </c>
    </row>
    <row r="1110" spans="1:4" x14ac:dyDescent="0.25">
      <c r="A1110" s="10" t="s">
        <v>1348</v>
      </c>
      <c r="B1110" s="10" t="s">
        <v>410</v>
      </c>
      <c r="C1110" s="10" t="str">
        <f t="shared" si="17"/>
        <v>SAN MIGUELVALPARAISO</v>
      </c>
      <c r="D1110" s="11">
        <v>115.95</v>
      </c>
    </row>
    <row r="1111" spans="1:4" x14ac:dyDescent="0.25">
      <c r="A1111" s="10" t="s">
        <v>6486</v>
      </c>
      <c r="B1111" s="10" t="s">
        <v>103</v>
      </c>
      <c r="C1111" s="10" t="str">
        <f t="shared" si="17"/>
        <v>SAN NICOLASCHILLAN</v>
      </c>
      <c r="D1111" s="11">
        <v>24.07</v>
      </c>
    </row>
    <row r="1112" spans="1:4" x14ac:dyDescent="0.25">
      <c r="A1112" s="10" t="s">
        <v>1926</v>
      </c>
      <c r="B1112" s="10" t="s">
        <v>1249</v>
      </c>
      <c r="C1112" s="10" t="str">
        <f t="shared" si="17"/>
        <v>SAN PEDRO DE LA PAZBULNES</v>
      </c>
      <c r="D1112" s="11">
        <v>103.74</v>
      </c>
    </row>
    <row r="1113" spans="1:4" x14ac:dyDescent="0.25">
      <c r="A1113" s="10" t="s">
        <v>1926</v>
      </c>
      <c r="B1113" s="10" t="s">
        <v>103</v>
      </c>
      <c r="C1113" s="10" t="str">
        <f t="shared" si="17"/>
        <v>SAN PEDRO DE LA PAZCHILLAN</v>
      </c>
      <c r="D1113" s="11">
        <v>103.98</v>
      </c>
    </row>
    <row r="1114" spans="1:4" x14ac:dyDescent="0.25">
      <c r="A1114" s="10" t="s">
        <v>1926</v>
      </c>
      <c r="B1114" s="10" t="s">
        <v>117</v>
      </c>
      <c r="C1114" s="10" t="str">
        <f t="shared" si="17"/>
        <v>SAN PEDRO DE LA PAZLEBU</v>
      </c>
      <c r="D1114" s="11">
        <v>135.38999999999999</v>
      </c>
    </row>
    <row r="1115" spans="1:4" x14ac:dyDescent="0.25">
      <c r="A1115" s="10" t="s">
        <v>1926</v>
      </c>
      <c r="B1115" s="10" t="s">
        <v>152</v>
      </c>
      <c r="C1115" s="10" t="str">
        <f t="shared" si="17"/>
        <v>SAN PEDRO DE LA PAZTOME</v>
      </c>
      <c r="D1115" s="11">
        <v>35.5</v>
      </c>
    </row>
    <row r="1116" spans="1:4" x14ac:dyDescent="0.25">
      <c r="A1116" s="10" t="s">
        <v>6534</v>
      </c>
      <c r="B1116" s="10" t="s">
        <v>350</v>
      </c>
      <c r="C1116" s="10" t="str">
        <f t="shared" si="17"/>
        <v>SAN PEDROPUDAHUEL</v>
      </c>
      <c r="D1116" s="11">
        <v>109.53</v>
      </c>
    </row>
    <row r="1117" spans="1:4" x14ac:dyDescent="0.25">
      <c r="A1117" s="10" t="s">
        <v>3006</v>
      </c>
      <c r="B1117" s="10" t="s">
        <v>354</v>
      </c>
      <c r="C1117" s="10" t="str">
        <f t="shared" si="17"/>
        <v>SAN RAFAELSAN JAVIER</v>
      </c>
      <c r="D1117" s="11">
        <v>37.68</v>
      </c>
    </row>
    <row r="1118" spans="1:4" x14ac:dyDescent="0.25">
      <c r="A1118" s="10" t="s">
        <v>1302</v>
      </c>
      <c r="B1118" s="10" t="s">
        <v>6502</v>
      </c>
      <c r="C1118" s="10" t="str">
        <f t="shared" si="17"/>
        <v>SAN VICENTEDOÑIHUE</v>
      </c>
      <c r="D1118" s="11">
        <v>38.380000000000003</v>
      </c>
    </row>
    <row r="1119" spans="1:4" x14ac:dyDescent="0.25">
      <c r="A1119" s="10" t="s">
        <v>1302</v>
      </c>
      <c r="B1119" s="10" t="s">
        <v>1304</v>
      </c>
      <c r="C1119" s="10" t="str">
        <f t="shared" si="17"/>
        <v>SAN VICENTEGRANEROS</v>
      </c>
      <c r="D1119" s="11">
        <v>64.430000000000007</v>
      </c>
    </row>
    <row r="1120" spans="1:4" x14ac:dyDescent="0.25">
      <c r="A1120" s="10" t="s">
        <v>1302</v>
      </c>
      <c r="B1120" s="10" t="s">
        <v>1275</v>
      </c>
      <c r="C1120" s="10" t="str">
        <f t="shared" si="17"/>
        <v>SAN VICENTELAS CABRAS</v>
      </c>
      <c r="D1120" s="11">
        <v>52.84</v>
      </c>
    </row>
    <row r="1121" spans="1:4" x14ac:dyDescent="0.25">
      <c r="A1121" s="10" t="s">
        <v>1302</v>
      </c>
      <c r="B1121" s="10" t="s">
        <v>1937</v>
      </c>
      <c r="C1121" s="10" t="str">
        <f t="shared" si="17"/>
        <v>SAN VICENTEMACHALI</v>
      </c>
      <c r="D1121" s="11">
        <v>62.12</v>
      </c>
    </row>
    <row r="1122" spans="1:4" x14ac:dyDescent="0.25">
      <c r="A1122" s="10" t="s">
        <v>1302</v>
      </c>
      <c r="B1122" s="10" t="s">
        <v>3545</v>
      </c>
      <c r="C1122" s="10" t="str">
        <f t="shared" si="17"/>
        <v>SAN VICENTEPALMILLA</v>
      </c>
      <c r="D1122" s="11">
        <v>42.27</v>
      </c>
    </row>
    <row r="1123" spans="1:4" x14ac:dyDescent="0.25">
      <c r="A1123" s="10" t="s">
        <v>1302</v>
      </c>
      <c r="B1123" s="10" t="s">
        <v>1289</v>
      </c>
      <c r="C1123" s="10" t="str">
        <f t="shared" si="17"/>
        <v>SAN VICENTEPICHILEMU</v>
      </c>
      <c r="D1123" s="11">
        <v>121.32</v>
      </c>
    </row>
    <row r="1124" spans="1:4" x14ac:dyDescent="0.25">
      <c r="A1124" s="10" t="s">
        <v>1302</v>
      </c>
      <c r="B1124" s="10" t="s">
        <v>950</v>
      </c>
      <c r="C1124" s="10" t="str">
        <f t="shared" si="17"/>
        <v>SAN VICENTERANCAGUA</v>
      </c>
      <c r="D1124" s="11">
        <v>56.26</v>
      </c>
    </row>
    <row r="1125" spans="1:4" x14ac:dyDescent="0.25">
      <c r="A1125" s="10" t="s">
        <v>1302</v>
      </c>
      <c r="B1125" s="10" t="s">
        <v>1301</v>
      </c>
      <c r="C1125" s="10" t="str">
        <f t="shared" si="17"/>
        <v>SAN VICENTESAN FERNANDO</v>
      </c>
      <c r="D1125" s="11">
        <v>24.56</v>
      </c>
    </row>
    <row r="1126" spans="1:4" x14ac:dyDescent="0.25">
      <c r="A1126" s="10" t="s">
        <v>1302</v>
      </c>
      <c r="B1126" s="10" t="s">
        <v>270</v>
      </c>
      <c r="C1126" s="10" t="str">
        <f t="shared" si="17"/>
        <v>SAN VICENTESANTIAGO CENTRO</v>
      </c>
      <c r="D1126" s="11">
        <v>140.1</v>
      </c>
    </row>
    <row r="1127" spans="1:4" x14ac:dyDescent="0.25">
      <c r="A1127" s="10" t="s">
        <v>223</v>
      </c>
      <c r="B1127" s="10" t="s">
        <v>100</v>
      </c>
      <c r="C1127" s="10" t="str">
        <f t="shared" si="17"/>
        <v>SANTA BARBARACONCEPCIÓN</v>
      </c>
      <c r="D1127" s="11">
        <v>163.98</v>
      </c>
    </row>
    <row r="1128" spans="1:4" x14ac:dyDescent="0.25">
      <c r="A1128" s="10" t="s">
        <v>1294</v>
      </c>
      <c r="B1128" s="10" t="s">
        <v>6520</v>
      </c>
      <c r="C1128" s="10" t="str">
        <f t="shared" si="17"/>
        <v>SANTA CRUZMARCHIGUE</v>
      </c>
      <c r="D1128" s="11">
        <v>38</v>
      </c>
    </row>
    <row r="1129" spans="1:4" x14ac:dyDescent="0.25">
      <c r="A1129" s="10" t="s">
        <v>1294</v>
      </c>
      <c r="B1129" s="10" t="s">
        <v>6529</v>
      </c>
      <c r="C1129" s="10" t="str">
        <f t="shared" si="17"/>
        <v>SANTA CRUZPAREDONES</v>
      </c>
      <c r="D1129" s="11">
        <v>62.4</v>
      </c>
    </row>
    <row r="1130" spans="1:4" x14ac:dyDescent="0.25">
      <c r="A1130" s="10" t="s">
        <v>1294</v>
      </c>
      <c r="B1130" s="10" t="s">
        <v>2481</v>
      </c>
      <c r="C1130" s="10" t="str">
        <f t="shared" si="17"/>
        <v>SANTA CRUZPEUMO</v>
      </c>
      <c r="D1130" s="11">
        <v>57.98</v>
      </c>
    </row>
    <row r="1131" spans="1:4" x14ac:dyDescent="0.25">
      <c r="A1131" s="10" t="s">
        <v>1294</v>
      </c>
      <c r="B1131" s="10" t="s">
        <v>1289</v>
      </c>
      <c r="C1131" s="10" t="str">
        <f t="shared" si="17"/>
        <v>SANTA CRUZPICHILEMU</v>
      </c>
      <c r="D1131" s="11">
        <v>90.31</v>
      </c>
    </row>
    <row r="1132" spans="1:4" x14ac:dyDescent="0.25">
      <c r="A1132" s="10" t="s">
        <v>1294</v>
      </c>
      <c r="B1132" s="10" t="s">
        <v>950</v>
      </c>
      <c r="C1132" s="10" t="str">
        <f t="shared" si="17"/>
        <v>SANTA CRUZRANCAGUA</v>
      </c>
      <c r="D1132" s="11">
        <v>107.38</v>
      </c>
    </row>
    <row r="1133" spans="1:4" x14ac:dyDescent="0.25">
      <c r="A1133" s="10" t="s">
        <v>1294</v>
      </c>
      <c r="B1133" s="10" t="s">
        <v>1301</v>
      </c>
      <c r="C1133" s="10" t="str">
        <f t="shared" si="17"/>
        <v>SANTA CRUZSAN FERNANDO</v>
      </c>
      <c r="D1133" s="11">
        <v>51.63</v>
      </c>
    </row>
    <row r="1134" spans="1:4" x14ac:dyDescent="0.25">
      <c r="A1134" s="10" t="s">
        <v>1294</v>
      </c>
      <c r="B1134" s="10" t="s">
        <v>265</v>
      </c>
      <c r="C1134" s="10" t="str">
        <f t="shared" si="17"/>
        <v>SANTA CRUZSANTIAGO</v>
      </c>
      <c r="D1134" s="11">
        <v>191.22</v>
      </c>
    </row>
    <row r="1135" spans="1:4" x14ac:dyDescent="0.25">
      <c r="A1135" s="10" t="s">
        <v>1294</v>
      </c>
      <c r="B1135" s="10" t="s">
        <v>270</v>
      </c>
      <c r="C1135" s="10" t="str">
        <f t="shared" si="17"/>
        <v>SANTA CRUZSANTIAGO CENTRO</v>
      </c>
      <c r="D1135" s="11">
        <v>191.22</v>
      </c>
    </row>
    <row r="1136" spans="1:4" x14ac:dyDescent="0.25">
      <c r="A1136" s="10" t="s">
        <v>1294</v>
      </c>
      <c r="B1136" s="10" t="s">
        <v>359</v>
      </c>
      <c r="C1136" s="10" t="str">
        <f t="shared" si="17"/>
        <v>SANTA CRUZTALCA</v>
      </c>
      <c r="D1136" s="11">
        <v>121</v>
      </c>
    </row>
    <row r="1137" spans="1:4" x14ac:dyDescent="0.25">
      <c r="A1137" s="10" t="s">
        <v>270</v>
      </c>
      <c r="B1137" s="10" t="s">
        <v>533</v>
      </c>
      <c r="C1137" s="10" t="str">
        <f t="shared" si="17"/>
        <v>SANTIAGO CENTROAISÉN</v>
      </c>
      <c r="D1137" s="11">
        <v>1680.16</v>
      </c>
    </row>
    <row r="1138" spans="1:4" x14ac:dyDescent="0.25">
      <c r="A1138" s="10" t="s">
        <v>270</v>
      </c>
      <c r="B1138" s="10" t="s">
        <v>893</v>
      </c>
      <c r="C1138" s="10" t="str">
        <f t="shared" si="17"/>
        <v>SANTIAGO CENTROALTO HOSPICIO</v>
      </c>
      <c r="D1138" s="11">
        <v>1787.05</v>
      </c>
    </row>
    <row r="1139" spans="1:4" x14ac:dyDescent="0.25">
      <c r="A1139" s="10" t="s">
        <v>270</v>
      </c>
      <c r="B1139" s="10" t="s">
        <v>819</v>
      </c>
      <c r="C1139" s="10" t="str">
        <f t="shared" si="17"/>
        <v>SANTIAGO CENTROANCUD</v>
      </c>
      <c r="D1139" s="11">
        <v>1122.18</v>
      </c>
    </row>
    <row r="1140" spans="1:4" x14ac:dyDescent="0.25">
      <c r="A1140" s="10" t="s">
        <v>270</v>
      </c>
      <c r="B1140" s="10" t="s">
        <v>1040</v>
      </c>
      <c r="C1140" s="10" t="str">
        <f t="shared" si="17"/>
        <v>SANTIAGO CENTROANDACOLLO</v>
      </c>
      <c r="D1140" s="11">
        <v>459.03</v>
      </c>
    </row>
    <row r="1141" spans="1:4" x14ac:dyDescent="0.25">
      <c r="A1141" s="10" t="s">
        <v>270</v>
      </c>
      <c r="B1141" s="10" t="s">
        <v>724</v>
      </c>
      <c r="C1141" s="10" t="str">
        <f t="shared" si="17"/>
        <v>SANTIAGO CENTROANGOL</v>
      </c>
      <c r="D1141" s="11">
        <v>569.33000000000004</v>
      </c>
    </row>
    <row r="1142" spans="1:4" x14ac:dyDescent="0.25">
      <c r="A1142" s="10" t="s">
        <v>270</v>
      </c>
      <c r="B1142" s="10" t="s">
        <v>901</v>
      </c>
      <c r="C1142" s="10" t="str">
        <f t="shared" si="17"/>
        <v>SANTIAGO CENTROANTOFAGASTA</v>
      </c>
      <c r="D1142" s="11">
        <v>1368.17</v>
      </c>
    </row>
    <row r="1143" spans="1:4" x14ac:dyDescent="0.25">
      <c r="A1143" s="10" t="s">
        <v>270</v>
      </c>
      <c r="B1143" s="10" t="s">
        <v>261</v>
      </c>
      <c r="C1143" s="10" t="str">
        <f t="shared" si="17"/>
        <v>SANTIAGO CENTROARICA</v>
      </c>
      <c r="D1143" s="11">
        <v>2059.04</v>
      </c>
    </row>
    <row r="1144" spans="1:4" x14ac:dyDescent="0.25">
      <c r="A1144" s="10" t="s">
        <v>270</v>
      </c>
      <c r="B1144" s="10" t="s">
        <v>1249</v>
      </c>
      <c r="C1144" s="10" t="str">
        <f t="shared" si="17"/>
        <v>SANTIAGO CENTROBULNES</v>
      </c>
      <c r="D1144" s="11">
        <v>427.08</v>
      </c>
    </row>
    <row r="1145" spans="1:4" x14ac:dyDescent="0.25">
      <c r="A1145" s="10" t="s">
        <v>270</v>
      </c>
      <c r="B1145" s="10" t="s">
        <v>926</v>
      </c>
      <c r="C1145" s="10" t="str">
        <f t="shared" si="17"/>
        <v>SANTIAGO CENTROCALAMA</v>
      </c>
      <c r="D1145" s="11">
        <v>1567.37</v>
      </c>
    </row>
    <row r="1146" spans="1:4" x14ac:dyDescent="0.25">
      <c r="A1146" s="10" t="s">
        <v>270</v>
      </c>
      <c r="B1146" s="10" t="s">
        <v>823</v>
      </c>
      <c r="C1146" s="10" t="str">
        <f t="shared" si="17"/>
        <v>SANTIAGO CENTROCALBUCO</v>
      </c>
      <c r="D1146" s="11">
        <v>1019.77</v>
      </c>
    </row>
    <row r="1147" spans="1:4" x14ac:dyDescent="0.25">
      <c r="A1147" s="10" t="s">
        <v>270</v>
      </c>
      <c r="B1147" s="10" t="s">
        <v>74</v>
      </c>
      <c r="C1147" s="10" t="str">
        <f t="shared" si="17"/>
        <v>SANTIAGO CENTROCALDERA</v>
      </c>
      <c r="D1147" s="11">
        <v>869.41</v>
      </c>
    </row>
    <row r="1148" spans="1:4" x14ac:dyDescent="0.25">
      <c r="A1148" s="10" t="s">
        <v>270</v>
      </c>
      <c r="B1148" s="10" t="s">
        <v>291</v>
      </c>
      <c r="C1148" s="10" t="str">
        <f t="shared" si="17"/>
        <v>SANTIAGO CENTROCAÑETE</v>
      </c>
      <c r="D1148" s="11">
        <v>634.66999999999996</v>
      </c>
    </row>
    <row r="1149" spans="1:4" x14ac:dyDescent="0.25">
      <c r="A1149" s="10" t="s">
        <v>270</v>
      </c>
      <c r="B1149" s="10" t="s">
        <v>512</v>
      </c>
      <c r="C1149" s="10" t="str">
        <f t="shared" si="17"/>
        <v>SANTIAGO CENTROCARAHUE</v>
      </c>
      <c r="D1149" s="11">
        <v>733.83</v>
      </c>
    </row>
    <row r="1150" spans="1:4" x14ac:dyDescent="0.25">
      <c r="A1150" s="10" t="s">
        <v>270</v>
      </c>
      <c r="B1150" s="10" t="s">
        <v>1389</v>
      </c>
      <c r="C1150" s="10" t="str">
        <f t="shared" si="17"/>
        <v>SANTIAGO CENTROCASABLANCA</v>
      </c>
      <c r="D1150" s="11">
        <v>78</v>
      </c>
    </row>
    <row r="1151" spans="1:4" x14ac:dyDescent="0.25">
      <c r="A1151" s="10" t="s">
        <v>270</v>
      </c>
      <c r="B1151" s="10" t="s">
        <v>3</v>
      </c>
      <c r="C1151" s="10" t="str">
        <f t="shared" si="17"/>
        <v>SANTIAGO CENTROCASTRO</v>
      </c>
      <c r="D1151" s="11">
        <v>1198.46</v>
      </c>
    </row>
    <row r="1152" spans="1:4" x14ac:dyDescent="0.25">
      <c r="A1152" s="10" t="s">
        <v>270</v>
      </c>
      <c r="B1152" s="10" t="s">
        <v>1753</v>
      </c>
      <c r="C1152" s="10" t="str">
        <f t="shared" si="17"/>
        <v>SANTIAGO CENTROCAUQUENES</v>
      </c>
      <c r="D1152" s="11">
        <v>352.79</v>
      </c>
    </row>
    <row r="1153" spans="1:4" x14ac:dyDescent="0.25">
      <c r="A1153" s="10" t="s">
        <v>270</v>
      </c>
      <c r="B1153" s="10" t="s">
        <v>959</v>
      </c>
      <c r="C1153" s="10" t="str">
        <f t="shared" si="17"/>
        <v>SANTIAGO CENTROCHAÑARAL</v>
      </c>
      <c r="D1153" s="11">
        <v>967.3</v>
      </c>
    </row>
    <row r="1154" spans="1:4" x14ac:dyDescent="0.25">
      <c r="A1154" s="10" t="s">
        <v>270</v>
      </c>
      <c r="B1154" s="10" t="s">
        <v>4044</v>
      </c>
      <c r="C1154" s="10" t="str">
        <f t="shared" ref="C1154:C1217" si="18">CONCATENATE(A1154,B1154)</f>
        <v>SANTIAGO CENTROCHEPICA</v>
      </c>
      <c r="D1154" s="11">
        <v>176</v>
      </c>
    </row>
    <row r="1155" spans="1:4" x14ac:dyDescent="0.25">
      <c r="A1155" s="10" t="s">
        <v>270</v>
      </c>
      <c r="B1155" s="10" t="s">
        <v>532</v>
      </c>
      <c r="C1155" s="10" t="str">
        <f t="shared" si="18"/>
        <v>SANTIAGO CENTROCHILE CHICO</v>
      </c>
      <c r="D1155" s="11">
        <v>1863.27</v>
      </c>
    </row>
    <row r="1156" spans="1:4" x14ac:dyDescent="0.25">
      <c r="A1156" s="10" t="s">
        <v>270</v>
      </c>
      <c r="B1156" s="10" t="s">
        <v>103</v>
      </c>
      <c r="C1156" s="10" t="str">
        <f t="shared" si="18"/>
        <v>SANTIAGO CENTROCHILLAN</v>
      </c>
      <c r="D1156" s="11">
        <v>403.29</v>
      </c>
    </row>
    <row r="1157" spans="1:4" x14ac:dyDescent="0.25">
      <c r="A1157" s="10" t="s">
        <v>270</v>
      </c>
      <c r="B1157" s="10" t="s">
        <v>840</v>
      </c>
      <c r="C1157" s="10" t="str">
        <f t="shared" si="18"/>
        <v>SANTIAGO CENTROCISNES</v>
      </c>
      <c r="D1157" s="11">
        <v>1564.36</v>
      </c>
    </row>
    <row r="1158" spans="1:4" x14ac:dyDescent="0.25">
      <c r="A1158" s="10" t="s">
        <v>270</v>
      </c>
      <c r="B1158" s="10" t="s">
        <v>539</v>
      </c>
      <c r="C1158" s="10" t="str">
        <f t="shared" si="18"/>
        <v>SANTIAGO CENTROCOCHRANE</v>
      </c>
      <c r="D1158" s="11">
        <v>2040.36</v>
      </c>
    </row>
    <row r="1159" spans="1:4" x14ac:dyDescent="0.25">
      <c r="A1159" s="10" t="s">
        <v>270</v>
      </c>
      <c r="B1159" s="10" t="s">
        <v>111</v>
      </c>
      <c r="C1159" s="10" t="str">
        <f t="shared" si="18"/>
        <v>SANTIAGO CENTROCOIHAIQUE</v>
      </c>
      <c r="D1159" s="11">
        <v>1708.97</v>
      </c>
    </row>
    <row r="1160" spans="1:4" x14ac:dyDescent="0.25">
      <c r="A1160" s="10" t="s">
        <v>270</v>
      </c>
      <c r="B1160" s="10" t="s">
        <v>100</v>
      </c>
      <c r="C1160" s="10" t="str">
        <f t="shared" si="18"/>
        <v>SANTIAGO CENTROCONCEPCIÓN</v>
      </c>
      <c r="D1160" s="11">
        <v>499.9</v>
      </c>
    </row>
    <row r="1161" spans="1:4" x14ac:dyDescent="0.25">
      <c r="A1161" s="10" t="s">
        <v>270</v>
      </c>
      <c r="B1161" s="10" t="s">
        <v>324</v>
      </c>
      <c r="C1161" s="10" t="str">
        <f t="shared" si="18"/>
        <v>SANTIAGO CENTROCOPIAPO</v>
      </c>
      <c r="D1161" s="11">
        <v>803.72</v>
      </c>
    </row>
    <row r="1162" spans="1:4" x14ac:dyDescent="0.25">
      <c r="A1162" s="10" t="s">
        <v>270</v>
      </c>
      <c r="B1162" s="10" t="s">
        <v>578</v>
      </c>
      <c r="C1162" s="10" t="str">
        <f t="shared" si="18"/>
        <v>SANTIAGO CENTROCOQUIMBO</v>
      </c>
      <c r="D1162" s="11">
        <v>459.03</v>
      </c>
    </row>
    <row r="1163" spans="1:4" x14ac:dyDescent="0.25">
      <c r="A1163" s="10" t="s">
        <v>270</v>
      </c>
      <c r="B1163" s="10" t="s">
        <v>34</v>
      </c>
      <c r="C1163" s="10" t="str">
        <f t="shared" si="18"/>
        <v>SANTIAGO CENTROCORONEL</v>
      </c>
      <c r="D1163" s="11">
        <v>532</v>
      </c>
    </row>
    <row r="1164" spans="1:4" x14ac:dyDescent="0.25">
      <c r="A1164" s="10" t="s">
        <v>270</v>
      </c>
      <c r="B1164" s="10" t="s">
        <v>704</v>
      </c>
      <c r="C1164" s="10" t="str">
        <f t="shared" si="18"/>
        <v>SANTIAGO CENTROCURACAUTIN</v>
      </c>
      <c r="D1164" s="11">
        <v>672.41</v>
      </c>
    </row>
    <row r="1165" spans="1:4" x14ac:dyDescent="0.25">
      <c r="A1165" s="10" t="s">
        <v>270</v>
      </c>
      <c r="B1165" s="10" t="s">
        <v>1363</v>
      </c>
      <c r="C1165" s="10" t="str">
        <f t="shared" si="18"/>
        <v>SANTIAGO CENTROCURACAVÍ</v>
      </c>
      <c r="D1165" s="11">
        <v>46.67</v>
      </c>
    </row>
    <row r="1166" spans="1:4" x14ac:dyDescent="0.25">
      <c r="A1166" s="10" t="s">
        <v>270</v>
      </c>
      <c r="B1166" s="10" t="s">
        <v>368</v>
      </c>
      <c r="C1166" s="10" t="str">
        <f t="shared" si="18"/>
        <v>SANTIAGO CENTROCURICÓ</v>
      </c>
      <c r="D1166" s="11">
        <v>192.58</v>
      </c>
    </row>
    <row r="1167" spans="1:4" x14ac:dyDescent="0.25">
      <c r="A1167" s="10" t="s">
        <v>270</v>
      </c>
      <c r="B1167" s="10" t="s">
        <v>972</v>
      </c>
      <c r="C1167" s="10" t="str">
        <f t="shared" si="18"/>
        <v>SANTIAGO CENTRODIEGO DE ALMAGRO</v>
      </c>
      <c r="D1167" s="11">
        <v>951.83</v>
      </c>
    </row>
    <row r="1168" spans="1:4" x14ac:dyDescent="0.25">
      <c r="A1168" s="10" t="s">
        <v>270</v>
      </c>
      <c r="B1168" s="10" t="s">
        <v>1304</v>
      </c>
      <c r="C1168" s="10" t="str">
        <f t="shared" si="18"/>
        <v>SANTIAGO CENTROGRANEROS</v>
      </c>
      <c r="D1168" s="11">
        <v>74.739999999999995</v>
      </c>
    </row>
    <row r="1169" spans="1:4" x14ac:dyDescent="0.25">
      <c r="A1169" s="10" t="s">
        <v>270</v>
      </c>
      <c r="B1169" s="10" t="s">
        <v>562</v>
      </c>
      <c r="C1169" s="10" t="str">
        <f t="shared" si="18"/>
        <v>SANTIAGO CENTROILLAPEL</v>
      </c>
      <c r="D1169" s="11">
        <v>280.94</v>
      </c>
    </row>
    <row r="1170" spans="1:4" x14ac:dyDescent="0.25">
      <c r="A1170" s="10" t="s">
        <v>270</v>
      </c>
      <c r="B1170" s="10" t="s">
        <v>326</v>
      </c>
      <c r="C1170" s="10" t="str">
        <f t="shared" si="18"/>
        <v>SANTIAGO CENTROIQUIQUE</v>
      </c>
      <c r="D1170" s="11">
        <v>1780.99</v>
      </c>
    </row>
    <row r="1171" spans="1:4" x14ac:dyDescent="0.25">
      <c r="A1171" s="10" t="s">
        <v>270</v>
      </c>
      <c r="B1171" s="10" t="s">
        <v>3301</v>
      </c>
      <c r="C1171" s="10" t="str">
        <f t="shared" si="18"/>
        <v>SANTIAGO CENTROISLA DE PASCUA</v>
      </c>
      <c r="D1171" s="11">
        <v>3756</v>
      </c>
    </row>
    <row r="1172" spans="1:4" x14ac:dyDescent="0.25">
      <c r="A1172" s="10" t="s">
        <v>270</v>
      </c>
      <c r="B1172" s="10" t="s">
        <v>437</v>
      </c>
      <c r="C1172" s="10" t="str">
        <f t="shared" si="18"/>
        <v>SANTIAGO CENTROLA CALERA</v>
      </c>
      <c r="D1172" s="11">
        <v>113.22</v>
      </c>
    </row>
    <row r="1173" spans="1:4" x14ac:dyDescent="0.25">
      <c r="A1173" s="10" t="s">
        <v>270</v>
      </c>
      <c r="B1173" s="10" t="s">
        <v>555</v>
      </c>
      <c r="C1173" s="10" t="str">
        <f t="shared" si="18"/>
        <v>SANTIAGO CENTROLA SERENA</v>
      </c>
      <c r="D1173" s="11">
        <v>470.34</v>
      </c>
    </row>
    <row r="1174" spans="1:4" x14ac:dyDescent="0.25">
      <c r="A1174" s="10" t="s">
        <v>270</v>
      </c>
      <c r="B1174" s="10" t="s">
        <v>1340</v>
      </c>
      <c r="C1174" s="10" t="str">
        <f t="shared" si="18"/>
        <v>SANTIAGO CENTROLA UNIÓN</v>
      </c>
      <c r="D1174" s="11">
        <v>904.15</v>
      </c>
    </row>
    <row r="1175" spans="1:4" x14ac:dyDescent="0.25">
      <c r="A1175" s="10" t="s">
        <v>270</v>
      </c>
      <c r="B1175" s="10" t="s">
        <v>117</v>
      </c>
      <c r="C1175" s="10" t="str">
        <f t="shared" si="18"/>
        <v>SANTIAGO CENTROLEBU</v>
      </c>
      <c r="D1175" s="11">
        <v>641.66999999999996</v>
      </c>
    </row>
    <row r="1176" spans="1:4" x14ac:dyDescent="0.25">
      <c r="A1176" s="10" t="s">
        <v>270</v>
      </c>
      <c r="B1176" s="10" t="s">
        <v>1715</v>
      </c>
      <c r="C1176" s="10" t="str">
        <f t="shared" si="18"/>
        <v>SANTIAGO CENTROLICANTÉN</v>
      </c>
      <c r="D1176" s="11">
        <v>280.11</v>
      </c>
    </row>
    <row r="1177" spans="1:4" x14ac:dyDescent="0.25">
      <c r="A1177" s="10" t="s">
        <v>270</v>
      </c>
      <c r="B1177" s="10" t="s">
        <v>409</v>
      </c>
      <c r="C1177" s="10" t="str">
        <f t="shared" si="18"/>
        <v>SANTIAGO CENTROLIMACHE</v>
      </c>
      <c r="D1177" s="11">
        <v>104</v>
      </c>
    </row>
    <row r="1178" spans="1:4" x14ac:dyDescent="0.25">
      <c r="A1178" s="10" t="s">
        <v>270</v>
      </c>
      <c r="B1178" s="10" t="s">
        <v>353</v>
      </c>
      <c r="C1178" s="10" t="str">
        <f t="shared" si="18"/>
        <v>SANTIAGO CENTROLINARES</v>
      </c>
      <c r="D1178" s="11">
        <v>306.60000000000002</v>
      </c>
    </row>
    <row r="1179" spans="1:4" x14ac:dyDescent="0.25">
      <c r="A1179" s="10" t="s">
        <v>270</v>
      </c>
      <c r="B1179" s="10" t="s">
        <v>466</v>
      </c>
      <c r="C1179" s="10" t="str">
        <f t="shared" si="18"/>
        <v>SANTIAGO CENTROLONCOCHE</v>
      </c>
      <c r="D1179" s="11">
        <v>758.97</v>
      </c>
    </row>
    <row r="1180" spans="1:4" x14ac:dyDescent="0.25">
      <c r="A1180" s="10" t="s">
        <v>270</v>
      </c>
      <c r="B1180" s="10" t="s">
        <v>1422</v>
      </c>
      <c r="C1180" s="10" t="str">
        <f t="shared" si="18"/>
        <v>SANTIAGO CENTROLOS ANDES</v>
      </c>
      <c r="D1180" s="11">
        <v>76.83</v>
      </c>
    </row>
    <row r="1181" spans="1:4" x14ac:dyDescent="0.25">
      <c r="A1181" s="10" t="s">
        <v>270</v>
      </c>
      <c r="B1181" s="10" t="s">
        <v>227</v>
      </c>
      <c r="C1181" s="10" t="str">
        <f t="shared" si="18"/>
        <v>SANTIAGO CENTROLOS ANGELES</v>
      </c>
      <c r="D1181" s="11">
        <v>512.67999999999995</v>
      </c>
    </row>
    <row r="1182" spans="1:4" x14ac:dyDescent="0.25">
      <c r="A1182" s="10" t="s">
        <v>270</v>
      </c>
      <c r="B1182" s="10" t="s">
        <v>379</v>
      </c>
      <c r="C1182" s="10" t="str">
        <f t="shared" si="18"/>
        <v>SANTIAGO CENTROLOS LAGOS</v>
      </c>
      <c r="D1182" s="11">
        <v>839.66</v>
      </c>
    </row>
    <row r="1183" spans="1:4" x14ac:dyDescent="0.25">
      <c r="A1183" s="10" t="s">
        <v>270</v>
      </c>
      <c r="B1183" s="10" t="s">
        <v>548</v>
      </c>
      <c r="C1183" s="10" t="str">
        <f t="shared" si="18"/>
        <v>SANTIAGO CENTROLOS VILOS</v>
      </c>
      <c r="D1183" s="11">
        <v>222.36</v>
      </c>
    </row>
    <row r="1184" spans="1:4" x14ac:dyDescent="0.25">
      <c r="A1184" s="10" t="s">
        <v>270</v>
      </c>
      <c r="B1184" s="10" t="s">
        <v>1937</v>
      </c>
      <c r="C1184" s="10" t="str">
        <f t="shared" si="18"/>
        <v>SANTIAGO CENTROMACHALI</v>
      </c>
      <c r="D1184" s="11">
        <v>90.9</v>
      </c>
    </row>
    <row r="1185" spans="1:4" x14ac:dyDescent="0.25">
      <c r="A1185" s="10" t="s">
        <v>270</v>
      </c>
      <c r="B1185" s="10" t="s">
        <v>3992</v>
      </c>
      <c r="C1185" s="10" t="str">
        <f t="shared" si="18"/>
        <v>SANTIAGO CENTROMAULE</v>
      </c>
      <c r="D1185" s="11">
        <v>272.62</v>
      </c>
    </row>
    <row r="1186" spans="1:4" x14ac:dyDescent="0.25">
      <c r="A1186" s="10" t="s">
        <v>270</v>
      </c>
      <c r="B1186" s="10" t="s">
        <v>916</v>
      </c>
      <c r="C1186" s="10" t="str">
        <f t="shared" si="18"/>
        <v>SANTIAGO CENTROMEJILLONES</v>
      </c>
      <c r="D1186" s="11">
        <v>1428.88</v>
      </c>
    </row>
    <row r="1187" spans="1:4" x14ac:dyDescent="0.25">
      <c r="A1187" s="10" t="s">
        <v>270</v>
      </c>
      <c r="B1187" s="10" t="s">
        <v>348</v>
      </c>
      <c r="C1187" s="10" t="str">
        <f t="shared" si="18"/>
        <v>SANTIAGO CENTROMELIPILLA</v>
      </c>
      <c r="D1187" s="11">
        <v>73.11</v>
      </c>
    </row>
    <row r="1188" spans="1:4" x14ac:dyDescent="0.25">
      <c r="A1188" s="10" t="s">
        <v>270</v>
      </c>
      <c r="B1188" s="10" t="s">
        <v>378</v>
      </c>
      <c r="C1188" s="10" t="str">
        <f t="shared" si="18"/>
        <v>SANTIAGO CENTROOSORNO</v>
      </c>
      <c r="D1188" s="11">
        <v>932.04</v>
      </c>
    </row>
    <row r="1189" spans="1:4" x14ac:dyDescent="0.25">
      <c r="A1189" s="10" t="s">
        <v>270</v>
      </c>
      <c r="B1189" s="10" t="s">
        <v>24</v>
      </c>
      <c r="C1189" s="10" t="str">
        <f t="shared" si="18"/>
        <v>SANTIAGO CENTROOVALLE</v>
      </c>
      <c r="D1189" s="11">
        <v>405.08</v>
      </c>
    </row>
    <row r="1190" spans="1:4" x14ac:dyDescent="0.25">
      <c r="A1190" s="10" t="s">
        <v>270</v>
      </c>
      <c r="B1190" s="10" t="s">
        <v>374</v>
      </c>
      <c r="C1190" s="10" t="str">
        <f t="shared" si="18"/>
        <v>SANTIAGO CENTROPAILLACO</v>
      </c>
      <c r="D1190" s="11">
        <v>869.06</v>
      </c>
    </row>
    <row r="1191" spans="1:4" x14ac:dyDescent="0.25">
      <c r="A1191" s="10" t="s">
        <v>270</v>
      </c>
      <c r="B1191" s="10" t="s">
        <v>1325</v>
      </c>
      <c r="C1191" s="10" t="str">
        <f t="shared" si="18"/>
        <v>SANTIAGO CENTROPANGUIPULLI</v>
      </c>
      <c r="D1191" s="11">
        <v>830.8</v>
      </c>
    </row>
    <row r="1192" spans="1:4" x14ac:dyDescent="0.25">
      <c r="A1192" s="10" t="s">
        <v>270</v>
      </c>
      <c r="B1192" s="10" t="s">
        <v>1728</v>
      </c>
      <c r="C1192" s="10" t="str">
        <f t="shared" si="18"/>
        <v>SANTIAGO CENTROPARRAL</v>
      </c>
      <c r="D1192" s="11">
        <v>343.82</v>
      </c>
    </row>
    <row r="1193" spans="1:4" x14ac:dyDescent="0.25">
      <c r="A1193" s="10" t="s">
        <v>270</v>
      </c>
      <c r="B1193" s="10" t="s">
        <v>1289</v>
      </c>
      <c r="C1193" s="10" t="str">
        <f t="shared" si="18"/>
        <v>SANTIAGO CENTROPICHILEMU</v>
      </c>
      <c r="D1193" s="11">
        <v>208.96</v>
      </c>
    </row>
    <row r="1194" spans="1:4" x14ac:dyDescent="0.25">
      <c r="A1194" s="10" t="s">
        <v>270</v>
      </c>
      <c r="B1194" s="10" t="s">
        <v>861</v>
      </c>
      <c r="C1194" s="10" t="str">
        <f t="shared" si="18"/>
        <v>SANTIAGO CENTROPORVENIR</v>
      </c>
      <c r="D1194" s="11">
        <v>3001.4</v>
      </c>
    </row>
    <row r="1195" spans="1:4" x14ac:dyDescent="0.25">
      <c r="A1195" s="10" t="s">
        <v>270</v>
      </c>
      <c r="B1195" s="10" t="s">
        <v>286</v>
      </c>
      <c r="C1195" s="10" t="str">
        <f t="shared" si="18"/>
        <v>SANTIAGO CENTROPUCON</v>
      </c>
      <c r="D1195" s="11">
        <v>786.13</v>
      </c>
    </row>
    <row r="1196" spans="1:4" x14ac:dyDescent="0.25">
      <c r="A1196" s="10" t="s">
        <v>270</v>
      </c>
      <c r="B1196" s="10" t="s">
        <v>350</v>
      </c>
      <c r="C1196" s="10" t="str">
        <f t="shared" si="18"/>
        <v>SANTIAGO CENTROPUDAHUEL</v>
      </c>
      <c r="D1196" s="11">
        <v>0</v>
      </c>
    </row>
    <row r="1197" spans="1:4" x14ac:dyDescent="0.25">
      <c r="A1197" s="10" t="s">
        <v>270</v>
      </c>
      <c r="B1197" s="10" t="s">
        <v>2503</v>
      </c>
      <c r="C1197" s="10" t="str">
        <f t="shared" si="18"/>
        <v>SANTIAGO CENTROPUENTE ALTO</v>
      </c>
      <c r="D1197" s="11">
        <v>0</v>
      </c>
    </row>
    <row r="1198" spans="1:4" x14ac:dyDescent="0.25">
      <c r="A1198" s="10" t="s">
        <v>270</v>
      </c>
      <c r="B1198" s="10" t="s">
        <v>334</v>
      </c>
      <c r="C1198" s="10" t="str">
        <f t="shared" si="18"/>
        <v>SANTIAGO CENTROPUERTO MONTT</v>
      </c>
      <c r="D1198" s="11">
        <v>1032.5999999999999</v>
      </c>
    </row>
    <row r="1199" spans="1:4" x14ac:dyDescent="0.25">
      <c r="A1199" s="10" t="s">
        <v>270</v>
      </c>
      <c r="B1199" s="10" t="s">
        <v>868</v>
      </c>
      <c r="C1199" s="10" t="str">
        <f t="shared" si="18"/>
        <v>SANTIAGO CENTROPUERTO NATALES</v>
      </c>
      <c r="D1199" s="11">
        <v>2959.56</v>
      </c>
    </row>
    <row r="1200" spans="1:4" x14ac:dyDescent="0.25">
      <c r="A1200" s="10" t="s">
        <v>270</v>
      </c>
      <c r="B1200" s="10" t="s">
        <v>828</v>
      </c>
      <c r="C1200" s="10" t="str">
        <f t="shared" si="18"/>
        <v>SANTIAGO CENTROPUERTO VARAS</v>
      </c>
      <c r="D1200" s="11">
        <v>1015.96</v>
      </c>
    </row>
    <row r="1201" spans="1:4" x14ac:dyDescent="0.25">
      <c r="A1201" s="10" t="s">
        <v>270</v>
      </c>
      <c r="B1201" s="10" t="s">
        <v>835</v>
      </c>
      <c r="C1201" s="10" t="str">
        <f t="shared" si="18"/>
        <v>SANTIAGO CENTROPUNTA ARENAS</v>
      </c>
      <c r="D1201" s="11">
        <v>3003.86</v>
      </c>
    </row>
    <row r="1202" spans="1:4" x14ac:dyDescent="0.25">
      <c r="A1202" s="10" t="s">
        <v>270</v>
      </c>
      <c r="B1202" s="10" t="s">
        <v>408</v>
      </c>
      <c r="C1202" s="10" t="str">
        <f t="shared" si="18"/>
        <v>SANTIAGO CENTROQUILLOTA</v>
      </c>
      <c r="D1202" s="11">
        <v>127.03</v>
      </c>
    </row>
    <row r="1203" spans="1:4" x14ac:dyDescent="0.25">
      <c r="A1203" s="10" t="s">
        <v>270</v>
      </c>
      <c r="B1203" s="10" t="s">
        <v>417</v>
      </c>
      <c r="C1203" s="10" t="str">
        <f t="shared" si="18"/>
        <v>SANTIAGO CENTROQUILPUE</v>
      </c>
      <c r="D1203" s="11">
        <v>116.67</v>
      </c>
    </row>
    <row r="1204" spans="1:4" x14ac:dyDescent="0.25">
      <c r="A1204" s="10" t="s">
        <v>270</v>
      </c>
      <c r="B1204" s="10" t="s">
        <v>1816</v>
      </c>
      <c r="C1204" s="10" t="str">
        <f t="shared" si="18"/>
        <v>SANTIAGO CENTROQUIRIHUE</v>
      </c>
      <c r="D1204" s="11">
        <v>400.57</v>
      </c>
    </row>
    <row r="1205" spans="1:4" x14ac:dyDescent="0.25">
      <c r="A1205" s="10" t="s">
        <v>270</v>
      </c>
      <c r="B1205" s="10" t="s">
        <v>950</v>
      </c>
      <c r="C1205" s="10" t="str">
        <f t="shared" si="18"/>
        <v>SANTIAGO CENTRORANCAGUA</v>
      </c>
      <c r="D1205" s="11">
        <v>83.73</v>
      </c>
    </row>
    <row r="1206" spans="1:4" x14ac:dyDescent="0.25">
      <c r="A1206" s="10" t="s">
        <v>270</v>
      </c>
      <c r="B1206" s="10" t="s">
        <v>1303</v>
      </c>
      <c r="C1206" s="10" t="str">
        <f t="shared" si="18"/>
        <v>SANTIAGO CENTRORENGO</v>
      </c>
      <c r="D1206" s="11">
        <v>116.64</v>
      </c>
    </row>
    <row r="1207" spans="1:4" x14ac:dyDescent="0.25">
      <c r="A1207" s="10" t="s">
        <v>270</v>
      </c>
      <c r="B1207" s="10" t="s">
        <v>6531</v>
      </c>
      <c r="C1207" s="10" t="str">
        <f t="shared" si="18"/>
        <v>SANTIAGO CENTROREQUINOA</v>
      </c>
      <c r="D1207" s="11">
        <v>101.38</v>
      </c>
    </row>
    <row r="1208" spans="1:4" x14ac:dyDescent="0.25">
      <c r="A1208" s="10" t="s">
        <v>270</v>
      </c>
      <c r="B1208" s="10" t="s">
        <v>1336</v>
      </c>
      <c r="C1208" s="10" t="str">
        <f t="shared" si="18"/>
        <v>SANTIAGO CENTRORÍO BUENO</v>
      </c>
      <c r="D1208" s="11">
        <v>899.53</v>
      </c>
    </row>
    <row r="1209" spans="1:4" x14ac:dyDescent="0.25">
      <c r="A1209" s="10" t="s">
        <v>270</v>
      </c>
      <c r="B1209" s="10" t="s">
        <v>638</v>
      </c>
      <c r="C1209" s="10" t="str">
        <f t="shared" si="18"/>
        <v>SANTIAGO CENTROSAN ANTONIO</v>
      </c>
      <c r="D1209" s="11">
        <v>117.87</v>
      </c>
    </row>
    <row r="1210" spans="1:4" x14ac:dyDescent="0.25">
      <c r="A1210" s="10" t="s">
        <v>270</v>
      </c>
      <c r="B1210" s="10" t="s">
        <v>388</v>
      </c>
      <c r="C1210" s="10" t="str">
        <f t="shared" si="18"/>
        <v>SANTIAGO CENTROSAN CARLOS</v>
      </c>
      <c r="D1210" s="11">
        <v>378.39</v>
      </c>
    </row>
    <row r="1211" spans="1:4" x14ac:dyDescent="0.25">
      <c r="A1211" s="10" t="s">
        <v>270</v>
      </c>
      <c r="B1211" s="10" t="s">
        <v>1467</v>
      </c>
      <c r="C1211" s="10" t="str">
        <f t="shared" si="18"/>
        <v>SANTIAGO CENTROSAN FELIPE</v>
      </c>
      <c r="D1211" s="11">
        <v>87.68</v>
      </c>
    </row>
    <row r="1212" spans="1:4" x14ac:dyDescent="0.25">
      <c r="A1212" s="10" t="s">
        <v>270</v>
      </c>
      <c r="B1212" s="10" t="s">
        <v>1301</v>
      </c>
      <c r="C1212" s="10" t="str">
        <f t="shared" si="18"/>
        <v>SANTIAGO CENTROSAN FERNANDO</v>
      </c>
      <c r="D1212" s="11">
        <v>139.58000000000001</v>
      </c>
    </row>
    <row r="1213" spans="1:4" x14ac:dyDescent="0.25">
      <c r="A1213" s="10" t="s">
        <v>270</v>
      </c>
      <c r="B1213" s="10" t="s">
        <v>354</v>
      </c>
      <c r="C1213" s="10" t="str">
        <f t="shared" si="18"/>
        <v>SANTIAGO CENTROSAN JAVIER</v>
      </c>
      <c r="D1213" s="11">
        <v>275.12</v>
      </c>
    </row>
    <row r="1214" spans="1:4" x14ac:dyDescent="0.25">
      <c r="A1214" s="10" t="s">
        <v>270</v>
      </c>
      <c r="B1214" s="10" t="s">
        <v>373</v>
      </c>
      <c r="C1214" s="10" t="str">
        <f t="shared" si="18"/>
        <v>SANTIAGO CENTROSAN JOSÉ DE LA MARIQUINA</v>
      </c>
      <c r="D1214" s="11">
        <v>801.77</v>
      </c>
    </row>
    <row r="1215" spans="1:4" x14ac:dyDescent="0.25">
      <c r="A1215" s="10" t="s">
        <v>270</v>
      </c>
      <c r="B1215" s="10" t="s">
        <v>1348</v>
      </c>
      <c r="C1215" s="10" t="str">
        <f t="shared" si="18"/>
        <v>SANTIAGO CENTROSAN MIGUEL</v>
      </c>
      <c r="D1215" s="11">
        <v>0</v>
      </c>
    </row>
    <row r="1216" spans="1:4" x14ac:dyDescent="0.25">
      <c r="A1216" s="10" t="s">
        <v>270</v>
      </c>
      <c r="B1216" s="10" t="s">
        <v>1302</v>
      </c>
      <c r="C1216" s="10" t="str">
        <f t="shared" si="18"/>
        <v>SANTIAGO CENTROSAN VICENTE</v>
      </c>
      <c r="D1216" s="11">
        <v>140.1</v>
      </c>
    </row>
    <row r="1217" spans="1:4" x14ac:dyDescent="0.25">
      <c r="A1217" s="10" t="s">
        <v>270</v>
      </c>
      <c r="B1217" s="10" t="s">
        <v>1294</v>
      </c>
      <c r="C1217" s="10" t="str">
        <f t="shared" si="18"/>
        <v>SANTIAGO CENTROSANTA CRUZ</v>
      </c>
      <c r="D1217" s="11">
        <v>191.22</v>
      </c>
    </row>
    <row r="1218" spans="1:4" x14ac:dyDescent="0.25">
      <c r="A1218" s="10" t="s">
        <v>270</v>
      </c>
      <c r="B1218" s="10" t="s">
        <v>270</v>
      </c>
      <c r="C1218" s="10" t="str">
        <f t="shared" ref="C1218:C1281" si="19">CONCATENATE(A1218,B1218)</f>
        <v>SANTIAGO CENTROSANTIAGO CENTRO</v>
      </c>
      <c r="D1218" s="11">
        <v>0</v>
      </c>
    </row>
    <row r="1219" spans="1:4" x14ac:dyDescent="0.25">
      <c r="A1219" s="10" t="s">
        <v>270</v>
      </c>
      <c r="B1219" s="10" t="s">
        <v>345</v>
      </c>
      <c r="C1219" s="10" t="str">
        <f t="shared" si="19"/>
        <v>SANTIAGO CENTROTALAGANTE</v>
      </c>
      <c r="D1219" s="11">
        <v>41.9</v>
      </c>
    </row>
    <row r="1220" spans="1:4" x14ac:dyDescent="0.25">
      <c r="A1220" s="10" t="s">
        <v>270</v>
      </c>
      <c r="B1220" s="10" t="s">
        <v>359</v>
      </c>
      <c r="C1220" s="10" t="str">
        <f t="shared" si="19"/>
        <v>SANTIAGO CENTROTALCA</v>
      </c>
      <c r="D1220" s="11">
        <v>256.86</v>
      </c>
    </row>
    <row r="1221" spans="1:4" x14ac:dyDescent="0.25">
      <c r="A1221" s="10" t="s">
        <v>270</v>
      </c>
      <c r="B1221" s="10" t="s">
        <v>302</v>
      </c>
      <c r="C1221" s="10" t="str">
        <f t="shared" si="19"/>
        <v>SANTIAGO CENTROTALCAHUANO</v>
      </c>
      <c r="D1221" s="11">
        <v>505.52</v>
      </c>
    </row>
    <row r="1222" spans="1:4" x14ac:dyDescent="0.25">
      <c r="A1222" s="10" t="s">
        <v>270</v>
      </c>
      <c r="B1222" s="10" t="s">
        <v>288</v>
      </c>
      <c r="C1222" s="10" t="str">
        <f t="shared" si="19"/>
        <v>SANTIAGO CENTROTEMUCO</v>
      </c>
      <c r="D1222" s="11">
        <v>690.1</v>
      </c>
    </row>
    <row r="1223" spans="1:4" x14ac:dyDescent="0.25">
      <c r="A1223" s="10" t="s">
        <v>270</v>
      </c>
      <c r="B1223" s="10" t="s">
        <v>925</v>
      </c>
      <c r="C1223" s="10" t="str">
        <f t="shared" si="19"/>
        <v>SANTIAGO CENTROTOCOPILLA</v>
      </c>
      <c r="D1223" s="11">
        <v>1551.54</v>
      </c>
    </row>
    <row r="1224" spans="1:4" x14ac:dyDescent="0.25">
      <c r="A1224" s="10" t="s">
        <v>270</v>
      </c>
      <c r="B1224" s="10" t="s">
        <v>152</v>
      </c>
      <c r="C1224" s="10" t="str">
        <f t="shared" si="19"/>
        <v>SANTIAGO CENTROTOME</v>
      </c>
      <c r="D1224" s="11">
        <v>507.56</v>
      </c>
    </row>
    <row r="1225" spans="1:4" x14ac:dyDescent="0.25">
      <c r="A1225" s="10" t="s">
        <v>270</v>
      </c>
      <c r="B1225" s="10" t="s">
        <v>17</v>
      </c>
      <c r="C1225" s="10" t="str">
        <f t="shared" si="19"/>
        <v>SANTIAGO CENTROVALDIVIA</v>
      </c>
      <c r="D1225" s="11">
        <v>847.74</v>
      </c>
    </row>
    <row r="1226" spans="1:4" x14ac:dyDescent="0.25">
      <c r="A1226" s="10" t="s">
        <v>270</v>
      </c>
      <c r="B1226" s="10" t="s">
        <v>915</v>
      </c>
      <c r="C1226" s="10" t="str">
        <f t="shared" si="19"/>
        <v>SANTIAGO CENTROVALLENAR</v>
      </c>
      <c r="D1226" s="11">
        <v>662.53</v>
      </c>
    </row>
    <row r="1227" spans="1:4" x14ac:dyDescent="0.25">
      <c r="A1227" s="10" t="s">
        <v>270</v>
      </c>
      <c r="B1227" s="10" t="s">
        <v>410</v>
      </c>
      <c r="C1227" s="10" t="str">
        <f t="shared" si="19"/>
        <v>SANTIAGO CENTROVALPARAISO</v>
      </c>
      <c r="D1227" s="11">
        <v>115.95</v>
      </c>
    </row>
    <row r="1228" spans="1:4" x14ac:dyDescent="0.25">
      <c r="A1228" s="10" t="s">
        <v>270</v>
      </c>
      <c r="B1228" s="10" t="s">
        <v>474</v>
      </c>
      <c r="C1228" s="10" t="str">
        <f t="shared" si="19"/>
        <v>SANTIAGO CENTROVICTORIA</v>
      </c>
      <c r="D1228" s="11">
        <v>615.83000000000004</v>
      </c>
    </row>
    <row r="1229" spans="1:4" x14ac:dyDescent="0.25">
      <c r="A1229" s="10" t="s">
        <v>270</v>
      </c>
      <c r="B1229" s="10" t="s">
        <v>20</v>
      </c>
      <c r="C1229" s="10" t="str">
        <f t="shared" si="19"/>
        <v>SANTIAGO CENTROVICUÑA</v>
      </c>
      <c r="D1229" s="11">
        <v>530.74</v>
      </c>
    </row>
    <row r="1230" spans="1:4" x14ac:dyDescent="0.25">
      <c r="A1230" s="10" t="s">
        <v>270</v>
      </c>
      <c r="B1230" s="10" t="s">
        <v>442</v>
      </c>
      <c r="C1230" s="10" t="str">
        <f t="shared" si="19"/>
        <v>SANTIAGO CENTROVILLARRICA</v>
      </c>
      <c r="D1230" s="11">
        <v>760.14</v>
      </c>
    </row>
    <row r="1231" spans="1:4" x14ac:dyDescent="0.25">
      <c r="A1231" s="10" t="s">
        <v>270</v>
      </c>
      <c r="B1231" s="10" t="s">
        <v>435</v>
      </c>
      <c r="C1231" s="10" t="str">
        <f t="shared" si="19"/>
        <v>SANTIAGO CENTROVIÑA DEL MAR</v>
      </c>
      <c r="D1231" s="11">
        <v>124.79</v>
      </c>
    </row>
    <row r="1232" spans="1:4" x14ac:dyDescent="0.25">
      <c r="A1232" s="10" t="s">
        <v>270</v>
      </c>
      <c r="B1232" s="10" t="s">
        <v>1811</v>
      </c>
      <c r="C1232" s="10" t="str">
        <f t="shared" si="19"/>
        <v>SANTIAGO CENTROYUNGAY</v>
      </c>
      <c r="D1232" s="11">
        <v>469.53</v>
      </c>
    </row>
    <row r="1233" spans="1:4" x14ac:dyDescent="0.25">
      <c r="A1233" s="10" t="s">
        <v>265</v>
      </c>
      <c r="B1233" s="10" t="s">
        <v>533</v>
      </c>
      <c r="C1233" s="10" t="str">
        <f t="shared" si="19"/>
        <v>SANTIAGOAISÉN</v>
      </c>
      <c r="D1233" s="11">
        <v>1680.16</v>
      </c>
    </row>
    <row r="1234" spans="1:4" x14ac:dyDescent="0.25">
      <c r="A1234" s="10" t="s">
        <v>265</v>
      </c>
      <c r="B1234" s="10" t="s">
        <v>893</v>
      </c>
      <c r="C1234" s="10" t="str">
        <f t="shared" si="19"/>
        <v>SANTIAGOALTO HOSPICIO</v>
      </c>
      <c r="D1234" s="11">
        <v>1787.05</v>
      </c>
    </row>
    <row r="1235" spans="1:4" x14ac:dyDescent="0.25">
      <c r="A1235" s="10" t="s">
        <v>265</v>
      </c>
      <c r="B1235" s="10" t="s">
        <v>1040</v>
      </c>
      <c r="C1235" s="10" t="str">
        <f t="shared" si="19"/>
        <v>SANTIAGOANDACOLLO</v>
      </c>
      <c r="D1235" s="11">
        <v>459.03</v>
      </c>
    </row>
    <row r="1236" spans="1:4" x14ac:dyDescent="0.25">
      <c r="A1236" s="10" t="s">
        <v>265</v>
      </c>
      <c r="B1236" s="10" t="s">
        <v>901</v>
      </c>
      <c r="C1236" s="10" t="str">
        <f t="shared" si="19"/>
        <v>SANTIAGOANTOFAGASTA</v>
      </c>
      <c r="D1236" s="11">
        <v>1368.17</v>
      </c>
    </row>
    <row r="1237" spans="1:4" x14ac:dyDescent="0.25">
      <c r="A1237" s="10" t="s">
        <v>265</v>
      </c>
      <c r="B1237" s="10" t="s">
        <v>261</v>
      </c>
      <c r="C1237" s="10" t="str">
        <f t="shared" si="19"/>
        <v>SANTIAGOARICA</v>
      </c>
      <c r="D1237" s="11">
        <v>2059.04</v>
      </c>
    </row>
    <row r="1238" spans="1:4" x14ac:dyDescent="0.25">
      <c r="A1238" s="10" t="s">
        <v>265</v>
      </c>
      <c r="B1238" s="10" t="s">
        <v>1249</v>
      </c>
      <c r="C1238" s="10" t="str">
        <f t="shared" si="19"/>
        <v>SANTIAGOBULNES</v>
      </c>
      <c r="D1238" s="11">
        <v>427.08</v>
      </c>
    </row>
    <row r="1239" spans="1:4" x14ac:dyDescent="0.25">
      <c r="A1239" s="10" t="s">
        <v>265</v>
      </c>
      <c r="B1239" s="10" t="s">
        <v>926</v>
      </c>
      <c r="C1239" s="10" t="str">
        <f t="shared" si="19"/>
        <v>SANTIAGOCALAMA</v>
      </c>
      <c r="D1239" s="11">
        <v>1567.37</v>
      </c>
    </row>
    <row r="1240" spans="1:4" x14ac:dyDescent="0.25">
      <c r="A1240" s="10" t="s">
        <v>265</v>
      </c>
      <c r="B1240" s="10" t="s">
        <v>6474</v>
      </c>
      <c r="C1240" s="10" t="str">
        <f t="shared" si="19"/>
        <v>SANTIAGOCALLE LARGA</v>
      </c>
      <c r="D1240" s="11">
        <v>73.849999999999994</v>
      </c>
    </row>
    <row r="1241" spans="1:4" x14ac:dyDescent="0.25">
      <c r="A1241" s="10" t="s">
        <v>265</v>
      </c>
      <c r="B1241" s="10" t="s">
        <v>1389</v>
      </c>
      <c r="C1241" s="10" t="str">
        <f t="shared" si="19"/>
        <v>SANTIAGOCASABLANCA</v>
      </c>
      <c r="D1241" s="11">
        <v>78</v>
      </c>
    </row>
    <row r="1242" spans="1:4" x14ac:dyDescent="0.25">
      <c r="A1242" s="10" t="s">
        <v>265</v>
      </c>
      <c r="B1242" s="10" t="s">
        <v>3</v>
      </c>
      <c r="C1242" s="10" t="str">
        <f t="shared" si="19"/>
        <v>SANTIAGOCASTRO</v>
      </c>
      <c r="D1242" s="11">
        <v>1198.46</v>
      </c>
    </row>
    <row r="1243" spans="1:4" x14ac:dyDescent="0.25">
      <c r="A1243" s="10" t="s">
        <v>265</v>
      </c>
      <c r="B1243" s="10" t="s">
        <v>532</v>
      </c>
      <c r="C1243" s="10" t="str">
        <f t="shared" si="19"/>
        <v>SANTIAGOCHILE CHICO</v>
      </c>
      <c r="D1243" s="11">
        <v>1863.27</v>
      </c>
    </row>
    <row r="1244" spans="1:4" x14ac:dyDescent="0.25">
      <c r="A1244" s="10" t="s">
        <v>265</v>
      </c>
      <c r="B1244" s="10" t="s">
        <v>103</v>
      </c>
      <c r="C1244" s="10" t="str">
        <f t="shared" si="19"/>
        <v>SANTIAGOCHILLAN</v>
      </c>
      <c r="D1244" s="11">
        <v>403.29</v>
      </c>
    </row>
    <row r="1245" spans="1:4" x14ac:dyDescent="0.25">
      <c r="A1245" s="10" t="s">
        <v>265</v>
      </c>
      <c r="B1245" s="10" t="s">
        <v>840</v>
      </c>
      <c r="C1245" s="10" t="str">
        <f t="shared" si="19"/>
        <v>SANTIAGOCISNES</v>
      </c>
      <c r="D1245" s="11">
        <v>1564.36</v>
      </c>
    </row>
    <row r="1246" spans="1:4" x14ac:dyDescent="0.25">
      <c r="A1246" s="10" t="s">
        <v>265</v>
      </c>
      <c r="B1246" s="10" t="s">
        <v>539</v>
      </c>
      <c r="C1246" s="10" t="str">
        <f t="shared" si="19"/>
        <v>SANTIAGOCOCHRANE</v>
      </c>
      <c r="D1246" s="11">
        <v>2040.36</v>
      </c>
    </row>
    <row r="1247" spans="1:4" x14ac:dyDescent="0.25">
      <c r="A1247" s="10" t="s">
        <v>265</v>
      </c>
      <c r="B1247" s="10" t="s">
        <v>111</v>
      </c>
      <c r="C1247" s="10" t="str">
        <f t="shared" si="19"/>
        <v>SANTIAGOCOIHAIQUE</v>
      </c>
      <c r="D1247" s="11">
        <v>1708.97</v>
      </c>
    </row>
    <row r="1248" spans="1:4" x14ac:dyDescent="0.25">
      <c r="A1248" s="10" t="s">
        <v>265</v>
      </c>
      <c r="B1248" s="10" t="s">
        <v>100</v>
      </c>
      <c r="C1248" s="10" t="str">
        <f t="shared" si="19"/>
        <v>SANTIAGOCONCEPCIÓN</v>
      </c>
      <c r="D1248" s="11">
        <v>499.9</v>
      </c>
    </row>
    <row r="1249" spans="1:4" x14ac:dyDescent="0.25">
      <c r="A1249" s="10" t="s">
        <v>265</v>
      </c>
      <c r="B1249" s="10" t="s">
        <v>6497</v>
      </c>
      <c r="C1249" s="10" t="str">
        <f t="shared" si="19"/>
        <v>SANTIAGOCONCÓN</v>
      </c>
      <c r="D1249" s="11">
        <v>132.33000000000001</v>
      </c>
    </row>
    <row r="1250" spans="1:4" x14ac:dyDescent="0.25">
      <c r="A1250" s="10" t="s">
        <v>265</v>
      </c>
      <c r="B1250" s="10" t="s">
        <v>324</v>
      </c>
      <c r="C1250" s="10" t="str">
        <f t="shared" si="19"/>
        <v>SANTIAGOCOPIAPO</v>
      </c>
      <c r="D1250" s="11">
        <v>803.72</v>
      </c>
    </row>
    <row r="1251" spans="1:4" x14ac:dyDescent="0.25">
      <c r="A1251" s="10" t="s">
        <v>265</v>
      </c>
      <c r="B1251" s="10" t="s">
        <v>578</v>
      </c>
      <c r="C1251" s="10" t="str">
        <f t="shared" si="19"/>
        <v>SANTIAGOCOQUIMBO</v>
      </c>
      <c r="D1251" s="11">
        <v>459.03</v>
      </c>
    </row>
    <row r="1252" spans="1:4" x14ac:dyDescent="0.25">
      <c r="A1252" s="10" t="s">
        <v>265</v>
      </c>
      <c r="B1252" s="10" t="s">
        <v>704</v>
      </c>
      <c r="C1252" s="10" t="str">
        <f t="shared" si="19"/>
        <v>SANTIAGOCURACAUTIN</v>
      </c>
      <c r="D1252" s="11">
        <v>672.41</v>
      </c>
    </row>
    <row r="1253" spans="1:4" x14ac:dyDescent="0.25">
      <c r="A1253" s="10" t="s">
        <v>265</v>
      </c>
      <c r="B1253" s="10" t="s">
        <v>1304</v>
      </c>
      <c r="C1253" s="10" t="str">
        <f t="shared" si="19"/>
        <v>SANTIAGOGRANEROS</v>
      </c>
      <c r="D1253" s="11">
        <v>74.739999999999995</v>
      </c>
    </row>
    <row r="1254" spans="1:4" x14ac:dyDescent="0.25">
      <c r="A1254" s="10" t="s">
        <v>265</v>
      </c>
      <c r="B1254" s="10" t="s">
        <v>562</v>
      </c>
      <c r="C1254" s="10" t="str">
        <f t="shared" si="19"/>
        <v>SANTIAGOILLAPEL</v>
      </c>
      <c r="D1254" s="11">
        <v>280.94</v>
      </c>
    </row>
    <row r="1255" spans="1:4" x14ac:dyDescent="0.25">
      <c r="A1255" s="10" t="s">
        <v>265</v>
      </c>
      <c r="B1255" s="10" t="s">
        <v>326</v>
      </c>
      <c r="C1255" s="10" t="str">
        <f t="shared" si="19"/>
        <v>SANTIAGOIQUIQUE</v>
      </c>
      <c r="D1255" s="11">
        <v>1780.99</v>
      </c>
    </row>
    <row r="1256" spans="1:4" x14ac:dyDescent="0.25">
      <c r="A1256" s="10" t="s">
        <v>265</v>
      </c>
      <c r="B1256" s="10" t="s">
        <v>3301</v>
      </c>
      <c r="C1256" s="10" t="str">
        <f t="shared" si="19"/>
        <v>SANTIAGOISLA DE PASCUA</v>
      </c>
      <c r="D1256" s="11">
        <v>3756</v>
      </c>
    </row>
    <row r="1257" spans="1:4" x14ac:dyDescent="0.25">
      <c r="A1257" s="10" t="s">
        <v>265</v>
      </c>
      <c r="B1257" s="10" t="s">
        <v>555</v>
      </c>
      <c r="C1257" s="10" t="str">
        <f t="shared" si="19"/>
        <v>SANTIAGOLA SERENA</v>
      </c>
      <c r="D1257" s="11">
        <v>470.34</v>
      </c>
    </row>
    <row r="1258" spans="1:4" x14ac:dyDescent="0.25">
      <c r="A1258" s="10" t="s">
        <v>265</v>
      </c>
      <c r="B1258" s="10" t="s">
        <v>1340</v>
      </c>
      <c r="C1258" s="10" t="str">
        <f t="shared" si="19"/>
        <v>SANTIAGOLA UNIÓN</v>
      </c>
      <c r="D1258" s="11">
        <v>904.15</v>
      </c>
    </row>
    <row r="1259" spans="1:4" x14ac:dyDescent="0.25">
      <c r="A1259" s="10" t="s">
        <v>265</v>
      </c>
      <c r="B1259" s="10" t="s">
        <v>353</v>
      </c>
      <c r="C1259" s="10" t="str">
        <f t="shared" si="19"/>
        <v>SANTIAGOLINARES</v>
      </c>
      <c r="D1259" s="11">
        <v>306.60000000000002</v>
      </c>
    </row>
    <row r="1260" spans="1:4" x14ac:dyDescent="0.25">
      <c r="A1260" s="10" t="s">
        <v>265</v>
      </c>
      <c r="B1260" s="10" t="s">
        <v>1422</v>
      </c>
      <c r="C1260" s="10" t="str">
        <f t="shared" si="19"/>
        <v>SANTIAGOLOS ANDES</v>
      </c>
      <c r="D1260" s="11">
        <v>79.099999999999994</v>
      </c>
    </row>
    <row r="1261" spans="1:4" x14ac:dyDescent="0.25">
      <c r="A1261" s="10" t="s">
        <v>265</v>
      </c>
      <c r="B1261" s="10" t="s">
        <v>227</v>
      </c>
      <c r="C1261" s="10" t="str">
        <f t="shared" si="19"/>
        <v>SANTIAGOLOS ANGELES</v>
      </c>
      <c r="D1261" s="11">
        <v>512.67999999999995</v>
      </c>
    </row>
    <row r="1262" spans="1:4" x14ac:dyDescent="0.25">
      <c r="A1262" s="10" t="s">
        <v>265</v>
      </c>
      <c r="B1262" s="10" t="s">
        <v>379</v>
      </c>
      <c r="C1262" s="10" t="str">
        <f t="shared" si="19"/>
        <v>SANTIAGOLOS LAGOS</v>
      </c>
      <c r="D1262" s="11">
        <v>839.66</v>
      </c>
    </row>
    <row r="1263" spans="1:4" x14ac:dyDescent="0.25">
      <c r="A1263" s="10" t="s">
        <v>265</v>
      </c>
      <c r="B1263" s="10" t="s">
        <v>548</v>
      </c>
      <c r="C1263" s="10" t="str">
        <f t="shared" si="19"/>
        <v>SANTIAGOLOS VILOS</v>
      </c>
      <c r="D1263" s="11">
        <v>222.36</v>
      </c>
    </row>
    <row r="1264" spans="1:4" x14ac:dyDescent="0.25">
      <c r="A1264" s="10" t="s">
        <v>265</v>
      </c>
      <c r="B1264" s="10" t="s">
        <v>1937</v>
      </c>
      <c r="C1264" s="10" t="str">
        <f t="shared" si="19"/>
        <v>SANTIAGOMACHALI</v>
      </c>
      <c r="D1264" s="11">
        <v>90.9</v>
      </c>
    </row>
    <row r="1265" spans="1:4" x14ac:dyDescent="0.25">
      <c r="A1265" s="10" t="s">
        <v>265</v>
      </c>
      <c r="B1265" s="10" t="s">
        <v>3992</v>
      </c>
      <c r="C1265" s="10" t="str">
        <f t="shared" si="19"/>
        <v>SANTIAGOMAULE</v>
      </c>
      <c r="D1265" s="11">
        <v>272.62</v>
      </c>
    </row>
    <row r="1266" spans="1:4" x14ac:dyDescent="0.25">
      <c r="A1266" s="10" t="s">
        <v>265</v>
      </c>
      <c r="B1266" s="10" t="s">
        <v>916</v>
      </c>
      <c r="C1266" s="10" t="str">
        <f t="shared" si="19"/>
        <v>SANTIAGOMEJILLONES</v>
      </c>
      <c r="D1266" s="11">
        <v>1428.88</v>
      </c>
    </row>
    <row r="1267" spans="1:4" x14ac:dyDescent="0.25">
      <c r="A1267" s="10" t="s">
        <v>265</v>
      </c>
      <c r="B1267" s="10" t="s">
        <v>348</v>
      </c>
      <c r="C1267" s="10" t="str">
        <f t="shared" si="19"/>
        <v>SANTIAGOMELIPILLA</v>
      </c>
      <c r="D1267" s="11">
        <v>70.5</v>
      </c>
    </row>
    <row r="1268" spans="1:4" x14ac:dyDescent="0.25">
      <c r="A1268" s="10" t="s">
        <v>265</v>
      </c>
      <c r="B1268" s="10" t="s">
        <v>24</v>
      </c>
      <c r="C1268" s="10" t="str">
        <f t="shared" si="19"/>
        <v>SANTIAGOOVALLE</v>
      </c>
      <c r="D1268" s="11">
        <v>405.08</v>
      </c>
    </row>
    <row r="1269" spans="1:4" x14ac:dyDescent="0.25">
      <c r="A1269" s="10" t="s">
        <v>265</v>
      </c>
      <c r="B1269" s="10" t="s">
        <v>374</v>
      </c>
      <c r="C1269" s="10" t="str">
        <f t="shared" si="19"/>
        <v>SANTIAGOPAILLACO</v>
      </c>
      <c r="D1269" s="11">
        <v>869.06</v>
      </c>
    </row>
    <row r="1270" spans="1:4" x14ac:dyDescent="0.25">
      <c r="A1270" s="10" t="s">
        <v>265</v>
      </c>
      <c r="B1270" s="10" t="s">
        <v>1325</v>
      </c>
      <c r="C1270" s="10" t="str">
        <f t="shared" si="19"/>
        <v>SANTIAGOPANGUIPULLI</v>
      </c>
      <c r="D1270" s="11">
        <v>830.8</v>
      </c>
    </row>
    <row r="1271" spans="1:4" x14ac:dyDescent="0.25">
      <c r="A1271" s="10" t="s">
        <v>265</v>
      </c>
      <c r="B1271" s="10" t="s">
        <v>861</v>
      </c>
      <c r="C1271" s="10" t="str">
        <f t="shared" si="19"/>
        <v>SANTIAGOPORVENIR</v>
      </c>
      <c r="D1271" s="11">
        <v>3001.4</v>
      </c>
    </row>
    <row r="1272" spans="1:4" x14ac:dyDescent="0.25">
      <c r="A1272" s="10" t="s">
        <v>265</v>
      </c>
      <c r="B1272" s="10" t="s">
        <v>334</v>
      </c>
      <c r="C1272" s="10" t="str">
        <f t="shared" si="19"/>
        <v>SANTIAGOPUERTO MONTT</v>
      </c>
      <c r="D1272" s="11">
        <v>1032.5999999999999</v>
      </c>
    </row>
    <row r="1273" spans="1:4" x14ac:dyDescent="0.25">
      <c r="A1273" s="10" t="s">
        <v>265</v>
      </c>
      <c r="B1273" s="10" t="s">
        <v>868</v>
      </c>
      <c r="C1273" s="10" t="str">
        <f t="shared" si="19"/>
        <v>SANTIAGOPUERTO NATALES</v>
      </c>
      <c r="D1273" s="11">
        <v>2959.56</v>
      </c>
    </row>
    <row r="1274" spans="1:4" x14ac:dyDescent="0.25">
      <c r="A1274" s="10" t="s">
        <v>265</v>
      </c>
      <c r="B1274" s="10" t="s">
        <v>828</v>
      </c>
      <c r="C1274" s="10" t="str">
        <f t="shared" si="19"/>
        <v>SANTIAGOPUERTO VARAS</v>
      </c>
      <c r="D1274" s="11">
        <v>1015.96</v>
      </c>
    </row>
    <row r="1275" spans="1:4" x14ac:dyDescent="0.25">
      <c r="A1275" s="10" t="s">
        <v>265</v>
      </c>
      <c r="B1275" s="10" t="s">
        <v>835</v>
      </c>
      <c r="C1275" s="10" t="str">
        <f t="shared" si="19"/>
        <v>SANTIAGOPUNTA ARENAS</v>
      </c>
      <c r="D1275" s="11">
        <v>3003.86</v>
      </c>
    </row>
    <row r="1276" spans="1:4" x14ac:dyDescent="0.25">
      <c r="A1276" s="10" t="s">
        <v>265</v>
      </c>
      <c r="B1276" s="10" t="s">
        <v>1816</v>
      </c>
      <c r="C1276" s="10" t="str">
        <f t="shared" si="19"/>
        <v>SANTIAGOQUIRIHUE</v>
      </c>
      <c r="D1276" s="11">
        <v>400.57</v>
      </c>
    </row>
    <row r="1277" spans="1:4" x14ac:dyDescent="0.25">
      <c r="A1277" s="10" t="s">
        <v>265</v>
      </c>
      <c r="B1277" s="10" t="s">
        <v>950</v>
      </c>
      <c r="C1277" s="10" t="str">
        <f t="shared" si="19"/>
        <v>SANTIAGORANCAGUA</v>
      </c>
      <c r="D1277" s="11">
        <v>83.73</v>
      </c>
    </row>
    <row r="1278" spans="1:4" x14ac:dyDescent="0.25">
      <c r="A1278" s="10" t="s">
        <v>265</v>
      </c>
      <c r="B1278" s="10" t="s">
        <v>1303</v>
      </c>
      <c r="C1278" s="10" t="str">
        <f t="shared" si="19"/>
        <v>SANTIAGORENGO</v>
      </c>
      <c r="D1278" s="11">
        <v>116.64</v>
      </c>
    </row>
    <row r="1279" spans="1:4" x14ac:dyDescent="0.25">
      <c r="A1279" s="10" t="s">
        <v>265</v>
      </c>
      <c r="B1279" s="10" t="s">
        <v>6531</v>
      </c>
      <c r="C1279" s="10" t="str">
        <f t="shared" si="19"/>
        <v>SANTIAGOREQUINOA</v>
      </c>
      <c r="D1279" s="11">
        <v>101.38</v>
      </c>
    </row>
    <row r="1280" spans="1:4" x14ac:dyDescent="0.25">
      <c r="A1280" s="10" t="s">
        <v>265</v>
      </c>
      <c r="B1280" s="10" t="s">
        <v>1336</v>
      </c>
      <c r="C1280" s="10" t="str">
        <f t="shared" si="19"/>
        <v>SANTIAGORÍO BUENO</v>
      </c>
      <c r="D1280" s="11">
        <v>899.53</v>
      </c>
    </row>
    <row r="1281" spans="1:4" x14ac:dyDescent="0.25">
      <c r="A1281" s="10" t="s">
        <v>265</v>
      </c>
      <c r="B1281" s="10" t="s">
        <v>638</v>
      </c>
      <c r="C1281" s="10" t="str">
        <f t="shared" si="19"/>
        <v>SANTIAGOSAN ANTONIO</v>
      </c>
      <c r="D1281" s="11">
        <v>117.87</v>
      </c>
    </row>
    <row r="1282" spans="1:4" x14ac:dyDescent="0.25">
      <c r="A1282" s="10" t="s">
        <v>265</v>
      </c>
      <c r="B1282" s="10" t="s">
        <v>388</v>
      </c>
      <c r="C1282" s="10" t="str">
        <f t="shared" ref="C1282:C1345" si="20">CONCATENATE(A1282,B1282)</f>
        <v>SANTIAGOSAN CARLOS</v>
      </c>
      <c r="D1282" s="11">
        <v>378.39</v>
      </c>
    </row>
    <row r="1283" spans="1:4" x14ac:dyDescent="0.25">
      <c r="A1283" s="10" t="s">
        <v>265</v>
      </c>
      <c r="B1283" s="10" t="s">
        <v>373</v>
      </c>
      <c r="C1283" s="10" t="str">
        <f t="shared" si="20"/>
        <v>SANTIAGOSAN JOSÉ DE LA MARIQUINA</v>
      </c>
      <c r="D1283" s="11">
        <v>801.77</v>
      </c>
    </row>
    <row r="1284" spans="1:4" x14ac:dyDescent="0.25">
      <c r="A1284" s="10" t="s">
        <v>265</v>
      </c>
      <c r="B1284" s="10" t="s">
        <v>1294</v>
      </c>
      <c r="C1284" s="10" t="str">
        <f t="shared" si="20"/>
        <v>SANTIAGOSANTA CRUZ</v>
      </c>
      <c r="D1284" s="11">
        <v>191.22</v>
      </c>
    </row>
    <row r="1285" spans="1:4" x14ac:dyDescent="0.25">
      <c r="A1285" s="10" t="s">
        <v>265</v>
      </c>
      <c r="B1285" s="10" t="s">
        <v>265</v>
      </c>
      <c r="C1285" s="10" t="str">
        <f t="shared" si="20"/>
        <v>SANTIAGOSANTIAGO</v>
      </c>
      <c r="D1285" s="11">
        <v>0</v>
      </c>
    </row>
    <row r="1286" spans="1:4" x14ac:dyDescent="0.25">
      <c r="A1286" s="10" t="s">
        <v>265</v>
      </c>
      <c r="B1286" s="10" t="s">
        <v>6536</v>
      </c>
      <c r="C1286" s="10" t="str">
        <f t="shared" si="20"/>
        <v>SANTIAGOSANTO DOMINGO</v>
      </c>
      <c r="D1286" s="11">
        <v>112.8</v>
      </c>
    </row>
    <row r="1287" spans="1:4" x14ac:dyDescent="0.25">
      <c r="A1287" s="10" t="s">
        <v>265</v>
      </c>
      <c r="B1287" s="10" t="s">
        <v>359</v>
      </c>
      <c r="C1287" s="10" t="str">
        <f t="shared" si="20"/>
        <v>SANTIAGOTALCA</v>
      </c>
      <c r="D1287" s="11">
        <v>256.86</v>
      </c>
    </row>
    <row r="1288" spans="1:4" x14ac:dyDescent="0.25">
      <c r="A1288" s="10" t="s">
        <v>265</v>
      </c>
      <c r="B1288" s="10" t="s">
        <v>288</v>
      </c>
      <c r="C1288" s="10" t="str">
        <f t="shared" si="20"/>
        <v>SANTIAGOTEMUCO</v>
      </c>
      <c r="D1288" s="11">
        <v>690.1</v>
      </c>
    </row>
    <row r="1289" spans="1:4" x14ac:dyDescent="0.25">
      <c r="A1289" s="10" t="s">
        <v>265</v>
      </c>
      <c r="B1289" s="10" t="s">
        <v>2795</v>
      </c>
      <c r="C1289" s="10" t="str">
        <f t="shared" si="20"/>
        <v>SANTIAGOTILTIL</v>
      </c>
      <c r="D1289" s="11">
        <v>59.51</v>
      </c>
    </row>
    <row r="1290" spans="1:4" x14ac:dyDescent="0.25">
      <c r="A1290" s="10" t="s">
        <v>265</v>
      </c>
      <c r="B1290" s="10" t="s">
        <v>925</v>
      </c>
      <c r="C1290" s="10" t="str">
        <f t="shared" si="20"/>
        <v>SANTIAGOTOCOPILLA</v>
      </c>
      <c r="D1290" s="11">
        <v>1551.54</v>
      </c>
    </row>
    <row r="1291" spans="1:4" x14ac:dyDescent="0.25">
      <c r="A1291" s="10" t="s">
        <v>265</v>
      </c>
      <c r="B1291" s="10" t="s">
        <v>17</v>
      </c>
      <c r="C1291" s="10" t="str">
        <f t="shared" si="20"/>
        <v>SANTIAGOVALDIVIA</v>
      </c>
      <c r="D1291" s="11">
        <v>847.74</v>
      </c>
    </row>
    <row r="1292" spans="1:4" x14ac:dyDescent="0.25">
      <c r="A1292" s="10" t="s">
        <v>265</v>
      </c>
      <c r="B1292" s="10" t="s">
        <v>410</v>
      </c>
      <c r="C1292" s="10" t="str">
        <f t="shared" si="20"/>
        <v>SANTIAGOVALPARAISO</v>
      </c>
      <c r="D1292" s="11">
        <v>115.95</v>
      </c>
    </row>
    <row r="1293" spans="1:4" x14ac:dyDescent="0.25">
      <c r="A1293" s="10" t="s">
        <v>265</v>
      </c>
      <c r="B1293" s="10" t="s">
        <v>474</v>
      </c>
      <c r="C1293" s="10" t="str">
        <f t="shared" si="20"/>
        <v>SANTIAGOVICTORIA</v>
      </c>
      <c r="D1293" s="11">
        <v>616</v>
      </c>
    </row>
    <row r="1294" spans="1:4" x14ac:dyDescent="0.25">
      <c r="A1294" s="10" t="s">
        <v>265</v>
      </c>
      <c r="B1294" s="10" t="s">
        <v>20</v>
      </c>
      <c r="C1294" s="10" t="str">
        <f t="shared" si="20"/>
        <v>SANTIAGOVICUÑA</v>
      </c>
      <c r="D1294" s="11">
        <v>530.74</v>
      </c>
    </row>
    <row r="1295" spans="1:4" x14ac:dyDescent="0.25">
      <c r="A1295" s="10" t="s">
        <v>265</v>
      </c>
      <c r="B1295" s="10" t="s">
        <v>435</v>
      </c>
      <c r="C1295" s="10" t="str">
        <f t="shared" si="20"/>
        <v>SANTIAGOVIÑA DEL MAR</v>
      </c>
      <c r="D1295" s="11">
        <v>124.79</v>
      </c>
    </row>
    <row r="1296" spans="1:4" x14ac:dyDescent="0.25">
      <c r="A1296" s="10" t="s">
        <v>265</v>
      </c>
      <c r="B1296" s="10" t="s">
        <v>1811</v>
      </c>
      <c r="C1296" s="10" t="str">
        <f t="shared" si="20"/>
        <v>SANTIAGOYUNGAY</v>
      </c>
      <c r="D1296" s="11">
        <v>469.53</v>
      </c>
    </row>
    <row r="1297" spans="1:4" x14ac:dyDescent="0.25">
      <c r="A1297" s="10" t="s">
        <v>6536</v>
      </c>
      <c r="B1297" s="10" t="s">
        <v>265</v>
      </c>
      <c r="C1297" s="10" t="str">
        <f t="shared" si="20"/>
        <v>SANTO DOMINGOSANTIAGO</v>
      </c>
      <c r="D1297" s="11">
        <v>112.8</v>
      </c>
    </row>
    <row r="1298" spans="1:4" x14ac:dyDescent="0.25">
      <c r="A1298" s="10" t="s">
        <v>6470</v>
      </c>
      <c r="B1298" s="10" t="s">
        <v>901</v>
      </c>
      <c r="C1298" s="10" t="str">
        <f t="shared" si="20"/>
        <v>SIERRA GORDAANTOFAGASTA</v>
      </c>
      <c r="D1298" s="11">
        <v>147.4</v>
      </c>
    </row>
    <row r="1299" spans="1:4" x14ac:dyDescent="0.25">
      <c r="A1299" s="10" t="s">
        <v>345</v>
      </c>
      <c r="B1299" s="10" t="s">
        <v>3</v>
      </c>
      <c r="C1299" s="10" t="str">
        <f t="shared" si="20"/>
        <v>TALAGANTECASTRO</v>
      </c>
      <c r="D1299" s="11">
        <v>1182.48</v>
      </c>
    </row>
    <row r="1300" spans="1:4" x14ac:dyDescent="0.25">
      <c r="A1300" s="10" t="s">
        <v>345</v>
      </c>
      <c r="B1300" s="10" t="s">
        <v>111</v>
      </c>
      <c r="C1300" s="10" t="str">
        <f t="shared" si="20"/>
        <v>TALAGANTECOIHAIQUE</v>
      </c>
      <c r="D1300" s="11">
        <v>1675</v>
      </c>
    </row>
    <row r="1301" spans="1:4" x14ac:dyDescent="0.25">
      <c r="A1301" s="10" t="s">
        <v>345</v>
      </c>
      <c r="B1301" s="10" t="s">
        <v>1363</v>
      </c>
      <c r="C1301" s="10" t="str">
        <f t="shared" si="20"/>
        <v>TALAGANTECURACAVÍ</v>
      </c>
      <c r="D1301" s="11">
        <v>62.23</v>
      </c>
    </row>
    <row r="1302" spans="1:4" x14ac:dyDescent="0.25">
      <c r="A1302" s="10" t="s">
        <v>345</v>
      </c>
      <c r="B1302" s="10" t="s">
        <v>1366</v>
      </c>
      <c r="C1302" s="10" t="str">
        <f t="shared" si="20"/>
        <v>TALAGANTEMAIPÚ</v>
      </c>
      <c r="D1302" s="11">
        <v>43.38</v>
      </c>
    </row>
    <row r="1303" spans="1:4" x14ac:dyDescent="0.25">
      <c r="A1303" s="10" t="s">
        <v>345</v>
      </c>
      <c r="B1303" s="10" t="s">
        <v>348</v>
      </c>
      <c r="C1303" s="10" t="str">
        <f t="shared" si="20"/>
        <v>TALAGANTEMELIPILLA</v>
      </c>
      <c r="D1303" s="11">
        <v>30.61</v>
      </c>
    </row>
    <row r="1304" spans="1:4" x14ac:dyDescent="0.25">
      <c r="A1304" s="10" t="s">
        <v>345</v>
      </c>
      <c r="B1304" s="10" t="s">
        <v>6526</v>
      </c>
      <c r="C1304" s="10" t="str">
        <f t="shared" si="20"/>
        <v>TALAGANTEÑUÑOA</v>
      </c>
      <c r="D1304" s="11">
        <v>43.38</v>
      </c>
    </row>
    <row r="1305" spans="1:4" x14ac:dyDescent="0.25">
      <c r="A1305" s="10" t="s">
        <v>345</v>
      </c>
      <c r="B1305" s="10" t="s">
        <v>350</v>
      </c>
      <c r="C1305" s="10" t="str">
        <f t="shared" si="20"/>
        <v>TALAGANTEPUDAHUEL</v>
      </c>
      <c r="D1305" s="11">
        <v>43.38</v>
      </c>
    </row>
    <row r="1306" spans="1:4" x14ac:dyDescent="0.25">
      <c r="A1306" s="10" t="s">
        <v>345</v>
      </c>
      <c r="B1306" s="10" t="s">
        <v>2503</v>
      </c>
      <c r="C1306" s="10" t="str">
        <f t="shared" si="20"/>
        <v>TALAGANTEPUENTE ALTO</v>
      </c>
      <c r="D1306" s="11">
        <v>49</v>
      </c>
    </row>
    <row r="1307" spans="1:4" x14ac:dyDescent="0.25">
      <c r="A1307" s="10" t="s">
        <v>345</v>
      </c>
      <c r="B1307" s="10" t="s">
        <v>1252</v>
      </c>
      <c r="C1307" s="10" t="str">
        <f t="shared" si="20"/>
        <v>TALAGANTESAN BERNARDO</v>
      </c>
      <c r="D1307" s="11">
        <v>29.83</v>
      </c>
    </row>
    <row r="1308" spans="1:4" x14ac:dyDescent="0.25">
      <c r="A1308" s="10" t="s">
        <v>345</v>
      </c>
      <c r="B1308" s="10" t="s">
        <v>270</v>
      </c>
      <c r="C1308" s="10" t="str">
        <f t="shared" si="20"/>
        <v>TALAGANTESANTIAGO CENTRO</v>
      </c>
      <c r="D1308" s="11">
        <v>41.9</v>
      </c>
    </row>
    <row r="1309" spans="1:4" x14ac:dyDescent="0.25">
      <c r="A1309" s="10" t="s">
        <v>345</v>
      </c>
      <c r="B1309" s="10" t="s">
        <v>2795</v>
      </c>
      <c r="C1309" s="10" t="str">
        <f t="shared" si="20"/>
        <v>TALAGANTETILTIL</v>
      </c>
      <c r="D1309" s="11">
        <v>90.4</v>
      </c>
    </row>
    <row r="1310" spans="1:4" x14ac:dyDescent="0.25">
      <c r="A1310" s="10" t="s">
        <v>359</v>
      </c>
      <c r="B1310" s="10" t="s">
        <v>1249</v>
      </c>
      <c r="C1310" s="10" t="str">
        <f t="shared" si="20"/>
        <v>TALCABULNES</v>
      </c>
      <c r="D1310" s="11">
        <v>176</v>
      </c>
    </row>
    <row r="1311" spans="1:4" x14ac:dyDescent="0.25">
      <c r="A1311" s="10" t="s">
        <v>359</v>
      </c>
      <c r="B1311" s="10" t="s">
        <v>1753</v>
      </c>
      <c r="C1311" s="10" t="str">
        <f t="shared" si="20"/>
        <v>TALCACAUQUENES</v>
      </c>
      <c r="D1311" s="11">
        <v>100.61</v>
      </c>
    </row>
    <row r="1312" spans="1:4" x14ac:dyDescent="0.25">
      <c r="A1312" s="10" t="s">
        <v>359</v>
      </c>
      <c r="B1312" s="10" t="s">
        <v>1967</v>
      </c>
      <c r="C1312" s="10" t="str">
        <f t="shared" si="20"/>
        <v>TALCACHANCO</v>
      </c>
      <c r="D1312" s="11">
        <v>174</v>
      </c>
    </row>
    <row r="1313" spans="1:4" x14ac:dyDescent="0.25">
      <c r="A1313" s="10" t="s">
        <v>359</v>
      </c>
      <c r="B1313" s="10" t="s">
        <v>103</v>
      </c>
      <c r="C1313" s="10" t="str">
        <f t="shared" si="20"/>
        <v>TALCACHILLAN</v>
      </c>
      <c r="D1313" s="11">
        <v>151.1</v>
      </c>
    </row>
    <row r="1314" spans="1:4" x14ac:dyDescent="0.25">
      <c r="A1314" s="10" t="s">
        <v>359</v>
      </c>
      <c r="B1314" s="10" t="s">
        <v>111</v>
      </c>
      <c r="C1314" s="10" t="str">
        <f t="shared" si="20"/>
        <v>TALCACOIHAIQUE</v>
      </c>
      <c r="D1314" s="11">
        <v>1439</v>
      </c>
    </row>
    <row r="1315" spans="1:4" x14ac:dyDescent="0.25">
      <c r="A1315" s="10" t="s">
        <v>359</v>
      </c>
      <c r="B1315" s="10" t="s">
        <v>3077</v>
      </c>
      <c r="C1315" s="10" t="str">
        <f t="shared" si="20"/>
        <v>TALCACOLBUN</v>
      </c>
      <c r="D1315" s="11">
        <v>55.51</v>
      </c>
    </row>
    <row r="1316" spans="1:4" x14ac:dyDescent="0.25">
      <c r="A1316" s="10" t="s">
        <v>359</v>
      </c>
      <c r="B1316" s="10" t="s">
        <v>1758</v>
      </c>
      <c r="C1316" s="10" t="str">
        <f t="shared" si="20"/>
        <v>TALCACONSTITUCIÓN</v>
      </c>
      <c r="D1316" s="11">
        <v>106.86</v>
      </c>
    </row>
    <row r="1317" spans="1:4" x14ac:dyDescent="0.25">
      <c r="A1317" s="10" t="s">
        <v>359</v>
      </c>
      <c r="B1317" s="10" t="s">
        <v>6501</v>
      </c>
      <c r="C1317" s="10" t="str">
        <f t="shared" si="20"/>
        <v>TALCACUREPTO</v>
      </c>
      <c r="D1317" s="11">
        <v>75.2</v>
      </c>
    </row>
    <row r="1318" spans="1:4" x14ac:dyDescent="0.25">
      <c r="A1318" s="10" t="s">
        <v>359</v>
      </c>
      <c r="B1318" s="10" t="s">
        <v>368</v>
      </c>
      <c r="C1318" s="10" t="str">
        <f t="shared" si="20"/>
        <v>TALCACURICÓ</v>
      </c>
      <c r="D1318" s="11">
        <v>71.239999999999995</v>
      </c>
    </row>
    <row r="1319" spans="1:4" x14ac:dyDescent="0.25">
      <c r="A1319" s="10" t="s">
        <v>302</v>
      </c>
      <c r="B1319" s="10" t="s">
        <v>115</v>
      </c>
      <c r="C1319" s="10" t="str">
        <f t="shared" si="20"/>
        <v>TALCAHUANOARAUCO</v>
      </c>
      <c r="D1319" s="11">
        <v>81.7</v>
      </c>
    </row>
    <row r="1320" spans="1:4" x14ac:dyDescent="0.25">
      <c r="A1320" s="10" t="s">
        <v>302</v>
      </c>
      <c r="B1320" s="10" t="s">
        <v>291</v>
      </c>
      <c r="C1320" s="10" t="str">
        <f t="shared" si="20"/>
        <v>TALCAHUANOCAÑETE</v>
      </c>
      <c r="D1320" s="11">
        <v>146</v>
      </c>
    </row>
    <row r="1321" spans="1:4" x14ac:dyDescent="0.25">
      <c r="A1321" s="10" t="s">
        <v>302</v>
      </c>
      <c r="B1321" s="10" t="s">
        <v>103</v>
      </c>
      <c r="C1321" s="10" t="str">
        <f t="shared" si="20"/>
        <v>TALCAHUANOCHILLAN</v>
      </c>
      <c r="D1321" s="11">
        <v>103.21</v>
      </c>
    </row>
    <row r="1322" spans="1:4" x14ac:dyDescent="0.25">
      <c r="A1322" s="10" t="s">
        <v>302</v>
      </c>
      <c r="B1322" s="10" t="s">
        <v>227</v>
      </c>
      <c r="C1322" s="10" t="str">
        <f t="shared" si="20"/>
        <v>TALCAHUANOLOS ANGELES</v>
      </c>
      <c r="D1322" s="11">
        <v>140</v>
      </c>
    </row>
    <row r="1323" spans="1:4" x14ac:dyDescent="0.25">
      <c r="A1323" s="10" t="s">
        <v>302</v>
      </c>
      <c r="B1323" s="10" t="s">
        <v>6518</v>
      </c>
      <c r="C1323" s="10" t="str">
        <f t="shared" si="20"/>
        <v>TALCAHUANOLOTA</v>
      </c>
      <c r="D1323" s="11">
        <v>48.89</v>
      </c>
    </row>
    <row r="1324" spans="1:4" x14ac:dyDescent="0.25">
      <c r="A1324" s="10" t="s">
        <v>302</v>
      </c>
      <c r="B1324" s="10" t="s">
        <v>270</v>
      </c>
      <c r="C1324" s="10" t="str">
        <f t="shared" si="20"/>
        <v>TALCAHUANOSANTIAGO CENTRO</v>
      </c>
      <c r="D1324" s="11">
        <v>505.52</v>
      </c>
    </row>
    <row r="1325" spans="1:4" x14ac:dyDescent="0.25">
      <c r="A1325" s="10" t="s">
        <v>302</v>
      </c>
      <c r="B1325" s="10" t="s">
        <v>359</v>
      </c>
      <c r="C1325" s="10" t="str">
        <f t="shared" si="20"/>
        <v>TALCAHUANOTALCA</v>
      </c>
      <c r="D1325" s="11">
        <v>250</v>
      </c>
    </row>
    <row r="1326" spans="1:4" x14ac:dyDescent="0.25">
      <c r="A1326" s="10" t="s">
        <v>302</v>
      </c>
      <c r="B1326" s="10" t="s">
        <v>152</v>
      </c>
      <c r="C1326" s="10" t="str">
        <f t="shared" si="20"/>
        <v>TALCAHUANOTOME</v>
      </c>
      <c r="D1326" s="11">
        <v>34.74</v>
      </c>
    </row>
    <row r="1327" spans="1:4" x14ac:dyDescent="0.25">
      <c r="A1327" s="10" t="s">
        <v>359</v>
      </c>
      <c r="B1327" s="10" t="s">
        <v>555</v>
      </c>
      <c r="C1327" s="10" t="str">
        <f t="shared" si="20"/>
        <v>TALCALA SERENA</v>
      </c>
      <c r="D1327" s="11">
        <v>725.12</v>
      </c>
    </row>
    <row r="1328" spans="1:4" x14ac:dyDescent="0.25">
      <c r="A1328" s="10" t="s">
        <v>359</v>
      </c>
      <c r="B1328" s="10" t="s">
        <v>335</v>
      </c>
      <c r="C1328" s="10" t="str">
        <f t="shared" si="20"/>
        <v>TALCALAS CONDES</v>
      </c>
      <c r="D1328" s="11">
        <v>272</v>
      </c>
    </row>
    <row r="1329" spans="1:4" x14ac:dyDescent="0.25">
      <c r="A1329" s="10" t="s">
        <v>359</v>
      </c>
      <c r="B1329" s="10" t="s">
        <v>1715</v>
      </c>
      <c r="C1329" s="10" t="str">
        <f t="shared" si="20"/>
        <v>TALCALICANTÉN</v>
      </c>
      <c r="D1329" s="11">
        <v>96.31</v>
      </c>
    </row>
    <row r="1330" spans="1:4" x14ac:dyDescent="0.25">
      <c r="A1330" s="10" t="s">
        <v>359</v>
      </c>
      <c r="B1330" s="10" t="s">
        <v>353</v>
      </c>
      <c r="C1330" s="10" t="str">
        <f t="shared" si="20"/>
        <v>TALCALINARES</v>
      </c>
      <c r="D1330" s="11">
        <v>54.44</v>
      </c>
    </row>
    <row r="1331" spans="1:4" x14ac:dyDescent="0.25">
      <c r="A1331" s="10" t="s">
        <v>359</v>
      </c>
      <c r="B1331" s="10" t="s">
        <v>1964</v>
      </c>
      <c r="C1331" s="10" t="str">
        <f t="shared" si="20"/>
        <v>TALCALONGAVI</v>
      </c>
      <c r="D1331" s="11">
        <v>65.349999999999994</v>
      </c>
    </row>
    <row r="1332" spans="1:4" x14ac:dyDescent="0.25">
      <c r="A1332" s="10" t="s">
        <v>359</v>
      </c>
      <c r="B1332" s="10" t="s">
        <v>4</v>
      </c>
      <c r="C1332" s="10" t="str">
        <f t="shared" si="20"/>
        <v>TALCAMOLINA</v>
      </c>
      <c r="D1332" s="11">
        <v>54.68</v>
      </c>
    </row>
    <row r="1333" spans="1:4" x14ac:dyDescent="0.25">
      <c r="A1333" s="10" t="s">
        <v>359</v>
      </c>
      <c r="B1333" s="10" t="s">
        <v>1728</v>
      </c>
      <c r="C1333" s="10" t="str">
        <f t="shared" si="20"/>
        <v>TALCAPARRAL</v>
      </c>
      <c r="D1333" s="11">
        <v>91.64</v>
      </c>
    </row>
    <row r="1334" spans="1:4" x14ac:dyDescent="0.25">
      <c r="A1334" s="10" t="s">
        <v>359</v>
      </c>
      <c r="B1334" s="10" t="s">
        <v>6507</v>
      </c>
      <c r="C1334" s="10" t="str">
        <f t="shared" si="20"/>
        <v>TALCAPEÑALOLÉN</v>
      </c>
      <c r="D1334" s="11">
        <v>256.86</v>
      </c>
    </row>
    <row r="1335" spans="1:4" x14ac:dyDescent="0.25">
      <c r="A1335" s="10" t="s">
        <v>359</v>
      </c>
      <c r="B1335" s="10" t="s">
        <v>3057</v>
      </c>
      <c r="C1335" s="10" t="str">
        <f t="shared" si="20"/>
        <v>TALCAPROVIDENCIA</v>
      </c>
      <c r="D1335" s="11">
        <v>263</v>
      </c>
    </row>
    <row r="1336" spans="1:4" x14ac:dyDescent="0.25">
      <c r="A1336" s="10" t="s">
        <v>359</v>
      </c>
      <c r="B1336" s="10" t="s">
        <v>950</v>
      </c>
      <c r="C1336" s="10" t="str">
        <f t="shared" si="20"/>
        <v>TALCARANCAGUA</v>
      </c>
      <c r="D1336" s="11">
        <v>173.02</v>
      </c>
    </row>
    <row r="1337" spans="1:4" x14ac:dyDescent="0.25">
      <c r="A1337" s="10" t="s">
        <v>359</v>
      </c>
      <c r="B1337" s="10" t="s">
        <v>1966</v>
      </c>
      <c r="C1337" s="10" t="str">
        <f t="shared" si="20"/>
        <v>TALCAROMERAL</v>
      </c>
      <c r="D1337" s="11">
        <v>76.290000000000006</v>
      </c>
    </row>
    <row r="1338" spans="1:4" x14ac:dyDescent="0.25">
      <c r="A1338" s="10" t="s">
        <v>359</v>
      </c>
      <c r="B1338" s="10" t="s">
        <v>354</v>
      </c>
      <c r="C1338" s="10" t="str">
        <f t="shared" si="20"/>
        <v>TALCASAN JAVIER</v>
      </c>
      <c r="D1338" s="11">
        <v>22.94</v>
      </c>
    </row>
    <row r="1339" spans="1:4" x14ac:dyDescent="0.25">
      <c r="A1339" s="10" t="s">
        <v>359</v>
      </c>
      <c r="B1339" s="10" t="s">
        <v>1294</v>
      </c>
      <c r="C1339" s="10" t="str">
        <f t="shared" si="20"/>
        <v>TALCASANTA CRUZ</v>
      </c>
      <c r="D1339" s="11">
        <v>121</v>
      </c>
    </row>
    <row r="1340" spans="1:4" x14ac:dyDescent="0.25">
      <c r="A1340" s="10" t="s">
        <v>359</v>
      </c>
      <c r="B1340" s="10" t="s">
        <v>265</v>
      </c>
      <c r="C1340" s="10" t="str">
        <f t="shared" si="20"/>
        <v>TALCASANTIAGO</v>
      </c>
      <c r="D1340" s="11">
        <v>256.86</v>
      </c>
    </row>
    <row r="1341" spans="1:4" x14ac:dyDescent="0.25">
      <c r="A1341" s="10" t="s">
        <v>359</v>
      </c>
      <c r="B1341" s="10" t="s">
        <v>270</v>
      </c>
      <c r="C1341" s="10" t="str">
        <f t="shared" si="20"/>
        <v>TALCASANTIAGO CENTRO</v>
      </c>
      <c r="D1341" s="11">
        <v>256.86</v>
      </c>
    </row>
    <row r="1342" spans="1:4" x14ac:dyDescent="0.25">
      <c r="A1342" s="10" t="s">
        <v>359</v>
      </c>
      <c r="B1342" s="10" t="s">
        <v>302</v>
      </c>
      <c r="C1342" s="10" t="str">
        <f t="shared" si="20"/>
        <v>TALCATALCAHUANO</v>
      </c>
      <c r="D1342" s="11">
        <v>250</v>
      </c>
    </row>
    <row r="1343" spans="1:4" x14ac:dyDescent="0.25">
      <c r="A1343" s="10" t="s">
        <v>359</v>
      </c>
      <c r="B1343" s="10" t="s">
        <v>6476</v>
      </c>
      <c r="C1343" s="10" t="str">
        <f t="shared" si="20"/>
        <v>TALCAVITACURA</v>
      </c>
      <c r="D1343" s="11">
        <v>256.86</v>
      </c>
    </row>
    <row r="1344" spans="1:4" x14ac:dyDescent="0.25">
      <c r="A1344" s="10" t="s">
        <v>359</v>
      </c>
      <c r="B1344" s="10" t="s">
        <v>1952</v>
      </c>
      <c r="C1344" s="10" t="str">
        <f t="shared" si="20"/>
        <v>TALCAYERBAS BUENAS</v>
      </c>
      <c r="D1344" s="11">
        <v>48.1</v>
      </c>
    </row>
    <row r="1345" spans="1:4" x14ac:dyDescent="0.25">
      <c r="A1345" s="10" t="s">
        <v>924</v>
      </c>
      <c r="B1345" s="10" t="s">
        <v>901</v>
      </c>
      <c r="C1345" s="10" t="str">
        <f t="shared" si="20"/>
        <v>TALTALANTOFAGASTA</v>
      </c>
      <c r="D1345" s="11">
        <v>309.86</v>
      </c>
    </row>
    <row r="1346" spans="1:4" x14ac:dyDescent="0.25">
      <c r="A1346" s="10" t="s">
        <v>924</v>
      </c>
      <c r="B1346" s="10" t="s">
        <v>926</v>
      </c>
      <c r="C1346" s="10" t="str">
        <f t="shared" ref="C1346:C1409" si="21">CONCATENATE(A1346,B1346)</f>
        <v>TALTALCALAMA</v>
      </c>
      <c r="D1346" s="11">
        <v>509.06</v>
      </c>
    </row>
    <row r="1347" spans="1:4" x14ac:dyDescent="0.25">
      <c r="A1347" s="10" t="s">
        <v>288</v>
      </c>
      <c r="B1347" s="10" t="s">
        <v>724</v>
      </c>
      <c r="C1347" s="10" t="str">
        <f t="shared" si="21"/>
        <v>TEMUCOANGOL</v>
      </c>
      <c r="D1347" s="11">
        <v>141.91</v>
      </c>
    </row>
    <row r="1348" spans="1:4" x14ac:dyDescent="0.25">
      <c r="A1348" s="10" t="s">
        <v>288</v>
      </c>
      <c r="B1348" s="10" t="s">
        <v>261</v>
      </c>
      <c r="C1348" s="10" t="str">
        <f t="shared" si="21"/>
        <v>TEMUCOARICA</v>
      </c>
      <c r="D1348" s="11">
        <v>2712</v>
      </c>
    </row>
    <row r="1349" spans="1:4" x14ac:dyDescent="0.25">
      <c r="A1349" s="10" t="s">
        <v>288</v>
      </c>
      <c r="B1349" s="10" t="s">
        <v>512</v>
      </c>
      <c r="C1349" s="10" t="str">
        <f t="shared" si="21"/>
        <v>TEMUCOCARAHUE</v>
      </c>
      <c r="D1349" s="11">
        <v>63.01</v>
      </c>
    </row>
    <row r="1350" spans="1:4" x14ac:dyDescent="0.25">
      <c r="A1350" s="10" t="s">
        <v>288</v>
      </c>
      <c r="B1350" s="10" t="s">
        <v>103</v>
      </c>
      <c r="C1350" s="10" t="str">
        <f t="shared" si="21"/>
        <v>TEMUCOCHILLAN</v>
      </c>
      <c r="D1350" s="11">
        <v>278</v>
      </c>
    </row>
    <row r="1351" spans="1:4" x14ac:dyDescent="0.25">
      <c r="A1351" s="10" t="s">
        <v>288</v>
      </c>
      <c r="B1351" s="10" t="s">
        <v>6487</v>
      </c>
      <c r="C1351" s="10" t="str">
        <f t="shared" si="21"/>
        <v>TEMUCOCHOLCHOL</v>
      </c>
      <c r="D1351" s="11">
        <v>27.73</v>
      </c>
    </row>
    <row r="1352" spans="1:4" x14ac:dyDescent="0.25">
      <c r="A1352" s="10" t="s">
        <v>288</v>
      </c>
      <c r="B1352" s="10" t="s">
        <v>111</v>
      </c>
      <c r="C1352" s="10" t="str">
        <f t="shared" si="21"/>
        <v>TEMUCOCOIHAIQUE</v>
      </c>
      <c r="D1352" s="11">
        <v>1032.17</v>
      </c>
    </row>
    <row r="1353" spans="1:4" x14ac:dyDescent="0.25">
      <c r="A1353" s="10" t="s">
        <v>288</v>
      </c>
      <c r="B1353" s="10" t="s">
        <v>3360</v>
      </c>
      <c r="C1353" s="10" t="str">
        <f t="shared" si="21"/>
        <v>TEMUCOCOLINA</v>
      </c>
      <c r="D1353" s="11">
        <v>708</v>
      </c>
    </row>
    <row r="1354" spans="1:4" x14ac:dyDescent="0.25">
      <c r="A1354" s="10" t="s">
        <v>288</v>
      </c>
      <c r="B1354" s="10" t="s">
        <v>493</v>
      </c>
      <c r="C1354" s="10" t="str">
        <f t="shared" si="21"/>
        <v>TEMUCOCOLLIPULLI</v>
      </c>
      <c r="D1354" s="11">
        <v>110.92</v>
      </c>
    </row>
    <row r="1355" spans="1:4" x14ac:dyDescent="0.25">
      <c r="A1355" s="10" t="s">
        <v>288</v>
      </c>
      <c r="B1355" s="10" t="s">
        <v>100</v>
      </c>
      <c r="C1355" s="10" t="str">
        <f t="shared" si="21"/>
        <v>TEMUCOCONCEPCIÓN</v>
      </c>
      <c r="D1355" s="11">
        <v>292</v>
      </c>
    </row>
    <row r="1356" spans="1:4" x14ac:dyDescent="0.25">
      <c r="A1356" s="10" t="s">
        <v>288</v>
      </c>
      <c r="B1356" s="10" t="s">
        <v>6498</v>
      </c>
      <c r="C1356" s="10" t="str">
        <f t="shared" si="21"/>
        <v>TEMUCOCUNCO</v>
      </c>
      <c r="D1356" s="11">
        <v>61.99</v>
      </c>
    </row>
    <row r="1357" spans="1:4" x14ac:dyDescent="0.25">
      <c r="A1357" s="10" t="s">
        <v>288</v>
      </c>
      <c r="B1357" s="10" t="s">
        <v>704</v>
      </c>
      <c r="C1357" s="10" t="str">
        <f t="shared" si="21"/>
        <v>TEMUCOCURACAUTIN</v>
      </c>
      <c r="D1357" s="11">
        <v>102.11</v>
      </c>
    </row>
    <row r="1358" spans="1:4" x14ac:dyDescent="0.25">
      <c r="A1358" s="10" t="s">
        <v>288</v>
      </c>
      <c r="B1358" s="10" t="s">
        <v>4802</v>
      </c>
      <c r="C1358" s="10" t="str">
        <f t="shared" si="21"/>
        <v>TEMUCOFREIRE</v>
      </c>
      <c r="D1358" s="11">
        <v>27.5</v>
      </c>
    </row>
    <row r="1359" spans="1:4" x14ac:dyDescent="0.25">
      <c r="A1359" s="10" t="s">
        <v>288</v>
      </c>
      <c r="B1359" s="10" t="s">
        <v>6504</v>
      </c>
      <c r="C1359" s="10" t="str">
        <f t="shared" si="21"/>
        <v>TEMUCOGALVARINO</v>
      </c>
      <c r="D1359" s="11">
        <v>52.19</v>
      </c>
    </row>
    <row r="1360" spans="1:4" x14ac:dyDescent="0.25">
      <c r="A1360" s="10" t="s">
        <v>288</v>
      </c>
      <c r="B1360" s="10" t="s">
        <v>1340</v>
      </c>
      <c r="C1360" s="10" t="str">
        <f t="shared" si="21"/>
        <v>TEMUCOLA UNIÓN</v>
      </c>
      <c r="D1360" s="11">
        <v>223</v>
      </c>
    </row>
    <row r="1361" spans="1:4" x14ac:dyDescent="0.25">
      <c r="A1361" s="10" t="s">
        <v>288</v>
      </c>
      <c r="B1361" s="10" t="s">
        <v>49</v>
      </c>
      <c r="C1361" s="10" t="str">
        <f t="shared" si="21"/>
        <v>TEMUCOLAUTARO</v>
      </c>
      <c r="D1361" s="11">
        <v>46.87</v>
      </c>
    </row>
    <row r="1362" spans="1:4" x14ac:dyDescent="0.25">
      <c r="A1362" s="10" t="s">
        <v>288</v>
      </c>
      <c r="B1362" s="10" t="s">
        <v>466</v>
      </c>
      <c r="C1362" s="10" t="str">
        <f t="shared" si="21"/>
        <v>TEMUCOLONCOCHE</v>
      </c>
      <c r="D1362" s="11">
        <v>82.17</v>
      </c>
    </row>
    <row r="1363" spans="1:4" x14ac:dyDescent="0.25">
      <c r="A1363" s="10" t="s">
        <v>288</v>
      </c>
      <c r="B1363" s="10" t="s">
        <v>6516</v>
      </c>
      <c r="C1363" s="10" t="str">
        <f t="shared" si="21"/>
        <v>TEMUCOLONQUIMAY</v>
      </c>
      <c r="D1363" s="11">
        <v>167.91</v>
      </c>
    </row>
    <row r="1364" spans="1:4" x14ac:dyDescent="0.25">
      <c r="A1364" s="10" t="s">
        <v>288</v>
      </c>
      <c r="B1364" s="10" t="s">
        <v>6521</v>
      </c>
      <c r="C1364" s="10" t="str">
        <f t="shared" si="21"/>
        <v>TEMUCOMELIPEUCO</v>
      </c>
      <c r="D1364" s="11">
        <v>94.1</v>
      </c>
    </row>
    <row r="1365" spans="1:4" x14ac:dyDescent="0.25">
      <c r="A1365" s="10" t="s">
        <v>288</v>
      </c>
      <c r="B1365" s="10" t="s">
        <v>732</v>
      </c>
      <c r="C1365" s="10" t="str">
        <f t="shared" si="21"/>
        <v>TEMUCONUEVA IMPERIAL</v>
      </c>
      <c r="D1365" s="11">
        <v>40.729999999999997</v>
      </c>
    </row>
    <row r="1366" spans="1:4" x14ac:dyDescent="0.25">
      <c r="A1366" s="10" t="s">
        <v>288</v>
      </c>
      <c r="B1366" s="10" t="s">
        <v>378</v>
      </c>
      <c r="C1366" s="10" t="str">
        <f t="shared" si="21"/>
        <v>TEMUCOOSORNO</v>
      </c>
      <c r="D1366" s="11">
        <v>249</v>
      </c>
    </row>
    <row r="1367" spans="1:4" x14ac:dyDescent="0.25">
      <c r="A1367" s="10" t="s">
        <v>288</v>
      </c>
      <c r="B1367" s="10" t="s">
        <v>6532</v>
      </c>
      <c r="C1367" s="10" t="str">
        <f t="shared" si="21"/>
        <v>TEMUCOPERQUENCO</v>
      </c>
      <c r="D1367" s="11">
        <v>43.8</v>
      </c>
    </row>
    <row r="1368" spans="1:4" x14ac:dyDescent="0.25">
      <c r="A1368" s="10" t="s">
        <v>288</v>
      </c>
      <c r="B1368" s="10" t="s">
        <v>485</v>
      </c>
      <c r="C1368" s="10" t="str">
        <f t="shared" si="21"/>
        <v>TEMUCOPITRUFQUEN</v>
      </c>
      <c r="D1368" s="11">
        <v>32.619999999999997</v>
      </c>
    </row>
    <row r="1369" spans="1:4" x14ac:dyDescent="0.25">
      <c r="A1369" s="10" t="s">
        <v>288</v>
      </c>
      <c r="B1369" s="10" t="s">
        <v>286</v>
      </c>
      <c r="C1369" s="10" t="str">
        <f t="shared" si="21"/>
        <v>TEMUCOPUCON</v>
      </c>
      <c r="D1369" s="11">
        <v>109.34</v>
      </c>
    </row>
    <row r="1370" spans="1:4" x14ac:dyDescent="0.25">
      <c r="A1370" s="10" t="s">
        <v>288</v>
      </c>
      <c r="B1370" s="10" t="s">
        <v>350</v>
      </c>
      <c r="C1370" s="10" t="str">
        <f t="shared" si="21"/>
        <v>TEMUCOPUDAHUEL</v>
      </c>
      <c r="D1370" s="11">
        <v>690.1</v>
      </c>
    </row>
    <row r="1371" spans="1:4" x14ac:dyDescent="0.25">
      <c r="A1371" s="10" t="s">
        <v>288</v>
      </c>
      <c r="B1371" s="10" t="s">
        <v>334</v>
      </c>
      <c r="C1371" s="10" t="str">
        <f t="shared" si="21"/>
        <v>TEMUCOPUERTO MONTT</v>
      </c>
      <c r="D1371" s="11">
        <v>355.8</v>
      </c>
    </row>
    <row r="1372" spans="1:4" x14ac:dyDescent="0.25">
      <c r="A1372" s="10" t="s">
        <v>288</v>
      </c>
      <c r="B1372" s="10" t="s">
        <v>718</v>
      </c>
      <c r="C1372" s="10" t="str">
        <f t="shared" si="21"/>
        <v>TEMUCOPUREN</v>
      </c>
      <c r="D1372" s="11">
        <v>140.16</v>
      </c>
    </row>
    <row r="1373" spans="1:4" x14ac:dyDescent="0.25">
      <c r="A1373" s="10" t="s">
        <v>288</v>
      </c>
      <c r="B1373" s="10" t="s">
        <v>13</v>
      </c>
      <c r="C1373" s="10" t="str">
        <f t="shared" si="21"/>
        <v>TEMUCOSAAVEDRA</v>
      </c>
      <c r="D1373" s="11">
        <v>93.45</v>
      </c>
    </row>
    <row r="1374" spans="1:4" x14ac:dyDescent="0.25">
      <c r="A1374" s="10" t="s">
        <v>288</v>
      </c>
      <c r="B1374" s="10" t="s">
        <v>354</v>
      </c>
      <c r="C1374" s="10" t="str">
        <f t="shared" si="21"/>
        <v>TEMUCOSAN JAVIER</v>
      </c>
      <c r="D1374" s="11">
        <v>421.13</v>
      </c>
    </row>
    <row r="1375" spans="1:4" x14ac:dyDescent="0.25">
      <c r="A1375" s="10" t="s">
        <v>288</v>
      </c>
      <c r="B1375" s="10" t="s">
        <v>373</v>
      </c>
      <c r="C1375" s="10" t="str">
        <f t="shared" si="21"/>
        <v>TEMUCOSAN JOSÉ DE LA MARIQUINA</v>
      </c>
      <c r="D1375" s="11">
        <v>124.97</v>
      </c>
    </row>
    <row r="1376" spans="1:4" x14ac:dyDescent="0.25">
      <c r="A1376" s="10" t="s">
        <v>288</v>
      </c>
      <c r="B1376" s="10" t="s">
        <v>265</v>
      </c>
      <c r="C1376" s="10" t="str">
        <f t="shared" si="21"/>
        <v>TEMUCOSANTIAGO</v>
      </c>
      <c r="D1376" s="11">
        <v>690.1</v>
      </c>
    </row>
    <row r="1377" spans="1:4" x14ac:dyDescent="0.25">
      <c r="A1377" s="10" t="s">
        <v>288</v>
      </c>
      <c r="B1377" s="10" t="s">
        <v>270</v>
      </c>
      <c r="C1377" s="10" t="str">
        <f t="shared" si="21"/>
        <v>TEMUCOSANTIAGO CENTRO</v>
      </c>
      <c r="D1377" s="11">
        <v>690.1</v>
      </c>
    </row>
    <row r="1378" spans="1:4" x14ac:dyDescent="0.25">
      <c r="A1378" s="10" t="s">
        <v>288</v>
      </c>
      <c r="B1378" s="10" t="s">
        <v>288</v>
      </c>
      <c r="C1378" s="10" t="str">
        <f t="shared" si="21"/>
        <v>TEMUCOTEMUCO</v>
      </c>
      <c r="D1378" s="11">
        <v>0</v>
      </c>
    </row>
    <row r="1379" spans="1:4" x14ac:dyDescent="0.25">
      <c r="A1379" s="10" t="s">
        <v>288</v>
      </c>
      <c r="B1379" s="10" t="s">
        <v>6537</v>
      </c>
      <c r="C1379" s="10" t="str">
        <f t="shared" si="21"/>
        <v>TEMUCOTOLTEN</v>
      </c>
      <c r="D1379" s="11">
        <v>96.6</v>
      </c>
    </row>
    <row r="1380" spans="1:4" x14ac:dyDescent="0.25">
      <c r="A1380" s="10" t="s">
        <v>288</v>
      </c>
      <c r="B1380" s="10" t="s">
        <v>720</v>
      </c>
      <c r="C1380" s="10" t="str">
        <f t="shared" si="21"/>
        <v>TEMUCOTRAIGUEN</v>
      </c>
      <c r="D1380" s="11">
        <v>81.87</v>
      </c>
    </row>
    <row r="1381" spans="1:4" x14ac:dyDescent="0.25">
      <c r="A1381" s="10" t="s">
        <v>288</v>
      </c>
      <c r="B1381" s="10" t="s">
        <v>17</v>
      </c>
      <c r="C1381" s="10" t="str">
        <f t="shared" si="21"/>
        <v>TEMUCOVALDIVIA</v>
      </c>
      <c r="D1381" s="11">
        <v>170.95</v>
      </c>
    </row>
    <row r="1382" spans="1:4" x14ac:dyDescent="0.25">
      <c r="A1382" s="10" t="s">
        <v>288</v>
      </c>
      <c r="B1382" s="10" t="s">
        <v>474</v>
      </c>
      <c r="C1382" s="10" t="str">
        <f t="shared" si="21"/>
        <v>TEMUCOVICTORIA</v>
      </c>
      <c r="D1382" s="11">
        <v>76.02</v>
      </c>
    </row>
    <row r="1383" spans="1:4" x14ac:dyDescent="0.25">
      <c r="A1383" s="10" t="s">
        <v>288</v>
      </c>
      <c r="B1383" s="10" t="s">
        <v>4006</v>
      </c>
      <c r="C1383" s="10" t="str">
        <f t="shared" si="21"/>
        <v>TEMUCOVILCÚN</v>
      </c>
      <c r="D1383" s="11">
        <v>46.18</v>
      </c>
    </row>
    <row r="1384" spans="1:4" x14ac:dyDescent="0.25">
      <c r="A1384" s="10" t="s">
        <v>288</v>
      </c>
      <c r="B1384" s="10" t="s">
        <v>442</v>
      </c>
      <c r="C1384" s="10" t="str">
        <f t="shared" si="21"/>
        <v>TEMUCOVILLARRICA</v>
      </c>
      <c r="D1384" s="11">
        <v>83.34</v>
      </c>
    </row>
    <row r="1385" spans="1:4" x14ac:dyDescent="0.25">
      <c r="A1385" s="10" t="s">
        <v>2795</v>
      </c>
      <c r="B1385" s="10" t="s">
        <v>1252</v>
      </c>
      <c r="C1385" s="10" t="str">
        <f t="shared" si="21"/>
        <v>TILTILSAN BERNARDO</v>
      </c>
      <c r="D1385" s="11">
        <v>78.5</v>
      </c>
    </row>
    <row r="1386" spans="1:4" x14ac:dyDescent="0.25">
      <c r="A1386" s="10" t="s">
        <v>2795</v>
      </c>
      <c r="B1386" s="10" t="s">
        <v>265</v>
      </c>
      <c r="C1386" s="10" t="str">
        <f t="shared" si="21"/>
        <v>TILTILSANTIAGO</v>
      </c>
      <c r="D1386" s="11">
        <v>59.51</v>
      </c>
    </row>
    <row r="1387" spans="1:4" x14ac:dyDescent="0.25">
      <c r="A1387" s="10" t="s">
        <v>2795</v>
      </c>
      <c r="B1387" s="10" t="s">
        <v>345</v>
      </c>
      <c r="C1387" s="10" t="str">
        <f t="shared" si="21"/>
        <v>TILTILTALAGANTE</v>
      </c>
      <c r="D1387" s="11">
        <v>90.4</v>
      </c>
    </row>
    <row r="1388" spans="1:4" x14ac:dyDescent="0.25">
      <c r="A1388" s="10" t="s">
        <v>6496</v>
      </c>
      <c r="B1388" s="10" t="s">
        <v>100</v>
      </c>
      <c r="C1388" s="10" t="str">
        <f t="shared" si="21"/>
        <v>TIRUACONCEPCIÓN</v>
      </c>
      <c r="D1388" s="11">
        <v>201.87</v>
      </c>
    </row>
    <row r="1389" spans="1:4" x14ac:dyDescent="0.25">
      <c r="A1389" s="10" t="s">
        <v>925</v>
      </c>
      <c r="B1389" s="10" t="s">
        <v>901</v>
      </c>
      <c r="C1389" s="10" t="str">
        <f t="shared" si="21"/>
        <v>TOCOPILLAANTOFAGASTA</v>
      </c>
      <c r="D1389" s="11">
        <v>185.64</v>
      </c>
    </row>
    <row r="1390" spans="1:4" x14ac:dyDescent="0.25">
      <c r="A1390" s="10" t="s">
        <v>925</v>
      </c>
      <c r="B1390" s="10" t="s">
        <v>926</v>
      </c>
      <c r="C1390" s="10" t="str">
        <f t="shared" si="21"/>
        <v>TOCOPILLACALAMA</v>
      </c>
      <c r="D1390" s="11">
        <v>156.06</v>
      </c>
    </row>
    <row r="1391" spans="1:4" x14ac:dyDescent="0.25">
      <c r="A1391" s="10" t="s">
        <v>925</v>
      </c>
      <c r="B1391" s="10" t="s">
        <v>940</v>
      </c>
      <c r="C1391" s="10" t="str">
        <f t="shared" si="21"/>
        <v>TOCOPILLAMARÍA ELENA</v>
      </c>
      <c r="D1391" s="11">
        <v>70.28</v>
      </c>
    </row>
    <row r="1392" spans="1:4" x14ac:dyDescent="0.25">
      <c r="A1392" s="10" t="s">
        <v>925</v>
      </c>
      <c r="B1392" s="10" t="s">
        <v>265</v>
      </c>
      <c r="C1392" s="10" t="str">
        <f t="shared" si="21"/>
        <v>TOCOPILLASANTIAGO</v>
      </c>
      <c r="D1392" s="11">
        <v>1551.54</v>
      </c>
    </row>
    <row r="1393" spans="1:4" x14ac:dyDescent="0.25">
      <c r="A1393" s="10" t="s">
        <v>925</v>
      </c>
      <c r="B1393" s="10" t="s">
        <v>270</v>
      </c>
      <c r="C1393" s="10" t="str">
        <f t="shared" si="21"/>
        <v>TOCOPILLASANTIAGO CENTRO</v>
      </c>
      <c r="D1393" s="11">
        <v>1551.54</v>
      </c>
    </row>
    <row r="1394" spans="1:4" x14ac:dyDescent="0.25">
      <c r="A1394" s="10" t="s">
        <v>6537</v>
      </c>
      <c r="B1394" s="10" t="s">
        <v>288</v>
      </c>
      <c r="C1394" s="10" t="str">
        <f t="shared" si="21"/>
        <v>TOLTENTEMUCO</v>
      </c>
      <c r="D1394" s="11">
        <v>96.6</v>
      </c>
    </row>
    <row r="1395" spans="1:4" x14ac:dyDescent="0.25">
      <c r="A1395" s="10" t="s">
        <v>152</v>
      </c>
      <c r="B1395" s="10" t="s">
        <v>115</v>
      </c>
      <c r="C1395" s="10" t="str">
        <f t="shared" si="21"/>
        <v>TOMEARAUCO</v>
      </c>
      <c r="D1395" s="11">
        <v>99.56</v>
      </c>
    </row>
    <row r="1396" spans="1:4" x14ac:dyDescent="0.25">
      <c r="A1396" s="10" t="s">
        <v>152</v>
      </c>
      <c r="B1396" s="10" t="s">
        <v>100</v>
      </c>
      <c r="C1396" s="10" t="str">
        <f t="shared" si="21"/>
        <v>TOMECONCEPCIÓN</v>
      </c>
      <c r="D1396" s="11">
        <v>29.12</v>
      </c>
    </row>
    <row r="1397" spans="1:4" x14ac:dyDescent="0.25">
      <c r="A1397" s="10" t="s">
        <v>152</v>
      </c>
      <c r="B1397" s="10" t="s">
        <v>227</v>
      </c>
      <c r="C1397" s="10" t="str">
        <f t="shared" si="21"/>
        <v>TOMELOS ANGELES</v>
      </c>
      <c r="D1397" s="11">
        <v>151.03</v>
      </c>
    </row>
    <row r="1398" spans="1:4" x14ac:dyDescent="0.25">
      <c r="A1398" s="10" t="s">
        <v>152</v>
      </c>
      <c r="B1398" s="10" t="s">
        <v>6530</v>
      </c>
      <c r="C1398" s="10" t="str">
        <f t="shared" si="21"/>
        <v>TOMEPENCO</v>
      </c>
      <c r="D1398" s="11">
        <v>16.760000000000002</v>
      </c>
    </row>
    <row r="1399" spans="1:4" x14ac:dyDescent="0.25">
      <c r="A1399" s="10" t="s">
        <v>152</v>
      </c>
      <c r="B1399" s="10" t="s">
        <v>1926</v>
      </c>
      <c r="C1399" s="10" t="str">
        <f t="shared" si="21"/>
        <v>TOMESAN PEDRO DE LA PAZ</v>
      </c>
      <c r="D1399" s="11">
        <v>35.5</v>
      </c>
    </row>
    <row r="1400" spans="1:4" x14ac:dyDescent="0.25">
      <c r="A1400" s="10" t="s">
        <v>152</v>
      </c>
      <c r="B1400" s="10" t="s">
        <v>270</v>
      </c>
      <c r="C1400" s="10" t="str">
        <f t="shared" si="21"/>
        <v>TOMESANTIAGO CENTRO</v>
      </c>
      <c r="D1400" s="11">
        <v>507.56</v>
      </c>
    </row>
    <row r="1401" spans="1:4" x14ac:dyDescent="0.25">
      <c r="A1401" s="10" t="s">
        <v>152</v>
      </c>
      <c r="B1401" s="10" t="s">
        <v>302</v>
      </c>
      <c r="C1401" s="10" t="str">
        <f t="shared" si="21"/>
        <v>TOMETALCAHUANO</v>
      </c>
      <c r="D1401" s="11">
        <v>34.74</v>
      </c>
    </row>
    <row r="1402" spans="1:4" x14ac:dyDescent="0.25">
      <c r="A1402" s="10" t="s">
        <v>152</v>
      </c>
      <c r="B1402" s="10" t="s">
        <v>143</v>
      </c>
      <c r="C1402" s="10" t="str">
        <f t="shared" si="21"/>
        <v>TOMEYUMBEL</v>
      </c>
      <c r="D1402" s="11">
        <v>91.3</v>
      </c>
    </row>
    <row r="1403" spans="1:4" x14ac:dyDescent="0.25">
      <c r="A1403" s="10" t="s">
        <v>6491</v>
      </c>
      <c r="B1403" s="10" t="s">
        <v>539</v>
      </c>
      <c r="C1403" s="10" t="str">
        <f t="shared" si="21"/>
        <v>TORTELCOCHRANE</v>
      </c>
      <c r="D1403" s="11">
        <v>124.75</v>
      </c>
    </row>
    <row r="1404" spans="1:4" x14ac:dyDescent="0.25">
      <c r="A1404" s="10" t="s">
        <v>720</v>
      </c>
      <c r="B1404" s="10" t="s">
        <v>724</v>
      </c>
      <c r="C1404" s="10" t="str">
        <f t="shared" si="21"/>
        <v>TRAIGUENANGOL</v>
      </c>
      <c r="D1404" s="11">
        <v>66.75</v>
      </c>
    </row>
    <row r="1405" spans="1:4" x14ac:dyDescent="0.25">
      <c r="A1405" s="10" t="s">
        <v>720</v>
      </c>
      <c r="B1405" s="10" t="s">
        <v>704</v>
      </c>
      <c r="C1405" s="10" t="str">
        <f t="shared" si="21"/>
        <v>TRAIGUENCURACAUTIN</v>
      </c>
      <c r="D1405" s="11">
        <v>87.3</v>
      </c>
    </row>
    <row r="1406" spans="1:4" x14ac:dyDescent="0.25">
      <c r="A1406" s="10" t="s">
        <v>720</v>
      </c>
      <c r="B1406" s="10" t="s">
        <v>49</v>
      </c>
      <c r="C1406" s="10" t="str">
        <f t="shared" si="21"/>
        <v>TRAIGUENLAUTARO</v>
      </c>
      <c r="D1406" s="11">
        <v>69.22</v>
      </c>
    </row>
    <row r="1407" spans="1:4" x14ac:dyDescent="0.25">
      <c r="A1407" s="10" t="s">
        <v>720</v>
      </c>
      <c r="B1407" s="10" t="s">
        <v>718</v>
      </c>
      <c r="C1407" s="10" t="str">
        <f t="shared" si="21"/>
        <v>TRAIGUENPUREN</v>
      </c>
      <c r="D1407" s="11">
        <v>51.3</v>
      </c>
    </row>
    <row r="1408" spans="1:4" x14ac:dyDescent="0.25">
      <c r="A1408" s="10" t="s">
        <v>720</v>
      </c>
      <c r="B1408" s="10" t="s">
        <v>288</v>
      </c>
      <c r="C1408" s="10" t="str">
        <f t="shared" si="21"/>
        <v>TRAIGUENTEMUCO</v>
      </c>
      <c r="D1408" s="11">
        <v>81.87</v>
      </c>
    </row>
    <row r="1409" spans="1:4" x14ac:dyDescent="0.25">
      <c r="A1409" s="10" t="s">
        <v>720</v>
      </c>
      <c r="B1409" s="10" t="s">
        <v>474</v>
      </c>
      <c r="C1409" s="10" t="str">
        <f t="shared" si="21"/>
        <v>TRAIGUENVICTORIA</v>
      </c>
      <c r="D1409" s="11">
        <v>33.32</v>
      </c>
    </row>
    <row r="1410" spans="1:4" x14ac:dyDescent="0.25">
      <c r="A1410" s="10" t="s">
        <v>3321</v>
      </c>
      <c r="B1410" s="10" t="s">
        <v>103</v>
      </c>
      <c r="C1410" s="10" t="str">
        <f t="shared" ref="C1410:C1473" si="22">CONCATENATE(A1410,B1410)</f>
        <v>TUCAPELCHILLAN</v>
      </c>
      <c r="D1410" s="11">
        <v>110.6</v>
      </c>
    </row>
    <row r="1411" spans="1:4" x14ac:dyDescent="0.25">
      <c r="A1411" s="10" t="s">
        <v>17</v>
      </c>
      <c r="B1411" s="10" t="s">
        <v>261</v>
      </c>
      <c r="C1411" s="10" t="str">
        <f t="shared" si="22"/>
        <v>VALDIVIAARICA</v>
      </c>
      <c r="D1411" s="11">
        <v>2904.71</v>
      </c>
    </row>
    <row r="1412" spans="1:4" x14ac:dyDescent="0.25">
      <c r="A1412" s="10" t="s">
        <v>17</v>
      </c>
      <c r="B1412" s="10" t="s">
        <v>512</v>
      </c>
      <c r="C1412" s="10" t="str">
        <f t="shared" si="22"/>
        <v>VALDIVIACARAHUE</v>
      </c>
      <c r="D1412" s="11">
        <v>220.41</v>
      </c>
    </row>
    <row r="1413" spans="1:4" x14ac:dyDescent="0.25">
      <c r="A1413" s="10" t="s">
        <v>17</v>
      </c>
      <c r="B1413" s="10" t="s">
        <v>3</v>
      </c>
      <c r="C1413" s="10" t="str">
        <f t="shared" si="22"/>
        <v>VALDIVIACASTRO</v>
      </c>
      <c r="D1413" s="11">
        <v>379.21</v>
      </c>
    </row>
    <row r="1414" spans="1:4" x14ac:dyDescent="0.25">
      <c r="A1414" s="10" t="s">
        <v>17</v>
      </c>
      <c r="B1414" s="10" t="s">
        <v>100</v>
      </c>
      <c r="C1414" s="10" t="str">
        <f t="shared" si="22"/>
        <v>VALDIVIACONCEPCIÓN</v>
      </c>
      <c r="D1414" s="11">
        <v>462.78</v>
      </c>
    </row>
    <row r="1415" spans="1:4" x14ac:dyDescent="0.25">
      <c r="A1415" s="10" t="s">
        <v>17</v>
      </c>
      <c r="B1415" s="10" t="s">
        <v>2327</v>
      </c>
      <c r="C1415" s="10" t="str">
        <f t="shared" si="22"/>
        <v>VALDIVIACORRAL</v>
      </c>
      <c r="D1415" s="11">
        <v>22.33</v>
      </c>
    </row>
    <row r="1416" spans="1:4" x14ac:dyDescent="0.25">
      <c r="A1416" s="10" t="s">
        <v>17</v>
      </c>
      <c r="B1416" s="10" t="s">
        <v>1874</v>
      </c>
      <c r="C1416" s="10" t="str">
        <f t="shared" si="22"/>
        <v>VALDIVIAFUTRONO</v>
      </c>
      <c r="D1416" s="11">
        <v>100.27</v>
      </c>
    </row>
    <row r="1417" spans="1:4" x14ac:dyDescent="0.25">
      <c r="A1417" s="10" t="s">
        <v>17</v>
      </c>
      <c r="B1417" s="10" t="s">
        <v>1340</v>
      </c>
      <c r="C1417" s="10" t="str">
        <f t="shared" si="22"/>
        <v>VALDIVIALA UNIÓN</v>
      </c>
      <c r="D1417" s="11">
        <v>84.9</v>
      </c>
    </row>
    <row r="1418" spans="1:4" x14ac:dyDescent="0.25">
      <c r="A1418" s="10" t="s">
        <v>17</v>
      </c>
      <c r="B1418" s="10" t="s">
        <v>6512</v>
      </c>
      <c r="C1418" s="10" t="str">
        <f t="shared" si="22"/>
        <v>VALDIVIALAGO RANGO</v>
      </c>
      <c r="D1418" s="11">
        <v>125.58</v>
      </c>
    </row>
    <row r="1419" spans="1:4" x14ac:dyDescent="0.25">
      <c r="A1419" s="10" t="s">
        <v>17</v>
      </c>
      <c r="B1419" s="10" t="s">
        <v>6513</v>
      </c>
      <c r="C1419" s="10" t="str">
        <f t="shared" si="22"/>
        <v>VALDIVIALANCO</v>
      </c>
      <c r="D1419" s="11">
        <v>70.010000000000005</v>
      </c>
    </row>
    <row r="1420" spans="1:4" x14ac:dyDescent="0.25">
      <c r="A1420" s="10" t="s">
        <v>17</v>
      </c>
      <c r="B1420" s="10" t="s">
        <v>379</v>
      </c>
      <c r="C1420" s="10" t="str">
        <f t="shared" si="22"/>
        <v>VALDIVIALOS LAGOS</v>
      </c>
      <c r="D1420" s="11">
        <v>69.11</v>
      </c>
    </row>
    <row r="1421" spans="1:4" x14ac:dyDescent="0.25">
      <c r="A1421" s="10" t="s">
        <v>17</v>
      </c>
      <c r="B1421" s="10" t="s">
        <v>6517</v>
      </c>
      <c r="C1421" s="10" t="str">
        <f t="shared" si="22"/>
        <v>VALDIVIAMAFIL</v>
      </c>
      <c r="D1421" s="11">
        <v>38</v>
      </c>
    </row>
    <row r="1422" spans="1:4" x14ac:dyDescent="0.25">
      <c r="A1422" s="10" t="s">
        <v>17</v>
      </c>
      <c r="B1422" s="10" t="s">
        <v>378</v>
      </c>
      <c r="C1422" s="10" t="str">
        <f t="shared" si="22"/>
        <v>VALDIVIAOSORNO</v>
      </c>
      <c r="D1422" s="11">
        <v>112.79</v>
      </c>
    </row>
    <row r="1423" spans="1:4" x14ac:dyDescent="0.25">
      <c r="A1423" s="10" t="s">
        <v>17</v>
      </c>
      <c r="B1423" s="10" t="s">
        <v>374</v>
      </c>
      <c r="C1423" s="10" t="str">
        <f t="shared" si="22"/>
        <v>VALDIVIAPAILLACO</v>
      </c>
      <c r="D1423" s="11">
        <v>45.85</v>
      </c>
    </row>
    <row r="1424" spans="1:4" x14ac:dyDescent="0.25">
      <c r="A1424" s="10" t="s">
        <v>17</v>
      </c>
      <c r="B1424" s="10" t="s">
        <v>1325</v>
      </c>
      <c r="C1424" s="10" t="str">
        <f t="shared" si="22"/>
        <v>VALDIVIAPANGUIPULLI</v>
      </c>
      <c r="D1424" s="11">
        <v>116.51</v>
      </c>
    </row>
    <row r="1425" spans="1:4" x14ac:dyDescent="0.25">
      <c r="A1425" s="10" t="s">
        <v>17</v>
      </c>
      <c r="B1425" s="10" t="s">
        <v>485</v>
      </c>
      <c r="C1425" s="10" t="str">
        <f t="shared" si="22"/>
        <v>VALDIVIAPITRUFQUEN</v>
      </c>
      <c r="D1425" s="11">
        <v>138.33000000000001</v>
      </c>
    </row>
    <row r="1426" spans="1:4" x14ac:dyDescent="0.25">
      <c r="A1426" s="10" t="s">
        <v>17</v>
      </c>
      <c r="B1426" s="10" t="s">
        <v>334</v>
      </c>
      <c r="C1426" s="10" t="str">
        <f t="shared" si="22"/>
        <v>VALDIVIAPUERTO MONTT</v>
      </c>
      <c r="D1426" s="11">
        <v>213.35</v>
      </c>
    </row>
    <row r="1427" spans="1:4" x14ac:dyDescent="0.25">
      <c r="A1427" s="10" t="s">
        <v>17</v>
      </c>
      <c r="B1427" s="10" t="s">
        <v>828</v>
      </c>
      <c r="C1427" s="10" t="str">
        <f t="shared" si="22"/>
        <v>VALDIVIAPUERTO VARAS</v>
      </c>
      <c r="D1427" s="11">
        <v>196.71</v>
      </c>
    </row>
    <row r="1428" spans="1:4" x14ac:dyDescent="0.25">
      <c r="A1428" s="10" t="s">
        <v>17</v>
      </c>
      <c r="B1428" s="10" t="s">
        <v>1336</v>
      </c>
      <c r="C1428" s="10" t="str">
        <f t="shared" si="22"/>
        <v>VALDIVIARÍO BUENO</v>
      </c>
      <c r="D1428" s="11">
        <v>80.3</v>
      </c>
    </row>
    <row r="1429" spans="1:4" x14ac:dyDescent="0.25">
      <c r="A1429" s="10" t="s">
        <v>17</v>
      </c>
      <c r="B1429" s="10" t="s">
        <v>806</v>
      </c>
      <c r="C1429" s="10" t="str">
        <f t="shared" si="22"/>
        <v>VALDIVIARÍO NEGRO</v>
      </c>
      <c r="D1429" s="11">
        <v>144</v>
      </c>
    </row>
    <row r="1430" spans="1:4" x14ac:dyDescent="0.25">
      <c r="A1430" s="10" t="s">
        <v>17</v>
      </c>
      <c r="B1430" s="10" t="s">
        <v>373</v>
      </c>
      <c r="C1430" s="10" t="str">
        <f t="shared" si="22"/>
        <v>VALDIVIASAN JOSÉ DE LA MARIQUINA</v>
      </c>
      <c r="D1430" s="11">
        <v>49.13</v>
      </c>
    </row>
    <row r="1431" spans="1:4" x14ac:dyDescent="0.25">
      <c r="A1431" s="10" t="s">
        <v>17</v>
      </c>
      <c r="B1431" s="10" t="s">
        <v>265</v>
      </c>
      <c r="C1431" s="10" t="str">
        <f t="shared" si="22"/>
        <v>VALDIVIASANTIAGO</v>
      </c>
      <c r="D1431" s="11">
        <v>847.74</v>
      </c>
    </row>
    <row r="1432" spans="1:4" x14ac:dyDescent="0.25">
      <c r="A1432" s="10" t="s">
        <v>17</v>
      </c>
      <c r="B1432" s="10" t="s">
        <v>270</v>
      </c>
      <c r="C1432" s="10" t="str">
        <f t="shared" si="22"/>
        <v>VALDIVIASANTIAGO CENTRO</v>
      </c>
      <c r="D1432" s="11">
        <v>847.74</v>
      </c>
    </row>
    <row r="1433" spans="1:4" x14ac:dyDescent="0.25">
      <c r="A1433" s="10" t="s">
        <v>17</v>
      </c>
      <c r="B1433" s="10" t="s">
        <v>288</v>
      </c>
      <c r="C1433" s="10" t="str">
        <f t="shared" si="22"/>
        <v>VALDIVIATEMUCO</v>
      </c>
      <c r="D1433" s="11">
        <v>170.95</v>
      </c>
    </row>
    <row r="1434" spans="1:4" x14ac:dyDescent="0.25">
      <c r="A1434" s="10" t="s">
        <v>17</v>
      </c>
      <c r="B1434" s="10" t="s">
        <v>17</v>
      </c>
      <c r="C1434" s="10" t="str">
        <f t="shared" si="22"/>
        <v>VALDIVIAVALDIVIA</v>
      </c>
      <c r="D1434" s="11">
        <v>0</v>
      </c>
    </row>
    <row r="1435" spans="1:4" x14ac:dyDescent="0.25">
      <c r="A1435" s="10" t="s">
        <v>17</v>
      </c>
      <c r="B1435" s="10" t="s">
        <v>410</v>
      </c>
      <c r="C1435" s="10" t="str">
        <f t="shared" si="22"/>
        <v>VALDIVIAVALPARAISO</v>
      </c>
      <c r="D1435" s="11">
        <v>954</v>
      </c>
    </row>
    <row r="1436" spans="1:4" x14ac:dyDescent="0.25">
      <c r="A1436" s="10" t="s">
        <v>17</v>
      </c>
      <c r="B1436" s="10" t="s">
        <v>6476</v>
      </c>
      <c r="C1436" s="10" t="str">
        <f t="shared" si="22"/>
        <v>VALDIVIAVITACURA</v>
      </c>
      <c r="D1436" s="11">
        <v>847.74</v>
      </c>
    </row>
    <row r="1437" spans="1:4" x14ac:dyDescent="0.25">
      <c r="A1437" s="10" t="s">
        <v>915</v>
      </c>
      <c r="B1437" s="10" t="s">
        <v>947</v>
      </c>
      <c r="C1437" s="10" t="str">
        <f t="shared" si="22"/>
        <v>VALLENARALTO DEL CARMEN</v>
      </c>
      <c r="D1437" s="11">
        <v>41.35</v>
      </c>
    </row>
    <row r="1438" spans="1:4" x14ac:dyDescent="0.25">
      <c r="A1438" s="10" t="s">
        <v>915</v>
      </c>
      <c r="B1438" s="10" t="s">
        <v>74</v>
      </c>
      <c r="C1438" s="10" t="str">
        <f t="shared" si="22"/>
        <v>VALLENARCALDERA</v>
      </c>
      <c r="D1438" s="11">
        <v>214.27</v>
      </c>
    </row>
    <row r="1439" spans="1:4" x14ac:dyDescent="0.25">
      <c r="A1439" s="10" t="s">
        <v>915</v>
      </c>
      <c r="B1439" s="10" t="s">
        <v>959</v>
      </c>
      <c r="C1439" s="10" t="str">
        <f t="shared" si="22"/>
        <v>VALLENARCHAÑARAL</v>
      </c>
      <c r="D1439" s="11">
        <v>312.16000000000003</v>
      </c>
    </row>
    <row r="1440" spans="1:4" x14ac:dyDescent="0.25">
      <c r="A1440" s="10" t="s">
        <v>915</v>
      </c>
      <c r="B1440" s="10" t="s">
        <v>324</v>
      </c>
      <c r="C1440" s="10" t="str">
        <f t="shared" si="22"/>
        <v>VALLENARCOPIAPO</v>
      </c>
      <c r="D1440" s="11">
        <v>148.59</v>
      </c>
    </row>
    <row r="1441" spans="1:4" x14ac:dyDescent="0.25">
      <c r="A1441" s="10" t="s">
        <v>915</v>
      </c>
      <c r="B1441" s="10" t="s">
        <v>972</v>
      </c>
      <c r="C1441" s="10" t="str">
        <f t="shared" si="22"/>
        <v>VALLENARDIEGO DE ALMAGRO</v>
      </c>
      <c r="D1441" s="11">
        <v>296.7</v>
      </c>
    </row>
    <row r="1442" spans="1:4" x14ac:dyDescent="0.25">
      <c r="A1442" s="10" t="s">
        <v>915</v>
      </c>
      <c r="B1442" s="10" t="s">
        <v>966</v>
      </c>
      <c r="C1442" s="10" t="str">
        <f t="shared" si="22"/>
        <v>VALLENARFREIRINA</v>
      </c>
      <c r="D1442" s="11">
        <v>28.99</v>
      </c>
    </row>
    <row r="1443" spans="1:4" x14ac:dyDescent="0.25">
      <c r="A1443" s="10" t="s">
        <v>915</v>
      </c>
      <c r="B1443" s="10" t="s">
        <v>966</v>
      </c>
      <c r="C1443" s="10" t="str">
        <f t="shared" si="22"/>
        <v>VALLENARFREIRINA</v>
      </c>
      <c r="D1443" s="11">
        <v>28.99</v>
      </c>
    </row>
    <row r="1444" spans="1:4" x14ac:dyDescent="0.25">
      <c r="A1444" s="10" t="s">
        <v>915</v>
      </c>
      <c r="B1444" s="10" t="s">
        <v>270</v>
      </c>
      <c r="C1444" s="10" t="str">
        <f t="shared" si="22"/>
        <v>VALLENARSANTIAGO CENTRO</v>
      </c>
      <c r="D1444" s="11">
        <v>662.53</v>
      </c>
    </row>
    <row r="1445" spans="1:4" x14ac:dyDescent="0.25">
      <c r="A1445" s="10" t="s">
        <v>410</v>
      </c>
      <c r="B1445" s="10" t="s">
        <v>1389</v>
      </c>
      <c r="C1445" s="10" t="str">
        <f t="shared" si="22"/>
        <v>VALPARAISOCASABLANCA</v>
      </c>
      <c r="D1445" s="11">
        <v>38.979999999999997</v>
      </c>
    </row>
    <row r="1446" spans="1:4" x14ac:dyDescent="0.25">
      <c r="A1446" s="10" t="s">
        <v>410</v>
      </c>
      <c r="B1446" s="10" t="s">
        <v>103</v>
      </c>
      <c r="C1446" s="10" t="str">
        <f t="shared" si="22"/>
        <v>VALPARAISOCHILLAN</v>
      </c>
      <c r="D1446" s="11">
        <v>505</v>
      </c>
    </row>
    <row r="1447" spans="1:4" x14ac:dyDescent="0.25">
      <c r="A1447" s="10" t="s">
        <v>410</v>
      </c>
      <c r="B1447" s="10" t="s">
        <v>6497</v>
      </c>
      <c r="C1447" s="10" t="str">
        <f t="shared" si="22"/>
        <v>VALPARAISOCONCÓN</v>
      </c>
      <c r="D1447" s="11">
        <v>20.399999999999999</v>
      </c>
    </row>
    <row r="1448" spans="1:4" x14ac:dyDescent="0.25">
      <c r="A1448" s="10" t="s">
        <v>410</v>
      </c>
      <c r="B1448" s="10" t="s">
        <v>1363</v>
      </c>
      <c r="C1448" s="10" t="str">
        <f t="shared" si="22"/>
        <v>VALPARAISOCURACAVÍ</v>
      </c>
      <c r="D1448" s="11">
        <v>69.28</v>
      </c>
    </row>
    <row r="1449" spans="1:4" x14ac:dyDescent="0.25">
      <c r="A1449" s="10" t="s">
        <v>410</v>
      </c>
      <c r="B1449" s="10" t="s">
        <v>3431</v>
      </c>
      <c r="C1449" s="10" t="str">
        <f t="shared" si="22"/>
        <v>VALPARAISOESTACION CENTRAL</v>
      </c>
      <c r="D1449" s="11">
        <v>115.95</v>
      </c>
    </row>
    <row r="1450" spans="1:4" x14ac:dyDescent="0.25">
      <c r="A1450" s="10" t="s">
        <v>410</v>
      </c>
      <c r="B1450" s="10" t="s">
        <v>3301</v>
      </c>
      <c r="C1450" s="10" t="str">
        <f t="shared" si="22"/>
        <v>VALPARAISOISLA DE PASCUA</v>
      </c>
      <c r="D1450" s="11">
        <v>3668</v>
      </c>
    </row>
    <row r="1451" spans="1:4" x14ac:dyDescent="0.25">
      <c r="A1451" s="10" t="s">
        <v>410</v>
      </c>
      <c r="B1451" s="10" t="s">
        <v>6506</v>
      </c>
      <c r="C1451" s="10" t="str">
        <f t="shared" si="22"/>
        <v>VALPARAISOJUAN FERNANDEZ</v>
      </c>
      <c r="D1451" s="11">
        <v>1000</v>
      </c>
    </row>
    <row r="1452" spans="1:4" x14ac:dyDescent="0.25">
      <c r="A1452" s="10" t="s">
        <v>410</v>
      </c>
      <c r="B1452" s="10" t="s">
        <v>437</v>
      </c>
      <c r="C1452" s="10" t="str">
        <f t="shared" si="22"/>
        <v>VALPARAISOLA CALERA</v>
      </c>
      <c r="D1452" s="11">
        <v>61.21</v>
      </c>
    </row>
    <row r="1453" spans="1:4" x14ac:dyDescent="0.25">
      <c r="A1453" s="10" t="s">
        <v>410</v>
      </c>
      <c r="B1453" s="10" t="s">
        <v>4679</v>
      </c>
      <c r="C1453" s="10" t="str">
        <f t="shared" si="22"/>
        <v>VALPARAISOLA CRUZ</v>
      </c>
      <c r="D1453" s="11">
        <v>61.7</v>
      </c>
    </row>
    <row r="1454" spans="1:4" x14ac:dyDescent="0.25">
      <c r="A1454" s="10" t="s">
        <v>410</v>
      </c>
      <c r="B1454" s="10" t="s">
        <v>614</v>
      </c>
      <c r="C1454" s="10" t="str">
        <f t="shared" si="22"/>
        <v>VALPARAISOLA LIGUA</v>
      </c>
      <c r="D1454" s="11">
        <v>105.3</v>
      </c>
    </row>
    <row r="1455" spans="1:4" x14ac:dyDescent="0.25">
      <c r="A1455" s="10" t="s">
        <v>410</v>
      </c>
      <c r="B1455" s="10" t="s">
        <v>555</v>
      </c>
      <c r="C1455" s="10" t="str">
        <f t="shared" si="22"/>
        <v>VALPARAISOLA SERENA</v>
      </c>
      <c r="D1455" s="11">
        <v>433</v>
      </c>
    </row>
    <row r="1456" spans="1:4" x14ac:dyDescent="0.25">
      <c r="A1456" s="10" t="s">
        <v>410</v>
      </c>
      <c r="B1456" s="10" t="s">
        <v>335</v>
      </c>
      <c r="C1456" s="10" t="str">
        <f t="shared" si="22"/>
        <v>VALPARAISOLAS CONDES</v>
      </c>
      <c r="D1456" s="11">
        <v>129</v>
      </c>
    </row>
    <row r="1457" spans="1:4" x14ac:dyDescent="0.25">
      <c r="A1457" s="10" t="s">
        <v>410</v>
      </c>
      <c r="B1457" s="10" t="s">
        <v>409</v>
      </c>
      <c r="C1457" s="10" t="str">
        <f t="shared" si="22"/>
        <v>VALPARAISOLIMACHE</v>
      </c>
      <c r="D1457" s="11">
        <v>38.159999999999997</v>
      </c>
    </row>
    <row r="1458" spans="1:4" x14ac:dyDescent="0.25">
      <c r="A1458" s="10" t="s">
        <v>410</v>
      </c>
      <c r="B1458" s="10" t="s">
        <v>1422</v>
      </c>
      <c r="C1458" s="10" t="str">
        <f t="shared" si="22"/>
        <v>VALPARAISOLOS ANDES</v>
      </c>
      <c r="D1458" s="11">
        <v>129.28</v>
      </c>
    </row>
    <row r="1459" spans="1:4" x14ac:dyDescent="0.25">
      <c r="A1459" s="10" t="s">
        <v>410</v>
      </c>
      <c r="B1459" s="10" t="s">
        <v>6519</v>
      </c>
      <c r="C1459" s="10" t="str">
        <f t="shared" si="22"/>
        <v>VALPARAISOMACUL</v>
      </c>
      <c r="D1459" s="11">
        <v>115.95</v>
      </c>
    </row>
    <row r="1460" spans="1:4" x14ac:dyDescent="0.25">
      <c r="A1460" s="10" t="s">
        <v>410</v>
      </c>
      <c r="B1460" s="10" t="s">
        <v>1366</v>
      </c>
      <c r="C1460" s="10" t="str">
        <f t="shared" si="22"/>
        <v>VALPARAISOMAIPÚ</v>
      </c>
      <c r="D1460" s="11">
        <v>115.95</v>
      </c>
    </row>
    <row r="1461" spans="1:4" x14ac:dyDescent="0.25">
      <c r="A1461" s="10" t="s">
        <v>410</v>
      </c>
      <c r="B1461" s="10" t="s">
        <v>350</v>
      </c>
      <c r="C1461" s="10" t="str">
        <f t="shared" si="22"/>
        <v>VALPARAISOPUDAHUEL</v>
      </c>
      <c r="D1461" s="11">
        <v>107</v>
      </c>
    </row>
    <row r="1462" spans="1:4" x14ac:dyDescent="0.25">
      <c r="A1462" s="10" t="s">
        <v>410</v>
      </c>
      <c r="B1462" s="10" t="s">
        <v>334</v>
      </c>
      <c r="C1462" s="10" t="str">
        <f t="shared" si="22"/>
        <v>VALPARAISOPUERTO MONTT</v>
      </c>
      <c r="D1462" s="11">
        <v>1142.56</v>
      </c>
    </row>
    <row r="1463" spans="1:4" x14ac:dyDescent="0.25">
      <c r="A1463" s="10" t="s">
        <v>410</v>
      </c>
      <c r="B1463" s="10" t="s">
        <v>408</v>
      </c>
      <c r="C1463" s="10" t="str">
        <f t="shared" si="22"/>
        <v>VALPARAISOQUILLOTA</v>
      </c>
      <c r="D1463" s="11">
        <v>47.4</v>
      </c>
    </row>
    <row r="1464" spans="1:4" x14ac:dyDescent="0.25">
      <c r="A1464" s="10" t="s">
        <v>410</v>
      </c>
      <c r="B1464" s="10" t="s">
        <v>417</v>
      </c>
      <c r="C1464" s="10" t="str">
        <f t="shared" si="22"/>
        <v>VALPARAISOQUILPUE</v>
      </c>
      <c r="D1464" s="11">
        <v>20.100000000000001</v>
      </c>
    </row>
    <row r="1465" spans="1:4" x14ac:dyDescent="0.25">
      <c r="A1465" s="10" t="s">
        <v>410</v>
      </c>
      <c r="B1465" s="10" t="s">
        <v>1395</v>
      </c>
      <c r="C1465" s="10" t="str">
        <f t="shared" si="22"/>
        <v>VALPARAISOQUINTERO</v>
      </c>
      <c r="D1465" s="11">
        <v>44</v>
      </c>
    </row>
    <row r="1466" spans="1:4" x14ac:dyDescent="0.25">
      <c r="A1466" s="10" t="s">
        <v>410</v>
      </c>
      <c r="B1466" s="10" t="s">
        <v>950</v>
      </c>
      <c r="C1466" s="10" t="str">
        <f t="shared" si="22"/>
        <v>VALPARAISORANCAGUA</v>
      </c>
      <c r="D1466" s="11">
        <v>193.7</v>
      </c>
    </row>
    <row r="1467" spans="1:4" x14ac:dyDescent="0.25">
      <c r="A1467" s="10" t="s">
        <v>410</v>
      </c>
      <c r="B1467" s="10" t="s">
        <v>638</v>
      </c>
      <c r="C1467" s="10" t="str">
        <f t="shared" si="22"/>
        <v>VALPARAISOSAN ANTONIO</v>
      </c>
      <c r="D1467" s="11">
        <v>88.21</v>
      </c>
    </row>
    <row r="1468" spans="1:4" x14ac:dyDescent="0.25">
      <c r="A1468" s="10" t="s">
        <v>410</v>
      </c>
      <c r="B1468" s="10" t="s">
        <v>1467</v>
      </c>
      <c r="C1468" s="10" t="str">
        <f t="shared" si="22"/>
        <v>VALPARAISOSAN FELIPE</v>
      </c>
      <c r="D1468" s="11">
        <v>120.94</v>
      </c>
    </row>
    <row r="1469" spans="1:4" x14ac:dyDescent="0.25">
      <c r="A1469" s="10" t="s">
        <v>410</v>
      </c>
      <c r="B1469" s="10" t="s">
        <v>1348</v>
      </c>
      <c r="C1469" s="10" t="str">
        <f t="shared" si="22"/>
        <v>VALPARAISOSAN MIGUEL</v>
      </c>
      <c r="D1469" s="11">
        <v>115.95</v>
      </c>
    </row>
    <row r="1470" spans="1:4" x14ac:dyDescent="0.25">
      <c r="A1470" s="10" t="s">
        <v>410</v>
      </c>
      <c r="B1470" s="10" t="s">
        <v>265</v>
      </c>
      <c r="C1470" s="10" t="str">
        <f t="shared" si="22"/>
        <v>VALPARAISOSANTIAGO</v>
      </c>
      <c r="D1470" s="11">
        <v>115.95</v>
      </c>
    </row>
    <row r="1471" spans="1:4" x14ac:dyDescent="0.25">
      <c r="A1471" s="10" t="s">
        <v>410</v>
      </c>
      <c r="B1471" s="10" t="s">
        <v>270</v>
      </c>
      <c r="C1471" s="10" t="str">
        <f t="shared" si="22"/>
        <v>VALPARAISOSANTIAGO CENTRO</v>
      </c>
      <c r="D1471" s="11">
        <v>115.95</v>
      </c>
    </row>
    <row r="1472" spans="1:4" x14ac:dyDescent="0.25">
      <c r="A1472" s="10" t="s">
        <v>410</v>
      </c>
      <c r="B1472" s="10" t="s">
        <v>17</v>
      </c>
      <c r="C1472" s="10" t="str">
        <f t="shared" si="22"/>
        <v>VALPARAISOVALDIVIA</v>
      </c>
      <c r="D1472" s="11">
        <v>954</v>
      </c>
    </row>
    <row r="1473" spans="1:4" x14ac:dyDescent="0.25">
      <c r="A1473" s="10" t="s">
        <v>410</v>
      </c>
      <c r="B1473" s="10" t="s">
        <v>410</v>
      </c>
      <c r="C1473" s="10" t="str">
        <f t="shared" si="22"/>
        <v>VALPARAISOVALPARAISO</v>
      </c>
      <c r="D1473" s="11">
        <v>0</v>
      </c>
    </row>
    <row r="1474" spans="1:4" x14ac:dyDescent="0.25">
      <c r="A1474" s="10" t="s">
        <v>410</v>
      </c>
      <c r="B1474" s="10" t="s">
        <v>617</v>
      </c>
      <c r="C1474" s="10" t="str">
        <f t="shared" ref="C1474:C1537" si="23">CONCATENATE(A1474,B1474)</f>
        <v>VALPARAISOVILLA ALEMANA</v>
      </c>
      <c r="D1474" s="11">
        <v>26.96</v>
      </c>
    </row>
    <row r="1475" spans="1:4" x14ac:dyDescent="0.25">
      <c r="A1475" s="10" t="s">
        <v>410</v>
      </c>
      <c r="B1475" s="10" t="s">
        <v>435</v>
      </c>
      <c r="C1475" s="10" t="str">
        <f t="shared" si="23"/>
        <v>VALPARAISOVIÑA DEL MAR</v>
      </c>
      <c r="D1475" s="11">
        <v>8.84</v>
      </c>
    </row>
    <row r="1476" spans="1:4" x14ac:dyDescent="0.25">
      <c r="A1476" s="10" t="s">
        <v>410</v>
      </c>
      <c r="B1476" s="10" t="s">
        <v>435</v>
      </c>
      <c r="C1476" s="10" t="str">
        <f t="shared" si="23"/>
        <v>VALPARAISOVIÑA DEL MAR</v>
      </c>
      <c r="D1476" s="11">
        <v>8.84</v>
      </c>
    </row>
    <row r="1477" spans="1:4" x14ac:dyDescent="0.25">
      <c r="A1477" s="10" t="s">
        <v>410</v>
      </c>
      <c r="B1477" s="10" t="s">
        <v>6476</v>
      </c>
      <c r="C1477" s="10" t="str">
        <f t="shared" si="23"/>
        <v>VALPARAISOVITACURA</v>
      </c>
      <c r="D1477" s="11">
        <v>115.95</v>
      </c>
    </row>
    <row r="1478" spans="1:4" x14ac:dyDescent="0.25">
      <c r="A1478" s="10" t="s">
        <v>474</v>
      </c>
      <c r="B1478" s="10" t="s">
        <v>724</v>
      </c>
      <c r="C1478" s="10" t="str">
        <f t="shared" si="23"/>
        <v>VICTORIAANGOL</v>
      </c>
      <c r="D1478" s="11">
        <v>67.64</v>
      </c>
    </row>
    <row r="1479" spans="1:4" x14ac:dyDescent="0.25">
      <c r="A1479" s="10" t="s">
        <v>474</v>
      </c>
      <c r="B1479" s="10" t="s">
        <v>493</v>
      </c>
      <c r="C1479" s="10" t="str">
        <f t="shared" si="23"/>
        <v>VICTORIACOLLIPULLI</v>
      </c>
      <c r="D1479" s="11">
        <v>36.65</v>
      </c>
    </row>
    <row r="1480" spans="1:4" x14ac:dyDescent="0.25">
      <c r="A1480" s="10" t="s">
        <v>474</v>
      </c>
      <c r="B1480" s="10" t="s">
        <v>704</v>
      </c>
      <c r="C1480" s="10" t="str">
        <f t="shared" si="23"/>
        <v>VICTORIACURACAUTIN</v>
      </c>
      <c r="D1480" s="11">
        <v>56.58</v>
      </c>
    </row>
    <row r="1481" spans="1:4" x14ac:dyDescent="0.25">
      <c r="A1481" s="10" t="s">
        <v>474</v>
      </c>
      <c r="B1481" s="10" t="s">
        <v>6469</v>
      </c>
      <c r="C1481" s="10" t="str">
        <f t="shared" si="23"/>
        <v>VICTORIALUMACO</v>
      </c>
      <c r="D1481" s="11">
        <v>58.53</v>
      </c>
    </row>
    <row r="1482" spans="1:4" x14ac:dyDescent="0.25">
      <c r="A1482" s="10" t="s">
        <v>474</v>
      </c>
      <c r="B1482" s="10" t="s">
        <v>286</v>
      </c>
      <c r="C1482" s="10" t="str">
        <f t="shared" si="23"/>
        <v>VICTORIAPUCON</v>
      </c>
      <c r="D1482" s="11">
        <v>172.05</v>
      </c>
    </row>
    <row r="1483" spans="1:4" x14ac:dyDescent="0.25">
      <c r="A1483" s="10" t="s">
        <v>474</v>
      </c>
      <c r="B1483" s="10" t="s">
        <v>3285</v>
      </c>
      <c r="C1483" s="10" t="str">
        <f t="shared" si="23"/>
        <v>VICTORIARENAICO</v>
      </c>
      <c r="D1483" s="11">
        <v>81.400000000000006</v>
      </c>
    </row>
    <row r="1484" spans="1:4" x14ac:dyDescent="0.25">
      <c r="A1484" s="10" t="s">
        <v>474</v>
      </c>
      <c r="B1484" s="10" t="s">
        <v>265</v>
      </c>
      <c r="C1484" s="10" t="str">
        <f t="shared" si="23"/>
        <v>VICTORIASANTIAGO</v>
      </c>
      <c r="D1484" s="11">
        <v>616</v>
      </c>
    </row>
    <row r="1485" spans="1:4" x14ac:dyDescent="0.25">
      <c r="A1485" s="10" t="s">
        <v>474</v>
      </c>
      <c r="B1485" s="10" t="s">
        <v>270</v>
      </c>
      <c r="C1485" s="10" t="str">
        <f t="shared" si="23"/>
        <v>VICTORIASANTIAGO CENTRO</v>
      </c>
      <c r="D1485" s="11">
        <v>615.83000000000004</v>
      </c>
    </row>
    <row r="1486" spans="1:4" x14ac:dyDescent="0.25">
      <c r="A1486" s="10" t="s">
        <v>474</v>
      </c>
      <c r="B1486" s="10" t="s">
        <v>288</v>
      </c>
      <c r="C1486" s="10" t="str">
        <f t="shared" si="23"/>
        <v>VICTORIATEMUCO</v>
      </c>
      <c r="D1486" s="11">
        <v>76.02</v>
      </c>
    </row>
    <row r="1487" spans="1:4" x14ac:dyDescent="0.25">
      <c r="A1487" s="10" t="s">
        <v>474</v>
      </c>
      <c r="B1487" s="10" t="s">
        <v>720</v>
      </c>
      <c r="C1487" s="10" t="str">
        <f t="shared" si="23"/>
        <v>VICTORIATRAIGUEN</v>
      </c>
      <c r="D1487" s="11">
        <v>33.32</v>
      </c>
    </row>
    <row r="1488" spans="1:4" x14ac:dyDescent="0.25">
      <c r="A1488" s="10" t="s">
        <v>20</v>
      </c>
      <c r="B1488" s="10" t="s">
        <v>1040</v>
      </c>
      <c r="C1488" s="10" t="str">
        <f t="shared" si="23"/>
        <v>VICUÑAANDACOLLO</v>
      </c>
      <c r="D1488" s="11">
        <v>120.82</v>
      </c>
    </row>
    <row r="1489" spans="1:4" x14ac:dyDescent="0.25">
      <c r="A1489" s="10" t="s">
        <v>20</v>
      </c>
      <c r="B1489" s="10" t="s">
        <v>324</v>
      </c>
      <c r="C1489" s="10" t="str">
        <f t="shared" si="23"/>
        <v>VICUÑACOPIAPO</v>
      </c>
      <c r="D1489" s="11">
        <v>400</v>
      </c>
    </row>
    <row r="1490" spans="1:4" x14ac:dyDescent="0.25">
      <c r="A1490" s="10" t="s">
        <v>20</v>
      </c>
      <c r="B1490" s="10" t="s">
        <v>578</v>
      </c>
      <c r="C1490" s="10" t="str">
        <f t="shared" si="23"/>
        <v>VICUÑACOQUIMBO</v>
      </c>
      <c r="D1490" s="11">
        <v>73.36</v>
      </c>
    </row>
    <row r="1491" spans="1:4" x14ac:dyDescent="0.25">
      <c r="A1491" s="10" t="s">
        <v>20</v>
      </c>
      <c r="B1491" s="10" t="s">
        <v>562</v>
      </c>
      <c r="C1491" s="10" t="str">
        <f t="shared" si="23"/>
        <v>VICUÑAILLAPEL</v>
      </c>
      <c r="D1491" s="11">
        <v>337.66</v>
      </c>
    </row>
    <row r="1492" spans="1:4" x14ac:dyDescent="0.25">
      <c r="A1492" s="10" t="s">
        <v>20</v>
      </c>
      <c r="B1492" s="10" t="s">
        <v>555</v>
      </c>
      <c r="C1492" s="10" t="str">
        <f t="shared" si="23"/>
        <v>VICUÑALA SERENA</v>
      </c>
      <c r="D1492" s="11">
        <v>61.43</v>
      </c>
    </row>
    <row r="1493" spans="1:4" x14ac:dyDescent="0.25">
      <c r="A1493" s="10" t="s">
        <v>20</v>
      </c>
      <c r="B1493" s="10" t="s">
        <v>548</v>
      </c>
      <c r="C1493" s="10" t="str">
        <f t="shared" si="23"/>
        <v>VICUÑALOS VILOS</v>
      </c>
      <c r="D1493" s="11">
        <v>311.14999999999998</v>
      </c>
    </row>
    <row r="1494" spans="1:4" x14ac:dyDescent="0.25">
      <c r="A1494" s="10" t="s">
        <v>20</v>
      </c>
      <c r="B1494" s="10" t="s">
        <v>24</v>
      </c>
      <c r="C1494" s="10" t="str">
        <f t="shared" si="23"/>
        <v>VICUÑAOVALLE</v>
      </c>
      <c r="D1494" s="11">
        <v>151.07</v>
      </c>
    </row>
    <row r="1495" spans="1:4" x14ac:dyDescent="0.25">
      <c r="A1495" s="10" t="s">
        <v>20</v>
      </c>
      <c r="B1495" s="10" t="s">
        <v>265</v>
      </c>
      <c r="C1495" s="10" t="str">
        <f t="shared" si="23"/>
        <v>VICUÑASANTIAGO</v>
      </c>
      <c r="D1495" s="11">
        <v>530.74</v>
      </c>
    </row>
    <row r="1496" spans="1:4" x14ac:dyDescent="0.25">
      <c r="A1496" s="10" t="s">
        <v>20</v>
      </c>
      <c r="B1496" s="10" t="s">
        <v>270</v>
      </c>
      <c r="C1496" s="10" t="str">
        <f t="shared" si="23"/>
        <v>VICUÑASANTIAGO CENTRO</v>
      </c>
      <c r="D1496" s="11">
        <v>530.74</v>
      </c>
    </row>
    <row r="1497" spans="1:4" x14ac:dyDescent="0.25">
      <c r="A1497" s="10" t="s">
        <v>20</v>
      </c>
      <c r="B1497" s="10" t="s">
        <v>20</v>
      </c>
      <c r="C1497" s="10" t="str">
        <f t="shared" si="23"/>
        <v>VICUÑAVICUÑA</v>
      </c>
      <c r="D1497" s="11">
        <v>0</v>
      </c>
    </row>
    <row r="1498" spans="1:4" x14ac:dyDescent="0.25">
      <c r="A1498" s="10" t="s">
        <v>4006</v>
      </c>
      <c r="B1498" s="10" t="s">
        <v>288</v>
      </c>
      <c r="C1498" s="10" t="str">
        <f t="shared" si="23"/>
        <v>VILCÚNTEMUCO</v>
      </c>
      <c r="D1498" s="11">
        <v>46.18</v>
      </c>
    </row>
    <row r="1499" spans="1:4" x14ac:dyDescent="0.25">
      <c r="A1499" s="10" t="s">
        <v>617</v>
      </c>
      <c r="B1499" s="10" t="s">
        <v>1389</v>
      </c>
      <c r="C1499" s="10" t="str">
        <f t="shared" si="23"/>
        <v>VILLA ALEMANACASABLANCA</v>
      </c>
      <c r="D1499" s="11">
        <v>38.159999999999997</v>
      </c>
    </row>
    <row r="1500" spans="1:4" x14ac:dyDescent="0.25">
      <c r="A1500" s="10" t="s">
        <v>617</v>
      </c>
      <c r="B1500" s="10" t="s">
        <v>1615</v>
      </c>
      <c r="C1500" s="10" t="str">
        <f t="shared" si="23"/>
        <v>VILLA ALEMANACATEMU</v>
      </c>
      <c r="D1500" s="11">
        <v>74.010000000000005</v>
      </c>
    </row>
    <row r="1501" spans="1:4" x14ac:dyDescent="0.25">
      <c r="A1501" s="10" t="s">
        <v>617</v>
      </c>
      <c r="B1501" s="10" t="s">
        <v>3301</v>
      </c>
      <c r="C1501" s="10" t="str">
        <f t="shared" si="23"/>
        <v>VILLA ALEMANAISLA DE PASCUA</v>
      </c>
      <c r="D1501" s="11">
        <v>3689</v>
      </c>
    </row>
    <row r="1502" spans="1:4" x14ac:dyDescent="0.25">
      <c r="A1502" s="10" t="s">
        <v>617</v>
      </c>
      <c r="B1502" s="10" t="s">
        <v>437</v>
      </c>
      <c r="C1502" s="10" t="str">
        <f t="shared" si="23"/>
        <v>VILLA ALEMANALA CALERA</v>
      </c>
      <c r="D1502" s="11">
        <v>42.93</v>
      </c>
    </row>
    <row r="1503" spans="1:4" x14ac:dyDescent="0.25">
      <c r="A1503" s="10" t="s">
        <v>617</v>
      </c>
      <c r="B1503" s="10" t="s">
        <v>614</v>
      </c>
      <c r="C1503" s="10" t="str">
        <f t="shared" si="23"/>
        <v>VILLA ALEMANALA LIGUA</v>
      </c>
      <c r="D1503" s="11">
        <v>86.82</v>
      </c>
    </row>
    <row r="1504" spans="1:4" x14ac:dyDescent="0.25">
      <c r="A1504" s="10" t="s">
        <v>617</v>
      </c>
      <c r="B1504" s="10" t="s">
        <v>6509</v>
      </c>
      <c r="C1504" s="10" t="str">
        <f t="shared" si="23"/>
        <v>VILLA ALEMANALA REINA</v>
      </c>
      <c r="D1504" s="11">
        <v>115.13</v>
      </c>
    </row>
    <row r="1505" spans="1:4" x14ac:dyDescent="0.25">
      <c r="A1505" s="10" t="s">
        <v>617</v>
      </c>
      <c r="B1505" s="10" t="s">
        <v>1422</v>
      </c>
      <c r="C1505" s="10" t="str">
        <f t="shared" si="23"/>
        <v>VILLA ALEMANALOS ANDES</v>
      </c>
      <c r="D1505" s="11">
        <v>110.8</v>
      </c>
    </row>
    <row r="1506" spans="1:4" x14ac:dyDescent="0.25">
      <c r="A1506" s="10" t="s">
        <v>617</v>
      </c>
      <c r="B1506" s="10" t="s">
        <v>417</v>
      </c>
      <c r="C1506" s="10" t="str">
        <f t="shared" si="23"/>
        <v>VILLA ALEMANAQUILPUE</v>
      </c>
      <c r="D1506" s="11">
        <v>6.86</v>
      </c>
    </row>
    <row r="1507" spans="1:4" x14ac:dyDescent="0.25">
      <c r="A1507" s="10" t="s">
        <v>617</v>
      </c>
      <c r="B1507" s="10" t="s">
        <v>638</v>
      </c>
      <c r="C1507" s="10" t="str">
        <f t="shared" si="23"/>
        <v>VILLA ALEMANASAN ANTONIO</v>
      </c>
      <c r="D1507" s="11">
        <v>87.39</v>
      </c>
    </row>
    <row r="1508" spans="1:4" x14ac:dyDescent="0.25">
      <c r="A1508" s="10" t="s">
        <v>617</v>
      </c>
      <c r="B1508" s="10" t="s">
        <v>1467</v>
      </c>
      <c r="C1508" s="10" t="str">
        <f t="shared" si="23"/>
        <v>VILLA ALEMANASAN FELIPE</v>
      </c>
      <c r="D1508" s="11">
        <v>102.46</v>
      </c>
    </row>
    <row r="1509" spans="1:4" x14ac:dyDescent="0.25">
      <c r="A1509" s="10" t="s">
        <v>617</v>
      </c>
      <c r="B1509" s="10" t="s">
        <v>410</v>
      </c>
      <c r="C1509" s="10" t="str">
        <f t="shared" si="23"/>
        <v>VILLA ALEMANAVALPARAISO</v>
      </c>
      <c r="D1509" s="11">
        <v>26.96</v>
      </c>
    </row>
    <row r="1510" spans="1:4" x14ac:dyDescent="0.25">
      <c r="A1510" s="10" t="s">
        <v>617</v>
      </c>
      <c r="B1510" s="10" t="s">
        <v>435</v>
      </c>
      <c r="C1510" s="10" t="str">
        <f t="shared" si="23"/>
        <v>VILLA ALEMANAVIÑA DEL MAR</v>
      </c>
      <c r="D1510" s="11">
        <v>25.41</v>
      </c>
    </row>
    <row r="1511" spans="1:4" x14ac:dyDescent="0.25">
      <c r="A1511" s="10" t="s">
        <v>442</v>
      </c>
      <c r="B1511" s="10" t="s">
        <v>6498</v>
      </c>
      <c r="C1511" s="10" t="str">
        <f t="shared" si="23"/>
        <v>VILLARRICACUNCO</v>
      </c>
      <c r="D1511" s="11">
        <v>61.7</v>
      </c>
    </row>
    <row r="1512" spans="1:4" x14ac:dyDescent="0.25">
      <c r="A1512" s="10" t="s">
        <v>442</v>
      </c>
      <c r="B1512" s="10" t="s">
        <v>704</v>
      </c>
      <c r="C1512" s="10" t="str">
        <f t="shared" si="23"/>
        <v>VILLARRICACURACAUTIN</v>
      </c>
      <c r="D1512" s="11">
        <v>165</v>
      </c>
    </row>
    <row r="1513" spans="1:4" x14ac:dyDescent="0.25">
      <c r="A1513" s="10" t="s">
        <v>442</v>
      </c>
      <c r="B1513" s="10" t="s">
        <v>49</v>
      </c>
      <c r="C1513" s="10" t="str">
        <f t="shared" si="23"/>
        <v>VILLARRICALAUTARO</v>
      </c>
      <c r="D1513" s="11">
        <v>116.9</v>
      </c>
    </row>
    <row r="1514" spans="1:4" x14ac:dyDescent="0.25">
      <c r="A1514" s="10" t="s">
        <v>442</v>
      </c>
      <c r="B1514" s="10" t="s">
        <v>466</v>
      </c>
      <c r="C1514" s="10" t="str">
        <f t="shared" si="23"/>
        <v>VILLARRICALONCOCHE</v>
      </c>
      <c r="D1514" s="11">
        <v>41.01</v>
      </c>
    </row>
    <row r="1515" spans="1:4" x14ac:dyDescent="0.25">
      <c r="A1515" s="10" t="s">
        <v>442</v>
      </c>
      <c r="B1515" s="10" t="s">
        <v>485</v>
      </c>
      <c r="C1515" s="10" t="str">
        <f t="shared" si="23"/>
        <v>VILLARRICAPITRUFQUEN</v>
      </c>
      <c r="D1515" s="11">
        <v>58.31</v>
      </c>
    </row>
    <row r="1516" spans="1:4" x14ac:dyDescent="0.25">
      <c r="A1516" s="10" t="s">
        <v>442</v>
      </c>
      <c r="B1516" s="10" t="s">
        <v>286</v>
      </c>
      <c r="C1516" s="10" t="str">
        <f t="shared" si="23"/>
        <v>VILLARRICAPUCON</v>
      </c>
      <c r="D1516" s="11">
        <v>26.43</v>
      </c>
    </row>
    <row r="1517" spans="1:4" x14ac:dyDescent="0.25">
      <c r="A1517" s="10" t="s">
        <v>442</v>
      </c>
      <c r="B1517" s="10" t="s">
        <v>270</v>
      </c>
      <c r="C1517" s="10" t="str">
        <f t="shared" si="23"/>
        <v>VILLARRICASANTIAGO CENTRO</v>
      </c>
      <c r="D1517" s="11">
        <v>760.14</v>
      </c>
    </row>
    <row r="1518" spans="1:4" x14ac:dyDescent="0.25">
      <c r="A1518" s="10" t="s">
        <v>442</v>
      </c>
      <c r="B1518" s="10" t="s">
        <v>288</v>
      </c>
      <c r="C1518" s="10" t="str">
        <f t="shared" si="23"/>
        <v>VILLARRICATEMUCO</v>
      </c>
      <c r="D1518" s="11">
        <v>83.34</v>
      </c>
    </row>
    <row r="1519" spans="1:4" x14ac:dyDescent="0.25">
      <c r="A1519" s="10" t="s">
        <v>442</v>
      </c>
      <c r="B1519" s="10" t="s">
        <v>442</v>
      </c>
      <c r="C1519" s="10" t="str">
        <f t="shared" si="23"/>
        <v>VILLARRICAVILLARRICA</v>
      </c>
      <c r="D1519" s="11">
        <v>0</v>
      </c>
    </row>
    <row r="1520" spans="1:4" x14ac:dyDescent="0.25">
      <c r="A1520" s="10" t="s">
        <v>435</v>
      </c>
      <c r="B1520" s="10" t="s">
        <v>1389</v>
      </c>
      <c r="C1520" s="10" t="str">
        <f t="shared" si="23"/>
        <v>VIÑA DEL MARCASABLANCA</v>
      </c>
      <c r="D1520" s="11">
        <v>47.82</v>
      </c>
    </row>
    <row r="1521" spans="1:4" x14ac:dyDescent="0.25">
      <c r="A1521" s="10" t="s">
        <v>435</v>
      </c>
      <c r="B1521" s="10" t="s">
        <v>6497</v>
      </c>
      <c r="C1521" s="10" t="str">
        <f t="shared" si="23"/>
        <v>VIÑA DEL MARCONCÓN</v>
      </c>
      <c r="D1521" s="11">
        <v>12.5</v>
      </c>
    </row>
    <row r="1522" spans="1:4" x14ac:dyDescent="0.25">
      <c r="A1522" s="10" t="s">
        <v>435</v>
      </c>
      <c r="B1522" s="10" t="s">
        <v>437</v>
      </c>
      <c r="C1522" s="10" t="str">
        <f t="shared" si="23"/>
        <v>VIÑA DEL MARLA CALERA</v>
      </c>
      <c r="D1522" s="11">
        <v>52.37</v>
      </c>
    </row>
    <row r="1523" spans="1:4" x14ac:dyDescent="0.25">
      <c r="A1523" s="10" t="s">
        <v>435</v>
      </c>
      <c r="B1523" s="10" t="s">
        <v>614</v>
      </c>
      <c r="C1523" s="10" t="str">
        <f t="shared" si="23"/>
        <v>VIÑA DEL MARLA LIGUA</v>
      </c>
      <c r="D1523" s="11">
        <v>96.46</v>
      </c>
    </row>
    <row r="1524" spans="1:4" x14ac:dyDescent="0.25">
      <c r="A1524" s="10" t="s">
        <v>435</v>
      </c>
      <c r="B1524" s="10" t="s">
        <v>335</v>
      </c>
      <c r="C1524" s="10" t="str">
        <f t="shared" si="23"/>
        <v>VIÑA DEL MARLAS CONDES</v>
      </c>
      <c r="D1524" s="11">
        <v>124.79</v>
      </c>
    </row>
    <row r="1525" spans="1:4" x14ac:dyDescent="0.25">
      <c r="A1525" s="10" t="s">
        <v>435</v>
      </c>
      <c r="B1525" s="10" t="s">
        <v>409</v>
      </c>
      <c r="C1525" s="10" t="str">
        <f t="shared" si="23"/>
        <v>VIÑA DEL MARLIMACHE</v>
      </c>
      <c r="D1525" s="11">
        <v>36.61</v>
      </c>
    </row>
    <row r="1526" spans="1:4" x14ac:dyDescent="0.25">
      <c r="A1526" s="10" t="s">
        <v>435</v>
      </c>
      <c r="B1526" s="10" t="s">
        <v>6515</v>
      </c>
      <c r="C1526" s="10" t="str">
        <f t="shared" si="23"/>
        <v>VIÑA DEL MARLLAY LLAY</v>
      </c>
      <c r="D1526" s="11">
        <v>76.8</v>
      </c>
    </row>
    <row r="1527" spans="1:4" x14ac:dyDescent="0.25">
      <c r="A1527" s="10" t="s">
        <v>435</v>
      </c>
      <c r="B1527" s="10" t="s">
        <v>1422</v>
      </c>
      <c r="C1527" s="10" t="str">
        <f t="shared" si="23"/>
        <v>VIÑA DEL MARLOS ANDES</v>
      </c>
      <c r="D1527" s="11">
        <v>120.44</v>
      </c>
    </row>
    <row r="1528" spans="1:4" x14ac:dyDescent="0.25">
      <c r="A1528" s="10" t="s">
        <v>435</v>
      </c>
      <c r="B1528" s="10" t="s">
        <v>3057</v>
      </c>
      <c r="C1528" s="10" t="str">
        <f t="shared" si="23"/>
        <v>VIÑA DEL MARPROVIDENCIA</v>
      </c>
      <c r="D1528" s="11">
        <v>132</v>
      </c>
    </row>
    <row r="1529" spans="1:4" x14ac:dyDescent="0.25">
      <c r="A1529" s="10" t="s">
        <v>435</v>
      </c>
      <c r="B1529" s="10" t="s">
        <v>408</v>
      </c>
      <c r="C1529" s="10" t="str">
        <f t="shared" si="23"/>
        <v>VIÑA DEL MARQUILLOTA</v>
      </c>
      <c r="D1529" s="11">
        <v>38.56</v>
      </c>
    </row>
    <row r="1530" spans="1:4" x14ac:dyDescent="0.25">
      <c r="A1530" s="10" t="s">
        <v>435</v>
      </c>
      <c r="B1530" s="10" t="s">
        <v>417</v>
      </c>
      <c r="C1530" s="10" t="str">
        <f t="shared" si="23"/>
        <v>VIÑA DEL MARQUILPUE</v>
      </c>
      <c r="D1530" s="11">
        <v>18.55</v>
      </c>
    </row>
    <row r="1531" spans="1:4" x14ac:dyDescent="0.25">
      <c r="A1531" s="10" t="s">
        <v>435</v>
      </c>
      <c r="B1531" s="10" t="s">
        <v>1395</v>
      </c>
      <c r="C1531" s="10" t="str">
        <f t="shared" si="23"/>
        <v>VIÑA DEL MARQUINTERO</v>
      </c>
      <c r="D1531" s="11">
        <v>35.159999999999997</v>
      </c>
    </row>
    <row r="1532" spans="1:4" x14ac:dyDescent="0.25">
      <c r="A1532" s="10" t="s">
        <v>435</v>
      </c>
      <c r="B1532" s="10" t="s">
        <v>638</v>
      </c>
      <c r="C1532" s="10" t="str">
        <f t="shared" si="23"/>
        <v>VIÑA DEL MARSAN ANTONIO</v>
      </c>
      <c r="D1532" s="11">
        <v>97.05</v>
      </c>
    </row>
    <row r="1533" spans="1:4" x14ac:dyDescent="0.25">
      <c r="A1533" s="10" t="s">
        <v>435</v>
      </c>
      <c r="B1533" s="10" t="s">
        <v>1467</v>
      </c>
      <c r="C1533" s="10" t="str">
        <f t="shared" si="23"/>
        <v>VIÑA DEL MARSAN FELIPE</v>
      </c>
      <c r="D1533" s="11">
        <v>112.1</v>
      </c>
    </row>
    <row r="1534" spans="1:4" x14ac:dyDescent="0.25">
      <c r="A1534" s="10" t="s">
        <v>435</v>
      </c>
      <c r="B1534" s="10" t="s">
        <v>265</v>
      </c>
      <c r="C1534" s="10" t="str">
        <f t="shared" si="23"/>
        <v>VIÑA DEL MARSANTIAGO</v>
      </c>
      <c r="D1534" s="11">
        <v>124.79</v>
      </c>
    </row>
    <row r="1535" spans="1:4" x14ac:dyDescent="0.25">
      <c r="A1535" s="10" t="s">
        <v>435</v>
      </c>
      <c r="B1535" s="10" t="s">
        <v>270</v>
      </c>
      <c r="C1535" s="10" t="str">
        <f t="shared" si="23"/>
        <v>VIÑA DEL MARSANTIAGO CENTRO</v>
      </c>
      <c r="D1535" s="11">
        <v>124.79</v>
      </c>
    </row>
    <row r="1536" spans="1:4" x14ac:dyDescent="0.25">
      <c r="A1536" s="10" t="s">
        <v>435</v>
      </c>
      <c r="B1536" s="10" t="s">
        <v>410</v>
      </c>
      <c r="C1536" s="10" t="str">
        <f t="shared" si="23"/>
        <v>VIÑA DEL MARVALPARAISO</v>
      </c>
      <c r="D1536" s="11">
        <v>8.84</v>
      </c>
    </row>
    <row r="1537" spans="1:4" x14ac:dyDescent="0.25">
      <c r="A1537" s="10" t="s">
        <v>435</v>
      </c>
      <c r="B1537" s="10" t="s">
        <v>410</v>
      </c>
      <c r="C1537" s="10" t="str">
        <f t="shared" si="23"/>
        <v>VIÑA DEL MARVALPARAISO</v>
      </c>
      <c r="D1537" s="11">
        <v>8.84</v>
      </c>
    </row>
    <row r="1538" spans="1:4" x14ac:dyDescent="0.25">
      <c r="A1538" s="10" t="s">
        <v>435</v>
      </c>
      <c r="B1538" s="10" t="s">
        <v>617</v>
      </c>
      <c r="C1538" s="10" t="str">
        <f t="shared" ref="C1538:C1601" si="24">CONCATENATE(A1538,B1538)</f>
        <v>VIÑA DEL MARVILLA ALEMANA</v>
      </c>
      <c r="D1538" s="11">
        <v>25.41</v>
      </c>
    </row>
    <row r="1539" spans="1:4" x14ac:dyDescent="0.25">
      <c r="A1539" s="10" t="s">
        <v>435</v>
      </c>
      <c r="B1539" s="10" t="s">
        <v>435</v>
      </c>
      <c r="C1539" s="10" t="str">
        <f t="shared" si="24"/>
        <v>VIÑA DEL MARVIÑA DEL MAR</v>
      </c>
      <c r="D1539" s="11">
        <v>0</v>
      </c>
    </row>
    <row r="1540" spans="1:4" x14ac:dyDescent="0.25">
      <c r="A1540" s="10" t="s">
        <v>6476</v>
      </c>
      <c r="B1540" s="10" t="s">
        <v>1389</v>
      </c>
      <c r="C1540" s="10" t="str">
        <f t="shared" si="24"/>
        <v>VITACURACASABLANCA</v>
      </c>
      <c r="D1540" s="11">
        <v>78</v>
      </c>
    </row>
    <row r="1541" spans="1:4" x14ac:dyDescent="0.25">
      <c r="A1541" s="10" t="s">
        <v>6476</v>
      </c>
      <c r="B1541" s="10" t="s">
        <v>3</v>
      </c>
      <c r="C1541" s="10" t="str">
        <f t="shared" si="24"/>
        <v>VITACURACASTRO</v>
      </c>
      <c r="D1541" s="11">
        <v>1198.46</v>
      </c>
    </row>
    <row r="1542" spans="1:4" x14ac:dyDescent="0.25">
      <c r="A1542" s="10" t="s">
        <v>6476</v>
      </c>
      <c r="B1542" s="10" t="s">
        <v>103</v>
      </c>
      <c r="C1542" s="10" t="str">
        <f t="shared" si="24"/>
        <v>VITACURACHILLAN</v>
      </c>
      <c r="D1542" s="11">
        <v>403.29</v>
      </c>
    </row>
    <row r="1543" spans="1:4" x14ac:dyDescent="0.25">
      <c r="A1543" s="10" t="s">
        <v>6476</v>
      </c>
      <c r="B1543" s="10" t="s">
        <v>354</v>
      </c>
      <c r="C1543" s="10" t="str">
        <f t="shared" si="24"/>
        <v>VITACURASAN JAVIER</v>
      </c>
      <c r="D1543" s="11">
        <v>275.12</v>
      </c>
    </row>
    <row r="1544" spans="1:4" x14ac:dyDescent="0.25">
      <c r="A1544" s="10" t="s">
        <v>6476</v>
      </c>
      <c r="B1544" s="10" t="s">
        <v>359</v>
      </c>
      <c r="C1544" s="10" t="str">
        <f t="shared" si="24"/>
        <v>VITACURATALCA</v>
      </c>
      <c r="D1544" s="11">
        <v>256.86</v>
      </c>
    </row>
    <row r="1545" spans="1:4" x14ac:dyDescent="0.25">
      <c r="A1545" s="10" t="s">
        <v>6476</v>
      </c>
      <c r="B1545" s="10" t="s">
        <v>17</v>
      </c>
      <c r="C1545" s="10" t="str">
        <f t="shared" si="24"/>
        <v>VITACURAVALDIVIA</v>
      </c>
      <c r="D1545" s="11">
        <v>847.74</v>
      </c>
    </row>
    <row r="1546" spans="1:4" x14ac:dyDescent="0.25">
      <c r="A1546" s="10" t="s">
        <v>6476</v>
      </c>
      <c r="B1546" s="10" t="s">
        <v>410</v>
      </c>
      <c r="C1546" s="10" t="str">
        <f t="shared" si="24"/>
        <v>VITACURAVALPARAISO</v>
      </c>
      <c r="D1546" s="11">
        <v>115.95</v>
      </c>
    </row>
    <row r="1547" spans="1:4" x14ac:dyDescent="0.25">
      <c r="A1547" s="10" t="s">
        <v>1952</v>
      </c>
      <c r="B1547" s="10" t="s">
        <v>359</v>
      </c>
      <c r="C1547" s="10" t="str">
        <f t="shared" si="24"/>
        <v>YERBAS BUENASTALCA</v>
      </c>
      <c r="D1547" s="11">
        <v>48.1</v>
      </c>
    </row>
    <row r="1548" spans="1:4" x14ac:dyDescent="0.25">
      <c r="A1548" s="10" t="s">
        <v>143</v>
      </c>
      <c r="B1548" s="10" t="s">
        <v>115</v>
      </c>
      <c r="C1548" s="10" t="str">
        <f t="shared" si="24"/>
        <v>YUMBELARAUCO</v>
      </c>
      <c r="D1548" s="11">
        <v>140</v>
      </c>
    </row>
    <row r="1549" spans="1:4" x14ac:dyDescent="0.25">
      <c r="A1549" s="10" t="s">
        <v>143</v>
      </c>
      <c r="B1549" s="10" t="s">
        <v>291</v>
      </c>
      <c r="C1549" s="10" t="str">
        <f t="shared" si="24"/>
        <v>YUMBELCAÑETE</v>
      </c>
      <c r="D1549" s="11">
        <v>205</v>
      </c>
    </row>
    <row r="1550" spans="1:4" x14ac:dyDescent="0.25">
      <c r="A1550" s="10" t="s">
        <v>143</v>
      </c>
      <c r="B1550" s="10" t="s">
        <v>103</v>
      </c>
      <c r="C1550" s="10" t="str">
        <f t="shared" si="24"/>
        <v>YUMBELCHILLAN</v>
      </c>
      <c r="D1550" s="11">
        <v>79.2</v>
      </c>
    </row>
    <row r="1551" spans="1:4" x14ac:dyDescent="0.25">
      <c r="A1551" s="10" t="s">
        <v>143</v>
      </c>
      <c r="B1551" s="10" t="s">
        <v>100</v>
      </c>
      <c r="C1551" s="10" t="str">
        <f t="shared" si="24"/>
        <v>YUMBELCONCEPCIÓN</v>
      </c>
      <c r="D1551" s="11">
        <v>91.14</v>
      </c>
    </row>
    <row r="1552" spans="1:4" x14ac:dyDescent="0.25">
      <c r="A1552" s="10" t="s">
        <v>143</v>
      </c>
      <c r="B1552" s="10" t="s">
        <v>117</v>
      </c>
      <c r="C1552" s="10" t="str">
        <f t="shared" si="24"/>
        <v>YUMBELLEBU</v>
      </c>
      <c r="D1552" s="11">
        <v>212</v>
      </c>
    </row>
    <row r="1553" spans="1:4" x14ac:dyDescent="0.25">
      <c r="A1553" s="10" t="s">
        <v>143</v>
      </c>
      <c r="B1553" s="10" t="s">
        <v>227</v>
      </c>
      <c r="C1553" s="10" t="str">
        <f t="shared" si="24"/>
        <v>YUMBELLOS ANGELES</v>
      </c>
      <c r="D1553" s="11">
        <v>57.48</v>
      </c>
    </row>
    <row r="1554" spans="1:4" x14ac:dyDescent="0.25">
      <c r="A1554" s="10" t="s">
        <v>143</v>
      </c>
      <c r="B1554" s="10" t="s">
        <v>152</v>
      </c>
      <c r="C1554" s="10" t="str">
        <f t="shared" si="24"/>
        <v>YUMBELTOME</v>
      </c>
      <c r="D1554" s="11">
        <v>91.3</v>
      </c>
    </row>
    <row r="1555" spans="1:4" x14ac:dyDescent="0.25">
      <c r="A1555" s="10" t="s">
        <v>1811</v>
      </c>
      <c r="B1555" s="10" t="s">
        <v>1249</v>
      </c>
      <c r="C1555" s="10" t="str">
        <f t="shared" si="24"/>
        <v>YUNGAYBULNES</v>
      </c>
      <c r="D1555" s="11">
        <v>64.040000000000006</v>
      </c>
    </row>
    <row r="1556" spans="1:4" x14ac:dyDescent="0.25">
      <c r="A1556" s="10" t="s">
        <v>1811</v>
      </c>
      <c r="B1556" s="10" t="s">
        <v>103</v>
      </c>
      <c r="C1556" s="10" t="str">
        <f t="shared" si="24"/>
        <v>YUNGAYCHILLAN</v>
      </c>
      <c r="D1556" s="11">
        <v>66.239999999999995</v>
      </c>
    </row>
    <row r="1557" spans="1:4" x14ac:dyDescent="0.25">
      <c r="A1557" s="10" t="s">
        <v>1811</v>
      </c>
      <c r="B1557" s="10" t="s">
        <v>1964</v>
      </c>
      <c r="C1557" s="10" t="str">
        <f t="shared" si="24"/>
        <v>YUNGAYLONGAVI</v>
      </c>
      <c r="D1557" s="11">
        <v>184</v>
      </c>
    </row>
    <row r="1558" spans="1:4" x14ac:dyDescent="0.25">
      <c r="A1558" s="10" t="s">
        <v>1811</v>
      </c>
      <c r="B1558" s="10" t="s">
        <v>12</v>
      </c>
      <c r="C1558" s="10" t="str">
        <f t="shared" si="24"/>
        <v>YUNGAYPINTO</v>
      </c>
      <c r="D1558" s="11">
        <v>89.85</v>
      </c>
    </row>
    <row r="1559" spans="1:4" x14ac:dyDescent="0.25">
      <c r="A1559" s="10" t="s">
        <v>1811</v>
      </c>
      <c r="B1559" s="10" t="s">
        <v>1816</v>
      </c>
      <c r="C1559" s="10" t="str">
        <f t="shared" si="24"/>
        <v>YUNGAYQUIRIHUE</v>
      </c>
      <c r="D1559" s="11">
        <v>134</v>
      </c>
    </row>
    <row r="1560" spans="1:4" x14ac:dyDescent="0.25">
      <c r="A1560" s="10" t="s">
        <v>1811</v>
      </c>
      <c r="B1560" s="10" t="s">
        <v>265</v>
      </c>
      <c r="C1560" s="10" t="str">
        <f t="shared" si="24"/>
        <v>YUNGAYSANTIAGO</v>
      </c>
      <c r="D1560" s="11">
        <v>469.53</v>
      </c>
    </row>
    <row r="1561" spans="1:4" x14ac:dyDescent="0.25">
      <c r="A1561" s="10" t="s">
        <v>1811</v>
      </c>
      <c r="B1561" s="10" t="s">
        <v>270</v>
      </c>
      <c r="C1561" s="10" t="str">
        <f t="shared" si="24"/>
        <v>YUNGAYSANTIAGO CENTRO</v>
      </c>
      <c r="D1561" s="11">
        <v>469.53</v>
      </c>
    </row>
    <row r="1562" spans="1:4" x14ac:dyDescent="0.25">
      <c r="A1562" s="10" t="s">
        <v>894</v>
      </c>
      <c r="B1562" s="10" t="s">
        <v>925</v>
      </c>
      <c r="C1562" s="10" t="str">
        <f t="shared" si="24"/>
        <v>POZO ALMONTETOCOPILLA</v>
      </c>
      <c r="D1562" s="11">
        <v>281.23</v>
      </c>
    </row>
    <row r="1563" spans="1:4" x14ac:dyDescent="0.25">
      <c r="A1563" s="10" t="s">
        <v>925</v>
      </c>
      <c r="B1563" s="10" t="s">
        <v>894</v>
      </c>
      <c r="C1563" s="10" t="str">
        <f t="shared" si="24"/>
        <v>TOCOPILLAPOZO ALMONTE</v>
      </c>
      <c r="D1563" s="11">
        <v>281.23</v>
      </c>
    </row>
    <row r="1564" spans="1:4" x14ac:dyDescent="0.25">
      <c r="A1564" s="10" t="s">
        <v>408</v>
      </c>
      <c r="B1564" s="10" t="s">
        <v>1467</v>
      </c>
      <c r="C1564" s="10" t="str">
        <f t="shared" si="24"/>
        <v>QUILLOTASAN FELIPE</v>
      </c>
      <c r="D1564" s="11">
        <v>77.069999999999993</v>
      </c>
    </row>
    <row r="1565" spans="1:4" x14ac:dyDescent="0.25">
      <c r="A1565" s="10" t="s">
        <v>1467</v>
      </c>
      <c r="B1565" s="10" t="s">
        <v>408</v>
      </c>
      <c r="C1565" s="10" t="str">
        <f t="shared" si="24"/>
        <v>SAN FELIPEQUILLOTA</v>
      </c>
      <c r="D1565" s="11">
        <v>77.069999999999993</v>
      </c>
    </row>
    <row r="1566" spans="1:4" x14ac:dyDescent="0.25">
      <c r="A1566" s="10" t="s">
        <v>533</v>
      </c>
      <c r="B1566" s="10" t="s">
        <v>532</v>
      </c>
      <c r="C1566" s="10" t="str">
        <f t="shared" si="24"/>
        <v>AISÉNCHILE CHICO</v>
      </c>
      <c r="D1566" s="11">
        <v>218.62</v>
      </c>
    </row>
    <row r="1567" spans="1:4" x14ac:dyDescent="0.25">
      <c r="A1567" s="10" t="s">
        <v>532</v>
      </c>
      <c r="B1567" s="10" t="s">
        <v>533</v>
      </c>
      <c r="C1567" s="10" t="str">
        <f t="shared" si="24"/>
        <v>CHILE CHICOAISÉN</v>
      </c>
      <c r="D1567" s="11">
        <v>218.62</v>
      </c>
    </row>
    <row r="1568" spans="1:4" x14ac:dyDescent="0.25">
      <c r="A1568" s="10" t="s">
        <v>1758</v>
      </c>
      <c r="B1568" s="10" t="s">
        <v>1715</v>
      </c>
      <c r="C1568" s="10" t="str">
        <f t="shared" si="24"/>
        <v>CONSTITUCIÓNLICANTÉN</v>
      </c>
      <c r="D1568" s="11">
        <v>70.16</v>
      </c>
    </row>
    <row r="1569" spans="1:4" x14ac:dyDescent="0.25">
      <c r="A1569" s="10" t="s">
        <v>1715</v>
      </c>
      <c r="B1569" s="10" t="s">
        <v>1758</v>
      </c>
      <c r="C1569" s="10" t="str">
        <f t="shared" si="24"/>
        <v>LICANTÉNCONSTITUCIÓN</v>
      </c>
      <c r="D1569" s="11">
        <v>70.16</v>
      </c>
    </row>
    <row r="1570" spans="1:4" x14ac:dyDescent="0.25">
      <c r="A1570" s="10" t="s">
        <v>34</v>
      </c>
      <c r="B1570" s="10" t="s">
        <v>152</v>
      </c>
      <c r="C1570" s="10" t="str">
        <f t="shared" si="24"/>
        <v>CORONELTOME</v>
      </c>
      <c r="D1570" s="11">
        <v>57.81</v>
      </c>
    </row>
    <row r="1571" spans="1:4" x14ac:dyDescent="0.25">
      <c r="A1571" s="10" t="s">
        <v>152</v>
      </c>
      <c r="B1571" s="10" t="s">
        <v>34</v>
      </c>
      <c r="C1571" s="10" t="str">
        <f t="shared" si="24"/>
        <v>TOMECORONEL</v>
      </c>
      <c r="D1571" s="11">
        <v>57.81</v>
      </c>
    </row>
    <row r="1572" spans="1:4" x14ac:dyDescent="0.25">
      <c r="A1572" s="10" t="s">
        <v>348</v>
      </c>
      <c r="B1572" s="10" t="s">
        <v>2795</v>
      </c>
      <c r="C1572" s="10" t="str">
        <f t="shared" si="24"/>
        <v>MELIPILLATILTIL</v>
      </c>
      <c r="D1572" s="11">
        <v>117.83</v>
      </c>
    </row>
    <row r="1573" spans="1:4" x14ac:dyDescent="0.25">
      <c r="A1573" s="10" t="s">
        <v>2795</v>
      </c>
      <c r="B1573" s="10" t="s">
        <v>348</v>
      </c>
      <c r="C1573" s="10" t="str">
        <f t="shared" si="24"/>
        <v>TILTILMELIPILLA</v>
      </c>
      <c r="D1573" s="11">
        <v>117.83</v>
      </c>
    </row>
    <row r="1574" spans="1:4" x14ac:dyDescent="0.25">
      <c r="A1574" s="10" t="s">
        <v>1467</v>
      </c>
      <c r="B1574" s="10" t="s">
        <v>6474</v>
      </c>
      <c r="C1574" s="10" t="str">
        <f t="shared" si="24"/>
        <v>SAN FELIPECALLE LARGA</v>
      </c>
      <c r="D1574" s="11">
        <v>20.83</v>
      </c>
    </row>
    <row r="1575" spans="1:4" x14ac:dyDescent="0.25">
      <c r="A1575" s="10" t="s">
        <v>6474</v>
      </c>
      <c r="B1575" s="10" t="s">
        <v>1467</v>
      </c>
      <c r="C1575" s="10" t="str">
        <f t="shared" si="24"/>
        <v>CALLE LARGASAN FELIPE</v>
      </c>
      <c r="D1575" s="11">
        <v>20.83</v>
      </c>
    </row>
    <row r="1576" spans="1:4" x14ac:dyDescent="0.25">
      <c r="A1576" s="10" t="s">
        <v>373</v>
      </c>
      <c r="B1576" s="10" t="s">
        <v>1325</v>
      </c>
      <c r="C1576" s="10" t="str">
        <f t="shared" si="24"/>
        <v>SAN JOSÉ DE LA MARIQUINAPANGUIPULLI</v>
      </c>
      <c r="D1576" s="11">
        <v>70.540000000000006</v>
      </c>
    </row>
    <row r="1577" spans="1:4" x14ac:dyDescent="0.25">
      <c r="A1577" s="10" t="s">
        <v>1325</v>
      </c>
      <c r="B1577" s="10" t="s">
        <v>373</v>
      </c>
      <c r="C1577" s="10" t="str">
        <f t="shared" si="24"/>
        <v>PANGUIPULLISAN JOSÉ DE LA MARIQUINA</v>
      </c>
      <c r="D1577" s="11">
        <v>70.540000000000006</v>
      </c>
    </row>
    <row r="1578" spans="1:4" x14ac:dyDescent="0.25">
      <c r="A1578" s="10" t="s">
        <v>435</v>
      </c>
      <c r="B1578" s="10" t="s">
        <v>6538</v>
      </c>
      <c r="C1578" s="10" t="str">
        <f t="shared" si="24"/>
        <v>VIÑA DEL MARPUCHUNCAVÍ</v>
      </c>
      <c r="D1578" s="11">
        <v>44.34</v>
      </c>
    </row>
    <row r="1579" spans="1:4" x14ac:dyDescent="0.25">
      <c r="A1579" s="10" t="s">
        <v>6538</v>
      </c>
      <c r="B1579" s="10" t="s">
        <v>435</v>
      </c>
      <c r="C1579" s="10" t="str">
        <f t="shared" si="24"/>
        <v>PUCHUNCAVÍVIÑA DEL MAR</v>
      </c>
      <c r="D1579" s="11">
        <v>44.34</v>
      </c>
    </row>
    <row r="1580" spans="1:4" x14ac:dyDescent="0.25">
      <c r="A1580" s="10" t="s">
        <v>893</v>
      </c>
      <c r="B1580" s="10" t="s">
        <v>882</v>
      </c>
      <c r="C1580" s="10" t="str">
        <f t="shared" si="24"/>
        <v>ALTO HOSPICIOCOLCHANE</v>
      </c>
      <c r="D1580" s="11">
        <v>227.81</v>
      </c>
    </row>
    <row r="1581" spans="1:4" x14ac:dyDescent="0.25">
      <c r="A1581" s="10" t="s">
        <v>882</v>
      </c>
      <c r="B1581" s="10" t="s">
        <v>893</v>
      </c>
      <c r="C1581" s="10" t="str">
        <f t="shared" si="24"/>
        <v>COLCHANEALTO HOSPICIO</v>
      </c>
      <c r="D1581" s="11">
        <v>227.81</v>
      </c>
    </row>
    <row r="1582" spans="1:4" x14ac:dyDescent="0.25">
      <c r="A1582" s="10" t="s">
        <v>901</v>
      </c>
      <c r="B1582" s="10" t="s">
        <v>894</v>
      </c>
      <c r="C1582" s="10" t="str">
        <f t="shared" si="24"/>
        <v>ANTOFAGASTAPOZO ALMONTE</v>
      </c>
      <c r="D1582" s="11">
        <v>446.47</v>
      </c>
    </row>
    <row r="1583" spans="1:4" x14ac:dyDescent="0.25">
      <c r="A1583" s="10" t="s">
        <v>894</v>
      </c>
      <c r="B1583" s="10" t="s">
        <v>901</v>
      </c>
      <c r="C1583" s="10" t="str">
        <f t="shared" si="24"/>
        <v>POZO ALMONTEANTOFAGASTA</v>
      </c>
      <c r="D1583" s="11">
        <v>446.47</v>
      </c>
    </row>
    <row r="1584" spans="1:4" x14ac:dyDescent="0.25">
      <c r="A1584" s="10" t="s">
        <v>1249</v>
      </c>
      <c r="B1584" s="10" t="s">
        <v>6539</v>
      </c>
      <c r="C1584" s="10" t="str">
        <f t="shared" si="24"/>
        <v>BULNESNEGRETE</v>
      </c>
      <c r="D1584" s="11">
        <v>116.83</v>
      </c>
    </row>
    <row r="1585" spans="1:4" x14ac:dyDescent="0.25">
      <c r="A1585" s="10" t="s">
        <v>6539</v>
      </c>
      <c r="B1585" s="10" t="s">
        <v>1249</v>
      </c>
      <c r="C1585" s="10" t="str">
        <f t="shared" si="24"/>
        <v>NEGRETEBULNES</v>
      </c>
      <c r="D1585" s="11">
        <v>116.83</v>
      </c>
    </row>
    <row r="1586" spans="1:4" x14ac:dyDescent="0.25">
      <c r="A1586" s="10" t="s">
        <v>103</v>
      </c>
      <c r="B1586" s="10" t="s">
        <v>6524</v>
      </c>
      <c r="C1586" s="10" t="str">
        <f t="shared" si="24"/>
        <v>CHILLANNINHUE</v>
      </c>
      <c r="D1586" s="11">
        <v>45.69</v>
      </c>
    </row>
    <row r="1587" spans="1:4" x14ac:dyDescent="0.25">
      <c r="A1587" s="10" t="s">
        <v>6524</v>
      </c>
      <c r="B1587" s="10" t="s">
        <v>103</v>
      </c>
      <c r="C1587" s="10" t="str">
        <f t="shared" si="24"/>
        <v>NINHUECHILLAN</v>
      </c>
      <c r="D1587" s="11">
        <v>45.69</v>
      </c>
    </row>
    <row r="1588" spans="1:4" x14ac:dyDescent="0.25">
      <c r="A1588" s="10" t="s">
        <v>103</v>
      </c>
      <c r="B1588" s="10" t="s">
        <v>6525</v>
      </c>
      <c r="C1588" s="10" t="str">
        <f t="shared" si="24"/>
        <v>CHILLANÑIQUEN</v>
      </c>
      <c r="D1588" s="11">
        <v>73.8</v>
      </c>
    </row>
    <row r="1589" spans="1:4" x14ac:dyDescent="0.25">
      <c r="A1589" s="10" t="s">
        <v>6525</v>
      </c>
      <c r="B1589" s="10" t="s">
        <v>103</v>
      </c>
      <c r="C1589" s="10" t="str">
        <f t="shared" si="24"/>
        <v>ÑIQUENCHILLAN</v>
      </c>
      <c r="D1589" s="11">
        <v>73.8</v>
      </c>
    </row>
    <row r="1590" spans="1:4" x14ac:dyDescent="0.25">
      <c r="A1590" s="10" t="s">
        <v>103</v>
      </c>
      <c r="B1590" s="10" t="s">
        <v>6526</v>
      </c>
      <c r="C1590" s="10" t="str">
        <f t="shared" si="24"/>
        <v>CHILLANÑUÑOA</v>
      </c>
      <c r="D1590" s="11">
        <v>410.4</v>
      </c>
    </row>
    <row r="1591" spans="1:4" x14ac:dyDescent="0.25">
      <c r="A1591" s="10" t="s">
        <v>6526</v>
      </c>
      <c r="B1591" s="10" t="s">
        <v>103</v>
      </c>
      <c r="C1591" s="10" t="str">
        <f t="shared" si="24"/>
        <v>ÑUÑOACHILLAN</v>
      </c>
      <c r="D1591" s="11">
        <v>410.4</v>
      </c>
    </row>
    <row r="1592" spans="1:4" x14ac:dyDescent="0.25">
      <c r="A1592" s="10" t="s">
        <v>103</v>
      </c>
      <c r="B1592" s="10" t="s">
        <v>6540</v>
      </c>
      <c r="C1592" s="10" t="str">
        <f t="shared" si="24"/>
        <v>CHILLANPEMUCO</v>
      </c>
      <c r="D1592" s="11">
        <v>45.31</v>
      </c>
    </row>
    <row r="1593" spans="1:4" x14ac:dyDescent="0.25">
      <c r="A1593" s="10" t="s">
        <v>6540</v>
      </c>
      <c r="B1593" s="10" t="s">
        <v>103</v>
      </c>
      <c r="C1593" s="10" t="str">
        <f t="shared" si="24"/>
        <v>PEMUCOCHILLAN</v>
      </c>
      <c r="D1593" s="11">
        <v>45.31</v>
      </c>
    </row>
    <row r="1594" spans="1:4" x14ac:dyDescent="0.25">
      <c r="A1594" s="10" t="s">
        <v>103</v>
      </c>
      <c r="B1594" s="10" t="s">
        <v>6541</v>
      </c>
      <c r="C1594" s="10" t="str">
        <f t="shared" si="24"/>
        <v>CHILLANSAN IGNACIO</v>
      </c>
      <c r="D1594" s="11">
        <v>29.84</v>
      </c>
    </row>
    <row r="1595" spans="1:4" x14ac:dyDescent="0.25">
      <c r="A1595" s="10" t="s">
        <v>6541</v>
      </c>
      <c r="B1595" s="10" t="s">
        <v>103</v>
      </c>
      <c r="C1595" s="10" t="str">
        <f t="shared" si="24"/>
        <v>SAN IGNACIOCHILLAN</v>
      </c>
      <c r="D1595" s="11">
        <v>29.84</v>
      </c>
    </row>
    <row r="1596" spans="1:4" x14ac:dyDescent="0.25">
      <c r="A1596" s="10" t="s">
        <v>103</v>
      </c>
      <c r="B1596" s="10" t="s">
        <v>6542</v>
      </c>
      <c r="C1596" s="10" t="str">
        <f t="shared" si="24"/>
        <v>CHILLANSANTA JUANA</v>
      </c>
      <c r="D1596" s="11">
        <v>148.66</v>
      </c>
    </row>
    <row r="1597" spans="1:4" x14ac:dyDescent="0.25">
      <c r="A1597" s="10" t="s">
        <v>6542</v>
      </c>
      <c r="B1597" s="10" t="s">
        <v>103</v>
      </c>
      <c r="C1597" s="10" t="str">
        <f t="shared" si="24"/>
        <v>SANTA JUANACHILLAN</v>
      </c>
      <c r="D1597" s="11">
        <v>148.66</v>
      </c>
    </row>
    <row r="1598" spans="1:4" x14ac:dyDescent="0.25">
      <c r="A1598" s="10" t="s">
        <v>324</v>
      </c>
      <c r="B1598" s="10" t="s">
        <v>4772</v>
      </c>
      <c r="C1598" s="10" t="str">
        <f t="shared" si="24"/>
        <v>COPIAPOTIERRA AMARILLA</v>
      </c>
      <c r="D1598" s="11">
        <v>14.67</v>
      </c>
    </row>
    <row r="1599" spans="1:4" x14ac:dyDescent="0.25">
      <c r="A1599" s="10" t="s">
        <v>4772</v>
      </c>
      <c r="B1599" s="10" t="s">
        <v>324</v>
      </c>
      <c r="C1599" s="10" t="str">
        <f t="shared" si="24"/>
        <v>TIERRA AMARILLACOPIAPO</v>
      </c>
      <c r="D1599" s="11">
        <v>14.67</v>
      </c>
    </row>
    <row r="1600" spans="1:4" x14ac:dyDescent="0.25">
      <c r="A1600" s="10" t="s">
        <v>614</v>
      </c>
      <c r="B1600" s="10" t="s">
        <v>613</v>
      </c>
      <c r="C1600" s="10" t="str">
        <f t="shared" si="24"/>
        <v>LA LIGUAPETORCA</v>
      </c>
      <c r="D1600" s="11">
        <v>52.05</v>
      </c>
    </row>
    <row r="1601" spans="1:4" x14ac:dyDescent="0.25">
      <c r="A1601" s="10" t="s">
        <v>613</v>
      </c>
      <c r="B1601" s="10" t="s">
        <v>614</v>
      </c>
      <c r="C1601" s="10" t="str">
        <f t="shared" si="24"/>
        <v>PETORCALA LIGUA</v>
      </c>
      <c r="D1601" s="11">
        <v>52.05</v>
      </c>
    </row>
    <row r="1602" spans="1:4" x14ac:dyDescent="0.25">
      <c r="A1602" s="10" t="s">
        <v>378</v>
      </c>
      <c r="B1602" s="10" t="s">
        <v>2290</v>
      </c>
      <c r="C1602" s="10" t="str">
        <f t="shared" ref="C1602:C1665" si="25">CONCATENATE(A1602,B1602)</f>
        <v>OSORNOPURRANQUE</v>
      </c>
      <c r="D1602" s="11">
        <v>42.29</v>
      </c>
    </row>
    <row r="1603" spans="1:4" x14ac:dyDescent="0.25">
      <c r="A1603" s="10" t="s">
        <v>2290</v>
      </c>
      <c r="B1603" s="10" t="s">
        <v>378</v>
      </c>
      <c r="C1603" s="10" t="str">
        <f t="shared" si="25"/>
        <v>PURRANQUEOSORNO</v>
      </c>
      <c r="D1603" s="11">
        <v>42.29</v>
      </c>
    </row>
    <row r="1604" spans="1:4" x14ac:dyDescent="0.25">
      <c r="A1604" s="10" t="s">
        <v>408</v>
      </c>
      <c r="B1604" s="10" t="s">
        <v>6543</v>
      </c>
      <c r="C1604" s="10" t="str">
        <f t="shared" si="25"/>
        <v>QUILLOTACABILDO</v>
      </c>
      <c r="D1604" s="11">
        <v>74.27</v>
      </c>
    </row>
    <row r="1605" spans="1:4" x14ac:dyDescent="0.25">
      <c r="A1605" s="10" t="s">
        <v>6543</v>
      </c>
      <c r="B1605" s="10" t="s">
        <v>408</v>
      </c>
      <c r="C1605" s="10" t="str">
        <f t="shared" si="25"/>
        <v>CABILDOQUILLOTA</v>
      </c>
      <c r="D1605" s="11">
        <v>74.27</v>
      </c>
    </row>
    <row r="1606" spans="1:4" x14ac:dyDescent="0.25">
      <c r="A1606" s="10" t="s">
        <v>950</v>
      </c>
      <c r="B1606" s="10" t="s">
        <v>614</v>
      </c>
      <c r="C1606" s="10" t="str">
        <f t="shared" si="25"/>
        <v>RANCAGUALA LIGUA</v>
      </c>
      <c r="D1606" s="11">
        <v>231.83</v>
      </c>
    </row>
    <row r="1607" spans="1:4" x14ac:dyDescent="0.25">
      <c r="A1607" s="10" t="s">
        <v>614</v>
      </c>
      <c r="B1607" s="10" t="s">
        <v>950</v>
      </c>
      <c r="C1607" s="10" t="str">
        <f t="shared" si="25"/>
        <v>LA LIGUARANCAGUA</v>
      </c>
      <c r="D1607" s="11">
        <v>231.83</v>
      </c>
    </row>
    <row r="1608" spans="1:4" x14ac:dyDescent="0.25">
      <c r="A1608" s="10" t="s">
        <v>950</v>
      </c>
      <c r="B1608" s="10" t="s">
        <v>353</v>
      </c>
      <c r="C1608" s="10" t="str">
        <f t="shared" si="25"/>
        <v>RANCAGUALINARES</v>
      </c>
      <c r="D1608" s="11">
        <v>222.77</v>
      </c>
    </row>
    <row r="1609" spans="1:4" x14ac:dyDescent="0.25">
      <c r="A1609" s="10" t="s">
        <v>353</v>
      </c>
      <c r="B1609" s="10" t="s">
        <v>950</v>
      </c>
      <c r="C1609" s="10" t="str">
        <f t="shared" si="25"/>
        <v>LINARESRANCAGUA</v>
      </c>
      <c r="D1609" s="11">
        <v>222.77</v>
      </c>
    </row>
    <row r="1610" spans="1:4" x14ac:dyDescent="0.25">
      <c r="A1610" s="10" t="s">
        <v>950</v>
      </c>
      <c r="B1610" s="10" t="s">
        <v>950</v>
      </c>
      <c r="C1610" s="10" t="str">
        <f t="shared" si="25"/>
        <v>RANCAGUARANCAGUA</v>
      </c>
      <c r="D1610" s="11">
        <v>0</v>
      </c>
    </row>
    <row r="1611" spans="1:4" x14ac:dyDescent="0.25">
      <c r="A1611" s="10" t="s">
        <v>806</v>
      </c>
      <c r="B1611" s="10" t="s">
        <v>4008</v>
      </c>
      <c r="C1611" s="10" t="str">
        <f t="shared" si="25"/>
        <v>RÍO NEGROFRUTILLAR</v>
      </c>
      <c r="D1611" s="11">
        <v>43.15</v>
      </c>
    </row>
    <row r="1612" spans="1:4" x14ac:dyDescent="0.25">
      <c r="A1612" s="10" t="s">
        <v>4008</v>
      </c>
      <c r="B1612" s="10" t="s">
        <v>806</v>
      </c>
      <c r="C1612" s="10" t="str">
        <f t="shared" si="25"/>
        <v>FRUTILLARRÍO NEGRO</v>
      </c>
      <c r="D1612" s="11">
        <v>43.15</v>
      </c>
    </row>
    <row r="1613" spans="1:4" x14ac:dyDescent="0.25">
      <c r="A1613" s="10" t="s">
        <v>1467</v>
      </c>
      <c r="B1613" s="10" t="s">
        <v>1758</v>
      </c>
      <c r="C1613" s="10" t="str">
        <f t="shared" si="25"/>
        <v>SAN FELIPECONSTITUCIÓN</v>
      </c>
      <c r="D1613" s="11">
        <v>444.65</v>
      </c>
    </row>
    <row r="1614" spans="1:4" x14ac:dyDescent="0.25">
      <c r="A1614" s="10" t="s">
        <v>1758</v>
      </c>
      <c r="B1614" s="10" t="s">
        <v>1467</v>
      </c>
      <c r="C1614" s="10" t="str">
        <f t="shared" si="25"/>
        <v>CONSTITUCIÓNSAN FELIPE</v>
      </c>
      <c r="D1614" s="11">
        <v>444.65</v>
      </c>
    </row>
    <row r="1615" spans="1:4" x14ac:dyDescent="0.25">
      <c r="A1615" s="10" t="s">
        <v>354</v>
      </c>
      <c r="B1615" s="10" t="s">
        <v>1303</v>
      </c>
      <c r="C1615" s="10" t="str">
        <f t="shared" si="25"/>
        <v>SAN JAVIERRENGO</v>
      </c>
      <c r="D1615" s="11">
        <v>161.16</v>
      </c>
    </row>
    <row r="1616" spans="1:4" x14ac:dyDescent="0.25">
      <c r="A1616" s="10" t="s">
        <v>1303</v>
      </c>
      <c r="B1616" s="10" t="s">
        <v>354</v>
      </c>
      <c r="C1616" s="10" t="str">
        <f t="shared" si="25"/>
        <v>RENGOSAN JAVIER</v>
      </c>
      <c r="D1616" s="11">
        <v>161.16</v>
      </c>
    </row>
    <row r="1617" spans="1:4" x14ac:dyDescent="0.25">
      <c r="A1617" s="10" t="s">
        <v>354</v>
      </c>
      <c r="B1617" s="10" t="s">
        <v>265</v>
      </c>
      <c r="C1617" s="10" t="str">
        <f t="shared" si="25"/>
        <v>SAN JAVIERSANTIAGO</v>
      </c>
      <c r="D1617" s="11">
        <v>275.12</v>
      </c>
    </row>
    <row r="1618" spans="1:4" x14ac:dyDescent="0.25">
      <c r="A1618" s="10" t="s">
        <v>265</v>
      </c>
      <c r="B1618" s="10" t="s">
        <v>354</v>
      </c>
      <c r="C1618" s="10" t="str">
        <f t="shared" si="25"/>
        <v>SANTIAGOSAN JAVIER</v>
      </c>
      <c r="D1618" s="11">
        <v>275.12</v>
      </c>
    </row>
    <row r="1619" spans="1:4" x14ac:dyDescent="0.25">
      <c r="A1619" s="10" t="s">
        <v>302</v>
      </c>
      <c r="B1619" s="10" t="s">
        <v>138</v>
      </c>
      <c r="C1619" s="10" t="str">
        <f t="shared" si="25"/>
        <v>TALCAHUANOCURANILAHUE</v>
      </c>
      <c r="D1619" s="11">
        <v>106.05</v>
      </c>
    </row>
    <row r="1620" spans="1:4" x14ac:dyDescent="0.25">
      <c r="A1620" s="10" t="s">
        <v>302</v>
      </c>
      <c r="B1620" s="10" t="s">
        <v>138</v>
      </c>
      <c r="C1620" s="10" t="str">
        <f t="shared" si="25"/>
        <v>TALCAHUANOCURANILAHUE</v>
      </c>
      <c r="D1620" s="11">
        <v>106.05</v>
      </c>
    </row>
    <row r="1621" spans="1:4" x14ac:dyDescent="0.25">
      <c r="A1621" s="10" t="s">
        <v>302</v>
      </c>
      <c r="B1621" s="10" t="s">
        <v>335</v>
      </c>
      <c r="C1621" s="10" t="str">
        <f t="shared" si="25"/>
        <v>TALCAHUANOLAS CONDES</v>
      </c>
      <c r="D1621" s="11">
        <v>505.52</v>
      </c>
    </row>
    <row r="1622" spans="1:4" x14ac:dyDescent="0.25">
      <c r="A1622" s="10" t="s">
        <v>335</v>
      </c>
      <c r="B1622" s="10" t="s">
        <v>302</v>
      </c>
      <c r="C1622" s="10" t="str">
        <f t="shared" si="25"/>
        <v>LAS CONDESTALCAHUANO</v>
      </c>
      <c r="D1622" s="11">
        <v>505.52</v>
      </c>
    </row>
    <row r="1623" spans="1:4" x14ac:dyDescent="0.25">
      <c r="A1623" s="10" t="s">
        <v>410</v>
      </c>
      <c r="B1623" s="10" t="s">
        <v>613</v>
      </c>
      <c r="C1623" s="10" t="str">
        <f t="shared" si="25"/>
        <v>VALPARAISOPETORCA</v>
      </c>
      <c r="D1623" s="11">
        <v>157.34</v>
      </c>
    </row>
    <row r="1624" spans="1:4" x14ac:dyDescent="0.25">
      <c r="A1624" s="10" t="s">
        <v>613</v>
      </c>
      <c r="B1624" s="10" t="s">
        <v>410</v>
      </c>
      <c r="C1624" s="10" t="str">
        <f t="shared" si="25"/>
        <v>PETORCAVALPARAISO</v>
      </c>
      <c r="D1624" s="11">
        <v>157.34</v>
      </c>
    </row>
    <row r="1625" spans="1:4" x14ac:dyDescent="0.25">
      <c r="A1625" s="10" t="s">
        <v>442</v>
      </c>
      <c r="B1625" s="10" t="s">
        <v>732</v>
      </c>
      <c r="C1625" s="10" t="str">
        <f t="shared" si="25"/>
        <v>VILLARRICANUEVA IMPERIAL</v>
      </c>
      <c r="D1625" s="11">
        <v>110.53</v>
      </c>
    </row>
    <row r="1626" spans="1:4" x14ac:dyDescent="0.25">
      <c r="A1626" s="10" t="s">
        <v>732</v>
      </c>
      <c r="B1626" s="10" t="s">
        <v>442</v>
      </c>
      <c r="C1626" s="10" t="str">
        <f t="shared" si="25"/>
        <v>NUEVA IMPERIALVILLARRICA</v>
      </c>
      <c r="D1626" s="11">
        <v>110.53</v>
      </c>
    </row>
    <row r="1627" spans="1:4" x14ac:dyDescent="0.25">
      <c r="A1627" s="10" t="s">
        <v>270</v>
      </c>
      <c r="B1627" s="10" t="s">
        <v>924</v>
      </c>
      <c r="C1627" s="10" t="str">
        <f t="shared" si="25"/>
        <v>SANTIAGO CENTROTALTAL</v>
      </c>
      <c r="D1627" s="11">
        <v>1104.8599999999999</v>
      </c>
    </row>
    <row r="1628" spans="1:4" x14ac:dyDescent="0.25">
      <c r="A1628" s="10" t="s">
        <v>924</v>
      </c>
      <c r="B1628" s="10" t="s">
        <v>270</v>
      </c>
      <c r="C1628" s="10" t="str">
        <f t="shared" si="25"/>
        <v>TALTALSANTIAGO CENTRO</v>
      </c>
      <c r="D1628" s="11">
        <v>1104.8599999999999</v>
      </c>
    </row>
    <row r="1629" spans="1:4" x14ac:dyDescent="0.25">
      <c r="A1629" s="10" t="s">
        <v>915</v>
      </c>
      <c r="B1629" s="10" t="s">
        <v>555</v>
      </c>
      <c r="C1629" s="10" t="str">
        <f t="shared" si="25"/>
        <v>VALLENARLA SERENA</v>
      </c>
      <c r="D1629" s="11">
        <v>195.41</v>
      </c>
    </row>
    <row r="1630" spans="1:4" x14ac:dyDescent="0.25">
      <c r="A1630" s="10" t="s">
        <v>555</v>
      </c>
      <c r="B1630" s="10" t="s">
        <v>915</v>
      </c>
      <c r="C1630" s="10" t="str">
        <f t="shared" si="25"/>
        <v>LA SERENAVALLENAR</v>
      </c>
      <c r="D1630" s="11">
        <v>195.41</v>
      </c>
    </row>
    <row r="1631" spans="1:4" x14ac:dyDescent="0.25">
      <c r="A1631" s="10" t="s">
        <v>3324</v>
      </c>
      <c r="B1631" s="10" t="s">
        <v>1363</v>
      </c>
      <c r="C1631" s="10" t="str">
        <f t="shared" si="25"/>
        <v>CERRILLOSCURACAVÍ</v>
      </c>
      <c r="D1631" s="11">
        <v>47.7</v>
      </c>
    </row>
    <row r="1632" spans="1:4" x14ac:dyDescent="0.25">
      <c r="A1632" s="10" t="s">
        <v>1363</v>
      </c>
      <c r="B1632" s="10" t="s">
        <v>3324</v>
      </c>
      <c r="C1632" s="10" t="str">
        <f t="shared" si="25"/>
        <v>CURACAVÍCERRILLOS</v>
      </c>
      <c r="D1632" s="11">
        <v>47.7</v>
      </c>
    </row>
    <row r="1633" spans="1:4" x14ac:dyDescent="0.25">
      <c r="A1633" s="10" t="s">
        <v>103</v>
      </c>
      <c r="B1633" s="10" t="s">
        <v>3324</v>
      </c>
      <c r="C1633" s="10" t="str">
        <f t="shared" si="25"/>
        <v>CHILLANCERRILLOS</v>
      </c>
      <c r="D1633" s="11">
        <v>441.4</v>
      </c>
    </row>
    <row r="1634" spans="1:4" x14ac:dyDescent="0.25">
      <c r="A1634" s="10" t="s">
        <v>3324</v>
      </c>
      <c r="B1634" s="10" t="s">
        <v>103</v>
      </c>
      <c r="C1634" s="10" t="str">
        <f t="shared" si="25"/>
        <v>CERRILLOSCHILLAN</v>
      </c>
      <c r="D1634" s="11">
        <v>441.4</v>
      </c>
    </row>
    <row r="1635" spans="1:4" x14ac:dyDescent="0.25">
      <c r="A1635" s="10" t="s">
        <v>103</v>
      </c>
      <c r="B1635" s="10" t="s">
        <v>6544</v>
      </c>
      <c r="C1635" s="10" t="str">
        <f t="shared" si="25"/>
        <v>CHILLANPORTEZUELO</v>
      </c>
      <c r="D1635" s="11">
        <v>37.29</v>
      </c>
    </row>
    <row r="1636" spans="1:4" x14ac:dyDescent="0.25">
      <c r="A1636" s="10" t="s">
        <v>6544</v>
      </c>
      <c r="B1636" s="10" t="s">
        <v>103</v>
      </c>
      <c r="C1636" s="10" t="str">
        <f t="shared" si="25"/>
        <v>PORTEZUELOCHILLAN</v>
      </c>
      <c r="D1636" s="11">
        <v>37.29</v>
      </c>
    </row>
    <row r="1637" spans="1:4" x14ac:dyDescent="0.25">
      <c r="A1637" s="10" t="s">
        <v>103</v>
      </c>
      <c r="B1637" s="10" t="s">
        <v>6545</v>
      </c>
      <c r="C1637" s="10" t="str">
        <f t="shared" si="25"/>
        <v>CHILLANRANQUIL</v>
      </c>
      <c r="D1637" s="11">
        <v>58</v>
      </c>
    </row>
    <row r="1638" spans="1:4" x14ac:dyDescent="0.25">
      <c r="A1638" s="10" t="s">
        <v>6545</v>
      </c>
      <c r="B1638" s="10" t="s">
        <v>103</v>
      </c>
      <c r="C1638" s="10" t="str">
        <f t="shared" si="25"/>
        <v>RANQUILCHILLAN</v>
      </c>
      <c r="D1638" s="11">
        <v>58</v>
      </c>
    </row>
    <row r="1639" spans="1:4" x14ac:dyDescent="0.25">
      <c r="A1639" s="10" t="s">
        <v>111</v>
      </c>
      <c r="B1639" s="10" t="s">
        <v>6490</v>
      </c>
      <c r="C1639" s="10" t="str">
        <f t="shared" si="25"/>
        <v>COIHAIQUEO"HIGGINS</v>
      </c>
      <c r="D1639" s="11">
        <v>565.97</v>
      </c>
    </row>
    <row r="1640" spans="1:4" x14ac:dyDescent="0.25">
      <c r="A1640" s="10" t="s">
        <v>6490</v>
      </c>
      <c r="B1640" s="10" t="s">
        <v>111</v>
      </c>
      <c r="C1640" s="10" t="str">
        <f t="shared" si="25"/>
        <v>O"HIGGINSCOIHAIQUE</v>
      </c>
      <c r="D1640" s="11">
        <v>565.97</v>
      </c>
    </row>
    <row r="1641" spans="1:4" x14ac:dyDescent="0.25">
      <c r="A1641" s="10" t="s">
        <v>100</v>
      </c>
      <c r="B1641" s="10" t="s">
        <v>34</v>
      </c>
      <c r="C1641" s="10" t="str">
        <f t="shared" si="25"/>
        <v>CONCEPCIÓNCORONEL</v>
      </c>
      <c r="D1641" s="11">
        <v>28.69</v>
      </c>
    </row>
    <row r="1642" spans="1:4" x14ac:dyDescent="0.25">
      <c r="A1642" s="10" t="s">
        <v>34</v>
      </c>
      <c r="B1642" s="10" t="s">
        <v>100</v>
      </c>
      <c r="C1642" s="10" t="str">
        <f t="shared" si="25"/>
        <v>CORONELCONCEPCIÓN</v>
      </c>
      <c r="D1642" s="11">
        <v>28.69</v>
      </c>
    </row>
    <row r="1643" spans="1:4" x14ac:dyDescent="0.25">
      <c r="A1643" s="10" t="s">
        <v>324</v>
      </c>
      <c r="B1643" s="10" t="s">
        <v>950</v>
      </c>
      <c r="C1643" s="10" t="str">
        <f t="shared" si="25"/>
        <v>COPIAPORANCAGUA</v>
      </c>
      <c r="D1643" s="11">
        <v>885.38</v>
      </c>
    </row>
    <row r="1644" spans="1:4" x14ac:dyDescent="0.25">
      <c r="A1644" s="10" t="s">
        <v>950</v>
      </c>
      <c r="B1644" s="10" t="s">
        <v>324</v>
      </c>
      <c r="C1644" s="10" t="str">
        <f t="shared" si="25"/>
        <v>RANCAGUACOPIAPO</v>
      </c>
      <c r="D1644" s="11">
        <v>885.38</v>
      </c>
    </row>
    <row r="1645" spans="1:4" x14ac:dyDescent="0.25">
      <c r="A1645" s="10" t="s">
        <v>966</v>
      </c>
      <c r="B1645" s="10" t="s">
        <v>972</v>
      </c>
      <c r="C1645" s="10" t="str">
        <f t="shared" si="25"/>
        <v>FREIRINADIEGO DE ALMAGRO</v>
      </c>
      <c r="D1645" s="11">
        <v>318.3</v>
      </c>
    </row>
    <row r="1646" spans="1:4" x14ac:dyDescent="0.25">
      <c r="A1646" s="10" t="s">
        <v>972</v>
      </c>
      <c r="B1646" s="10" t="s">
        <v>966</v>
      </c>
      <c r="C1646" s="10" t="str">
        <f t="shared" si="25"/>
        <v>DIEGO DE ALMAGROFREIRINA</v>
      </c>
      <c r="D1646" s="11">
        <v>318.3</v>
      </c>
    </row>
    <row r="1647" spans="1:4" x14ac:dyDescent="0.25">
      <c r="A1647" s="10" t="s">
        <v>966</v>
      </c>
      <c r="B1647" s="10" t="s">
        <v>270</v>
      </c>
      <c r="C1647" s="10" t="str">
        <f t="shared" si="25"/>
        <v>FREIRINASANTIAGO CENTRO</v>
      </c>
      <c r="D1647" s="11">
        <v>684.13</v>
      </c>
    </row>
    <row r="1648" spans="1:4" x14ac:dyDescent="0.25">
      <c r="A1648" s="10" t="s">
        <v>270</v>
      </c>
      <c r="B1648" s="10" t="s">
        <v>966</v>
      </c>
      <c r="C1648" s="10" t="str">
        <f t="shared" si="25"/>
        <v>SANTIAGO CENTROFREIRINA</v>
      </c>
      <c r="D1648" s="11">
        <v>684.13</v>
      </c>
    </row>
    <row r="1649" spans="1:4" x14ac:dyDescent="0.25">
      <c r="A1649" s="10" t="s">
        <v>562</v>
      </c>
      <c r="B1649" s="10" t="s">
        <v>6510</v>
      </c>
      <c r="C1649" s="10" t="str">
        <f t="shared" si="25"/>
        <v>ILLAPELLAMPA</v>
      </c>
      <c r="D1649" s="11">
        <v>267.94</v>
      </c>
    </row>
    <row r="1650" spans="1:4" x14ac:dyDescent="0.25">
      <c r="A1650" s="10" t="s">
        <v>6510</v>
      </c>
      <c r="B1650" s="10" t="s">
        <v>562</v>
      </c>
      <c r="C1650" s="10" t="str">
        <f t="shared" si="25"/>
        <v>LAMPAILLAPEL</v>
      </c>
      <c r="D1650" s="11">
        <v>267.94</v>
      </c>
    </row>
    <row r="1651" spans="1:4" x14ac:dyDescent="0.25">
      <c r="A1651" s="10" t="s">
        <v>6514</v>
      </c>
      <c r="B1651" s="10" t="s">
        <v>1294</v>
      </c>
      <c r="C1651" s="10" t="str">
        <f t="shared" si="25"/>
        <v>LITUECHESANTA CRUZ</v>
      </c>
      <c r="D1651" s="11">
        <v>81.09</v>
      </c>
    </row>
    <row r="1652" spans="1:4" x14ac:dyDescent="0.25">
      <c r="A1652" s="10" t="s">
        <v>1294</v>
      </c>
      <c r="B1652" s="10" t="s">
        <v>6514</v>
      </c>
      <c r="C1652" s="10" t="str">
        <f t="shared" si="25"/>
        <v>SANTA CRUZLITUECHE</v>
      </c>
      <c r="D1652" s="11">
        <v>81.09</v>
      </c>
    </row>
    <row r="1653" spans="1:4" x14ac:dyDescent="0.25">
      <c r="A1653" s="10" t="s">
        <v>379</v>
      </c>
      <c r="B1653" s="10" t="s">
        <v>288</v>
      </c>
      <c r="C1653" s="10" t="str">
        <f t="shared" si="25"/>
        <v>LOS LAGOSTEMUCO</v>
      </c>
      <c r="D1653" s="11">
        <v>162.87</v>
      </c>
    </row>
    <row r="1654" spans="1:4" x14ac:dyDescent="0.25">
      <c r="A1654" s="10" t="s">
        <v>288</v>
      </c>
      <c r="B1654" s="10" t="s">
        <v>379</v>
      </c>
      <c r="C1654" s="10" t="str">
        <f t="shared" si="25"/>
        <v>TEMUCOLOS LAGOS</v>
      </c>
      <c r="D1654" s="11">
        <v>162.87</v>
      </c>
    </row>
    <row r="1655" spans="1:4" x14ac:dyDescent="0.25">
      <c r="A1655" s="10" t="s">
        <v>548</v>
      </c>
      <c r="B1655" s="10" t="s">
        <v>6510</v>
      </c>
      <c r="C1655" s="10" t="str">
        <f t="shared" si="25"/>
        <v>LOS VILOSLAMPA</v>
      </c>
      <c r="D1655" s="11">
        <v>209.36</v>
      </c>
    </row>
    <row r="1656" spans="1:4" x14ac:dyDescent="0.25">
      <c r="A1656" s="10" t="s">
        <v>6510</v>
      </c>
      <c r="B1656" s="10" t="s">
        <v>548</v>
      </c>
      <c r="C1656" s="10" t="str">
        <f t="shared" si="25"/>
        <v>LAMPALOS VILOS</v>
      </c>
      <c r="D1656" s="11">
        <v>209.36</v>
      </c>
    </row>
    <row r="1657" spans="1:4" x14ac:dyDescent="0.25">
      <c r="A1657" s="10" t="s">
        <v>1366</v>
      </c>
      <c r="B1657" s="10" t="s">
        <v>1363</v>
      </c>
      <c r="C1657" s="10" t="str">
        <f t="shared" si="25"/>
        <v>MAIPÚCURACAVÍ</v>
      </c>
      <c r="D1657" s="11">
        <v>44.2</v>
      </c>
    </row>
    <row r="1658" spans="1:4" x14ac:dyDescent="0.25">
      <c r="A1658" s="10" t="s">
        <v>1363</v>
      </c>
      <c r="B1658" s="10" t="s">
        <v>1366</v>
      </c>
      <c r="C1658" s="10" t="str">
        <f t="shared" si="25"/>
        <v>CURACAVÍMAIPÚ</v>
      </c>
      <c r="D1658" s="11">
        <v>44.2</v>
      </c>
    </row>
    <row r="1659" spans="1:4" x14ac:dyDescent="0.25">
      <c r="A1659" s="10" t="s">
        <v>1289</v>
      </c>
      <c r="B1659" s="10" t="s">
        <v>6523</v>
      </c>
      <c r="C1659" s="10" t="str">
        <f t="shared" si="25"/>
        <v>PICHILEMUNAVIDAD</v>
      </c>
      <c r="D1659" s="11">
        <v>93.93</v>
      </c>
    </row>
    <row r="1660" spans="1:4" x14ac:dyDescent="0.25">
      <c r="A1660" s="10" t="s">
        <v>6523</v>
      </c>
      <c r="B1660" s="10" t="s">
        <v>1289</v>
      </c>
      <c r="C1660" s="10" t="str">
        <f t="shared" si="25"/>
        <v>NAVIDADPICHILEMU</v>
      </c>
      <c r="D1660" s="11">
        <v>93.93</v>
      </c>
    </row>
    <row r="1661" spans="1:4" x14ac:dyDescent="0.25">
      <c r="A1661" s="10" t="s">
        <v>350</v>
      </c>
      <c r="B1661" s="10" t="s">
        <v>6546</v>
      </c>
      <c r="C1661" s="10" t="str">
        <f t="shared" si="25"/>
        <v>PUDAHUELALHUÉ</v>
      </c>
      <c r="D1661" s="11">
        <v>79</v>
      </c>
    </row>
    <row r="1662" spans="1:4" x14ac:dyDescent="0.25">
      <c r="A1662" s="10" t="s">
        <v>6546</v>
      </c>
      <c r="B1662" s="10" t="s">
        <v>350</v>
      </c>
      <c r="C1662" s="10" t="str">
        <f t="shared" si="25"/>
        <v>ALHUÉPUDAHUEL</v>
      </c>
      <c r="D1662" s="11">
        <v>79</v>
      </c>
    </row>
    <row r="1663" spans="1:4" x14ac:dyDescent="0.25">
      <c r="A1663" s="10" t="s">
        <v>350</v>
      </c>
      <c r="B1663" s="10" t="s">
        <v>6547</v>
      </c>
      <c r="C1663" s="10" t="str">
        <f t="shared" si="25"/>
        <v>PUDAHUELEL MONTE</v>
      </c>
      <c r="D1663" s="11">
        <v>46.2</v>
      </c>
    </row>
    <row r="1664" spans="1:4" x14ac:dyDescent="0.25">
      <c r="A1664" s="10" t="s">
        <v>6547</v>
      </c>
      <c r="B1664" s="10" t="s">
        <v>350</v>
      </c>
      <c r="C1664" s="10" t="str">
        <f t="shared" si="25"/>
        <v>EL MONTEPUDAHUEL</v>
      </c>
      <c r="D1664" s="11">
        <v>46.2</v>
      </c>
    </row>
    <row r="1665" spans="1:4" x14ac:dyDescent="0.25">
      <c r="A1665" s="10" t="s">
        <v>350</v>
      </c>
      <c r="B1665" s="10" t="s">
        <v>2795</v>
      </c>
      <c r="C1665" s="10" t="str">
        <f t="shared" si="25"/>
        <v>PUDAHUELTILTIL</v>
      </c>
      <c r="D1665" s="11">
        <v>79</v>
      </c>
    </row>
    <row r="1666" spans="1:4" x14ac:dyDescent="0.25">
      <c r="A1666" s="10" t="s">
        <v>2795</v>
      </c>
      <c r="B1666" s="10" t="s">
        <v>350</v>
      </c>
      <c r="C1666" s="10" t="str">
        <f t="shared" ref="C1666:C1729" si="26">CONCATENATE(A1666,B1666)</f>
        <v>TILTILPUDAHUEL</v>
      </c>
      <c r="D1666" s="11">
        <v>79</v>
      </c>
    </row>
    <row r="1667" spans="1:4" x14ac:dyDescent="0.25">
      <c r="A1667" s="10" t="s">
        <v>950</v>
      </c>
      <c r="B1667" s="10" t="s">
        <v>6548</v>
      </c>
      <c r="C1667" s="10" t="str">
        <f t="shared" si="26"/>
        <v>RANCAGUACHIMBARONGO</v>
      </c>
      <c r="D1667" s="11">
        <v>69.41</v>
      </c>
    </row>
    <row r="1668" spans="1:4" x14ac:dyDescent="0.25">
      <c r="A1668" s="10" t="s">
        <v>6548</v>
      </c>
      <c r="B1668" s="10" t="s">
        <v>950</v>
      </c>
      <c r="C1668" s="10" t="str">
        <f t="shared" si="26"/>
        <v>CHIMBARONGORANCAGUA</v>
      </c>
      <c r="D1668" s="11">
        <v>69.41</v>
      </c>
    </row>
    <row r="1669" spans="1:4" x14ac:dyDescent="0.25">
      <c r="A1669" s="10" t="s">
        <v>950</v>
      </c>
      <c r="B1669" s="10" t="s">
        <v>6549</v>
      </c>
      <c r="C1669" s="10" t="str">
        <f t="shared" si="26"/>
        <v>RANCAGUALOLOL</v>
      </c>
      <c r="D1669" s="11">
        <v>140.25</v>
      </c>
    </row>
    <row r="1670" spans="1:4" x14ac:dyDescent="0.25">
      <c r="A1670" s="10" t="s">
        <v>6549</v>
      </c>
      <c r="B1670" s="10" t="s">
        <v>950</v>
      </c>
      <c r="C1670" s="10" t="str">
        <f t="shared" si="26"/>
        <v>LOLOLRANCAGUA</v>
      </c>
      <c r="D1670" s="11">
        <v>140.25</v>
      </c>
    </row>
    <row r="1671" spans="1:4" x14ac:dyDescent="0.25">
      <c r="A1671" s="10" t="s">
        <v>638</v>
      </c>
      <c r="B1671" s="10" t="s">
        <v>6550</v>
      </c>
      <c r="C1671" s="10" t="str">
        <f t="shared" si="26"/>
        <v>SAN ANTONIOLO BARNECHEA</v>
      </c>
      <c r="D1671" s="11">
        <v>117.87</v>
      </c>
    </row>
    <row r="1672" spans="1:4" x14ac:dyDescent="0.25">
      <c r="A1672" s="10" t="s">
        <v>6550</v>
      </c>
      <c r="B1672" s="10" t="s">
        <v>638</v>
      </c>
      <c r="C1672" s="10" t="str">
        <f t="shared" si="26"/>
        <v>LO BARNECHEASAN ANTONIO</v>
      </c>
      <c r="D1672" s="11">
        <v>117.87</v>
      </c>
    </row>
    <row r="1673" spans="1:4" x14ac:dyDescent="0.25">
      <c r="A1673" s="10" t="s">
        <v>345</v>
      </c>
      <c r="B1673" s="10" t="s">
        <v>6534</v>
      </c>
      <c r="C1673" s="10" t="str">
        <f t="shared" si="26"/>
        <v>TALAGANTESAN PEDRO</v>
      </c>
      <c r="D1673" s="11">
        <v>67.709999999999994</v>
      </c>
    </row>
    <row r="1674" spans="1:4" x14ac:dyDescent="0.25">
      <c r="A1674" s="10" t="s">
        <v>6534</v>
      </c>
      <c r="B1674" s="10" t="s">
        <v>345</v>
      </c>
      <c r="C1674" s="10" t="str">
        <f t="shared" si="26"/>
        <v>SAN PEDROTALAGANTE</v>
      </c>
      <c r="D1674" s="11">
        <v>67.709999999999994</v>
      </c>
    </row>
    <row r="1675" spans="1:4" x14ac:dyDescent="0.25">
      <c r="A1675" s="10" t="s">
        <v>359</v>
      </c>
      <c r="B1675" s="10" t="s">
        <v>355</v>
      </c>
      <c r="C1675" s="10" t="str">
        <f t="shared" si="26"/>
        <v>TALCAVILLA ALEGRE</v>
      </c>
      <c r="D1675" s="11">
        <v>32.68</v>
      </c>
    </row>
    <row r="1676" spans="1:4" x14ac:dyDescent="0.25">
      <c r="A1676" s="10" t="s">
        <v>355</v>
      </c>
      <c r="B1676" s="10" t="s">
        <v>359</v>
      </c>
      <c r="C1676" s="10" t="str">
        <f t="shared" si="26"/>
        <v>VILLA ALEGRETALCA</v>
      </c>
      <c r="D1676" s="11">
        <v>32.68</v>
      </c>
    </row>
    <row r="1677" spans="1:4" x14ac:dyDescent="0.25">
      <c r="A1677" s="10" t="s">
        <v>17</v>
      </c>
      <c r="B1677" s="10" t="s">
        <v>417</v>
      </c>
      <c r="C1677" s="10" t="str">
        <f t="shared" si="26"/>
        <v>VALDIVIAQUILPUE</v>
      </c>
      <c r="D1677" s="11">
        <v>958.42</v>
      </c>
    </row>
    <row r="1678" spans="1:4" x14ac:dyDescent="0.25">
      <c r="A1678" s="10" t="s">
        <v>417</v>
      </c>
      <c r="B1678" s="10" t="s">
        <v>17</v>
      </c>
      <c r="C1678" s="10" t="str">
        <f t="shared" si="26"/>
        <v>QUILPUEVALDIVIA</v>
      </c>
      <c r="D1678" s="11">
        <v>958.42</v>
      </c>
    </row>
    <row r="1679" spans="1:4" x14ac:dyDescent="0.25">
      <c r="A1679" s="10" t="s">
        <v>442</v>
      </c>
      <c r="B1679" s="10" t="s">
        <v>474</v>
      </c>
      <c r="C1679" s="10" t="str">
        <f t="shared" si="26"/>
        <v>VILLARRICAVICTORIA</v>
      </c>
      <c r="D1679" s="11">
        <v>146.05000000000001</v>
      </c>
    </row>
    <row r="1680" spans="1:4" x14ac:dyDescent="0.25">
      <c r="A1680" s="10" t="s">
        <v>474</v>
      </c>
      <c r="B1680" s="10" t="s">
        <v>442</v>
      </c>
      <c r="C1680" s="10" t="str">
        <f t="shared" si="26"/>
        <v>VICTORIAVILLARRICA</v>
      </c>
      <c r="D1680" s="11">
        <v>146.05000000000001</v>
      </c>
    </row>
    <row r="1681" spans="1:4" x14ac:dyDescent="0.25">
      <c r="A1681" s="10" t="s">
        <v>724</v>
      </c>
      <c r="B1681" s="10" t="s">
        <v>442</v>
      </c>
      <c r="C1681" s="10" t="str">
        <f t="shared" si="26"/>
        <v>ANGOLVILLARRICA</v>
      </c>
      <c r="D1681" s="11">
        <v>211.95</v>
      </c>
    </row>
    <row r="1682" spans="1:4" x14ac:dyDescent="0.25">
      <c r="A1682" s="10" t="s">
        <v>442</v>
      </c>
      <c r="B1682" s="10" t="s">
        <v>724</v>
      </c>
      <c r="C1682" s="10" t="str">
        <f t="shared" si="26"/>
        <v>VILLARRICAANGOL</v>
      </c>
      <c r="D1682" s="11">
        <v>211.95</v>
      </c>
    </row>
    <row r="1683" spans="1:4" x14ac:dyDescent="0.25">
      <c r="A1683" s="10" t="s">
        <v>103</v>
      </c>
      <c r="B1683" s="10" t="s">
        <v>6551</v>
      </c>
      <c r="C1683" s="10" t="str">
        <f t="shared" si="26"/>
        <v>CHILLANRECOLETA</v>
      </c>
      <c r="D1683" s="11">
        <v>403.29</v>
      </c>
    </row>
    <row r="1684" spans="1:4" x14ac:dyDescent="0.25">
      <c r="A1684" s="10" t="s">
        <v>6551</v>
      </c>
      <c r="B1684" s="10" t="s">
        <v>103</v>
      </c>
      <c r="C1684" s="10" t="str">
        <f t="shared" si="26"/>
        <v>RECOLETACHILLAN</v>
      </c>
      <c r="D1684" s="11">
        <v>403.29</v>
      </c>
    </row>
    <row r="1685" spans="1:4" x14ac:dyDescent="0.25">
      <c r="A1685" s="10" t="s">
        <v>324</v>
      </c>
      <c r="B1685" s="10" t="s">
        <v>914</v>
      </c>
      <c r="C1685" s="10" t="str">
        <f t="shared" si="26"/>
        <v>COPIAPOHUASCO</v>
      </c>
      <c r="D1685" s="11">
        <v>190.11</v>
      </c>
    </row>
    <row r="1686" spans="1:4" x14ac:dyDescent="0.25">
      <c r="A1686" s="10" t="s">
        <v>914</v>
      </c>
      <c r="B1686" s="10" t="s">
        <v>324</v>
      </c>
      <c r="C1686" s="10" t="str">
        <f t="shared" si="26"/>
        <v>HUASCOCOPIAPO</v>
      </c>
      <c r="D1686" s="11">
        <v>190.11</v>
      </c>
    </row>
    <row r="1687" spans="1:4" x14ac:dyDescent="0.25">
      <c r="A1687" s="10" t="s">
        <v>437</v>
      </c>
      <c r="B1687" s="10" t="s">
        <v>613</v>
      </c>
      <c r="C1687" s="10" t="str">
        <f t="shared" si="26"/>
        <v>LA CALERAPETORCA</v>
      </c>
      <c r="D1687" s="11">
        <v>92.71</v>
      </c>
    </row>
    <row r="1688" spans="1:4" x14ac:dyDescent="0.25">
      <c r="A1688" s="10" t="s">
        <v>613</v>
      </c>
      <c r="B1688" s="10" t="s">
        <v>437</v>
      </c>
      <c r="C1688" s="10" t="str">
        <f t="shared" si="26"/>
        <v>PETORCALA CALERA</v>
      </c>
      <c r="D1688" s="11">
        <v>92.71</v>
      </c>
    </row>
    <row r="1689" spans="1:4" x14ac:dyDescent="0.25">
      <c r="A1689" s="10" t="s">
        <v>555</v>
      </c>
      <c r="B1689" s="10" t="s">
        <v>2875</v>
      </c>
      <c r="C1689" s="10" t="str">
        <f t="shared" si="26"/>
        <v>LA SERENAPUNITAQUI</v>
      </c>
      <c r="D1689" s="11">
        <v>119.94</v>
      </c>
    </row>
    <row r="1690" spans="1:4" x14ac:dyDescent="0.25">
      <c r="A1690" s="10" t="s">
        <v>2875</v>
      </c>
      <c r="B1690" s="10" t="s">
        <v>555</v>
      </c>
      <c r="C1690" s="10" t="str">
        <f t="shared" si="26"/>
        <v>PUNITAQUILA SERENA</v>
      </c>
      <c r="D1690" s="11">
        <v>119.94</v>
      </c>
    </row>
    <row r="1691" spans="1:4" x14ac:dyDescent="0.25">
      <c r="A1691" s="10" t="s">
        <v>49</v>
      </c>
      <c r="B1691" s="10" t="s">
        <v>474</v>
      </c>
      <c r="C1691" s="10" t="str">
        <f t="shared" si="26"/>
        <v>LAUTAROVICTORIA</v>
      </c>
      <c r="D1691" s="11">
        <v>37.64</v>
      </c>
    </row>
    <row r="1692" spans="1:4" x14ac:dyDescent="0.25">
      <c r="A1692" s="10" t="s">
        <v>474</v>
      </c>
      <c r="B1692" s="10" t="s">
        <v>49</v>
      </c>
      <c r="C1692" s="10" t="str">
        <f t="shared" si="26"/>
        <v>VICTORIALAUTARO</v>
      </c>
      <c r="D1692" s="11">
        <v>37.64</v>
      </c>
    </row>
    <row r="1693" spans="1:4" x14ac:dyDescent="0.25">
      <c r="A1693" s="10" t="s">
        <v>227</v>
      </c>
      <c r="B1693" s="10" t="s">
        <v>291</v>
      </c>
      <c r="C1693" s="10" t="str">
        <f t="shared" si="26"/>
        <v>LOS ANGELESCAÑETE</v>
      </c>
      <c r="D1693" s="11">
        <v>162</v>
      </c>
    </row>
    <row r="1694" spans="1:4" x14ac:dyDescent="0.25">
      <c r="A1694" s="10" t="s">
        <v>291</v>
      </c>
      <c r="B1694" s="10" t="s">
        <v>227</v>
      </c>
      <c r="C1694" s="10" t="str">
        <f t="shared" si="26"/>
        <v>CAÑETELOS ANGELES</v>
      </c>
      <c r="D1694" s="11">
        <v>162</v>
      </c>
    </row>
    <row r="1695" spans="1:4" x14ac:dyDescent="0.25">
      <c r="A1695" s="10" t="s">
        <v>350</v>
      </c>
      <c r="B1695" s="10" t="s">
        <v>3360</v>
      </c>
      <c r="C1695" s="10" t="str">
        <f t="shared" si="26"/>
        <v>PUDAHUELCOLINA</v>
      </c>
      <c r="D1695" s="11">
        <v>0</v>
      </c>
    </row>
    <row r="1696" spans="1:4" x14ac:dyDescent="0.25">
      <c r="A1696" s="10" t="s">
        <v>3360</v>
      </c>
      <c r="B1696" s="10" t="s">
        <v>350</v>
      </c>
      <c r="C1696" s="10" t="str">
        <f t="shared" si="26"/>
        <v>COLINAPUDAHUEL</v>
      </c>
      <c r="D1696" s="11">
        <v>0</v>
      </c>
    </row>
    <row r="1697" spans="1:4" x14ac:dyDescent="0.25">
      <c r="A1697" s="10" t="s">
        <v>350</v>
      </c>
      <c r="B1697" s="10" t="s">
        <v>1252</v>
      </c>
      <c r="C1697" s="10" t="str">
        <f t="shared" si="26"/>
        <v>PUDAHUELSAN BERNARDO</v>
      </c>
      <c r="D1697" s="11">
        <v>0</v>
      </c>
    </row>
    <row r="1698" spans="1:4" x14ac:dyDescent="0.25">
      <c r="A1698" s="10" t="s">
        <v>1252</v>
      </c>
      <c r="B1698" s="10" t="s">
        <v>350</v>
      </c>
      <c r="C1698" s="10" t="str">
        <f t="shared" si="26"/>
        <v>SAN BERNARDOPUDAHUEL</v>
      </c>
      <c r="D1698" s="11">
        <v>0</v>
      </c>
    </row>
    <row r="1699" spans="1:4" x14ac:dyDescent="0.25">
      <c r="A1699" s="10" t="s">
        <v>1348</v>
      </c>
      <c r="B1699" s="10" t="s">
        <v>548</v>
      </c>
      <c r="C1699" s="10" t="str">
        <f t="shared" si="26"/>
        <v>SAN MIGUELLOS VILOS</v>
      </c>
      <c r="D1699" s="11">
        <v>222.36</v>
      </c>
    </row>
    <row r="1700" spans="1:4" x14ac:dyDescent="0.25">
      <c r="A1700" s="10" t="s">
        <v>548</v>
      </c>
      <c r="B1700" s="10" t="s">
        <v>1348</v>
      </c>
      <c r="C1700" s="10" t="str">
        <f t="shared" si="26"/>
        <v>LOS VILOSSAN MIGUEL</v>
      </c>
      <c r="D1700" s="11">
        <v>222.36</v>
      </c>
    </row>
    <row r="1701" spans="1:4" x14ac:dyDescent="0.25">
      <c r="A1701" s="10" t="s">
        <v>288</v>
      </c>
      <c r="B1701" s="10" t="s">
        <v>368</v>
      </c>
      <c r="C1701" s="10" t="str">
        <f t="shared" si="26"/>
        <v>TEMUCOCURICÓ</v>
      </c>
      <c r="D1701" s="11">
        <v>504.48</v>
      </c>
    </row>
    <row r="1702" spans="1:4" x14ac:dyDescent="0.25">
      <c r="A1702" s="10" t="s">
        <v>368</v>
      </c>
      <c r="B1702" s="10" t="s">
        <v>288</v>
      </c>
      <c r="C1702" s="10" t="str">
        <f t="shared" si="26"/>
        <v>CURICÓTEMUCO</v>
      </c>
      <c r="D1702" s="11">
        <v>504.48</v>
      </c>
    </row>
    <row r="1703" spans="1:4" x14ac:dyDescent="0.25">
      <c r="A1703" s="10" t="s">
        <v>288</v>
      </c>
      <c r="B1703" s="10" t="s">
        <v>6526</v>
      </c>
      <c r="C1703" s="10" t="str">
        <f t="shared" si="26"/>
        <v>TEMUCOÑUÑOA</v>
      </c>
      <c r="D1703" s="11">
        <v>690.1</v>
      </c>
    </row>
    <row r="1704" spans="1:4" x14ac:dyDescent="0.25">
      <c r="A1704" s="10" t="s">
        <v>6526</v>
      </c>
      <c r="B1704" s="10" t="s">
        <v>288</v>
      </c>
      <c r="C1704" s="10" t="str">
        <f t="shared" si="26"/>
        <v>ÑUÑOATEMUCO</v>
      </c>
      <c r="D1704" s="11">
        <v>690.1</v>
      </c>
    </row>
    <row r="1705" spans="1:4" x14ac:dyDescent="0.25">
      <c r="A1705" s="10" t="s">
        <v>410</v>
      </c>
      <c r="B1705" s="10" t="s">
        <v>6543</v>
      </c>
      <c r="C1705" s="10" t="str">
        <f t="shared" si="26"/>
        <v>VALPARAISOCABILDO</v>
      </c>
      <c r="D1705" s="11">
        <v>125.09</v>
      </c>
    </row>
    <row r="1706" spans="1:4" x14ac:dyDescent="0.25">
      <c r="A1706" s="10" t="s">
        <v>6543</v>
      </c>
      <c r="B1706" s="10" t="s">
        <v>410</v>
      </c>
      <c r="C1706" s="10" t="str">
        <f t="shared" si="26"/>
        <v>CABILDOVALPARAISO</v>
      </c>
      <c r="D1706" s="11">
        <v>125.09</v>
      </c>
    </row>
    <row r="1707" spans="1:4" x14ac:dyDescent="0.25">
      <c r="A1707" s="10" t="s">
        <v>901</v>
      </c>
      <c r="B1707" s="10" t="s">
        <v>940</v>
      </c>
      <c r="C1707" s="10" t="str">
        <f t="shared" si="26"/>
        <v>ANTOFAGASTAMARÍA ELENA</v>
      </c>
      <c r="D1707" s="11">
        <v>224.75</v>
      </c>
    </row>
    <row r="1708" spans="1:4" x14ac:dyDescent="0.25">
      <c r="A1708" s="10" t="s">
        <v>940</v>
      </c>
      <c r="B1708" s="10" t="s">
        <v>901</v>
      </c>
      <c r="C1708" s="10" t="str">
        <f t="shared" si="26"/>
        <v>MARÍA ELENAANTOFAGASTA</v>
      </c>
      <c r="D1708" s="11">
        <v>224.75</v>
      </c>
    </row>
    <row r="1709" spans="1:4" x14ac:dyDescent="0.25">
      <c r="A1709" s="10" t="s">
        <v>261</v>
      </c>
      <c r="B1709" s="10" t="s">
        <v>3324</v>
      </c>
      <c r="C1709" s="10" t="str">
        <f t="shared" si="26"/>
        <v>ARICACERRILLOS</v>
      </c>
      <c r="D1709" s="11">
        <v>2059.04</v>
      </c>
    </row>
    <row r="1710" spans="1:4" x14ac:dyDescent="0.25">
      <c r="A1710" s="10" t="s">
        <v>3324</v>
      </c>
      <c r="B1710" s="10" t="s">
        <v>261</v>
      </c>
      <c r="C1710" s="10" t="str">
        <f t="shared" si="26"/>
        <v>CERRILLOSARICA</v>
      </c>
      <c r="D1710" s="11">
        <v>2059.04</v>
      </c>
    </row>
    <row r="1711" spans="1:4" x14ac:dyDescent="0.25">
      <c r="A1711" s="10" t="s">
        <v>103</v>
      </c>
      <c r="B1711" s="10" t="s">
        <v>335</v>
      </c>
      <c r="C1711" s="10" t="str">
        <f t="shared" si="26"/>
        <v>CHILLANLAS CONDES</v>
      </c>
      <c r="D1711" s="11">
        <v>403.29</v>
      </c>
    </row>
    <row r="1712" spans="1:4" x14ac:dyDescent="0.25">
      <c r="A1712" s="10" t="s">
        <v>335</v>
      </c>
      <c r="B1712" s="10" t="s">
        <v>103</v>
      </c>
      <c r="C1712" s="10" t="str">
        <f t="shared" si="26"/>
        <v>LAS CONDESCHILLAN</v>
      </c>
      <c r="D1712" s="11">
        <v>403.29</v>
      </c>
    </row>
    <row r="1713" spans="1:4" x14ac:dyDescent="0.25">
      <c r="A1713" s="10" t="s">
        <v>103</v>
      </c>
      <c r="B1713" s="10" t="s">
        <v>227</v>
      </c>
      <c r="C1713" s="10" t="str">
        <f t="shared" si="26"/>
        <v>CHILLANLOS ANGELES</v>
      </c>
      <c r="D1713" s="11">
        <v>110.35</v>
      </c>
    </row>
    <row r="1714" spans="1:4" x14ac:dyDescent="0.25">
      <c r="A1714" s="10" t="s">
        <v>227</v>
      </c>
      <c r="B1714" s="10" t="s">
        <v>103</v>
      </c>
      <c r="C1714" s="10" t="str">
        <f t="shared" si="26"/>
        <v>LOS ANGELESCHILLAN</v>
      </c>
      <c r="D1714" s="11">
        <v>110.35</v>
      </c>
    </row>
    <row r="1715" spans="1:4" x14ac:dyDescent="0.25">
      <c r="A1715" s="10" t="s">
        <v>103</v>
      </c>
      <c r="B1715" s="10" t="s">
        <v>1303</v>
      </c>
      <c r="C1715" s="10" t="str">
        <f t="shared" si="26"/>
        <v>CHILLANRENGO</v>
      </c>
      <c r="D1715" s="11">
        <v>289.33</v>
      </c>
    </row>
    <row r="1716" spans="1:4" x14ac:dyDescent="0.25">
      <c r="A1716" s="10" t="s">
        <v>1303</v>
      </c>
      <c r="B1716" s="10" t="s">
        <v>103</v>
      </c>
      <c r="C1716" s="10" t="str">
        <f t="shared" si="26"/>
        <v>RENGOCHILLAN</v>
      </c>
      <c r="D1716" s="11">
        <v>289.33</v>
      </c>
    </row>
    <row r="1717" spans="1:4" x14ac:dyDescent="0.25">
      <c r="A1717" s="10" t="s">
        <v>100</v>
      </c>
      <c r="B1717" s="10" t="s">
        <v>138</v>
      </c>
      <c r="C1717" s="10" t="str">
        <f t="shared" si="26"/>
        <v>CONCEPCIÓNCURANILAHUE</v>
      </c>
      <c r="D1717" s="11">
        <v>93.98</v>
      </c>
    </row>
    <row r="1718" spans="1:4" x14ac:dyDescent="0.25">
      <c r="A1718" s="10" t="s">
        <v>138</v>
      </c>
      <c r="B1718" s="10" t="s">
        <v>100</v>
      </c>
      <c r="C1718" s="10" t="str">
        <f t="shared" si="26"/>
        <v>CURANILAHUECONCEPCIÓN</v>
      </c>
      <c r="D1718" s="11">
        <v>93.98</v>
      </c>
    </row>
    <row r="1719" spans="1:4" x14ac:dyDescent="0.25">
      <c r="A1719" s="10" t="s">
        <v>326</v>
      </c>
      <c r="B1719" s="10" t="s">
        <v>368</v>
      </c>
      <c r="C1719" s="10" t="str">
        <f t="shared" si="26"/>
        <v>IQUIQUECURICÓ</v>
      </c>
      <c r="D1719" s="11">
        <v>1971.49</v>
      </c>
    </row>
    <row r="1720" spans="1:4" x14ac:dyDescent="0.25">
      <c r="A1720" s="10" t="s">
        <v>368</v>
      </c>
      <c r="B1720" s="10" t="s">
        <v>326</v>
      </c>
      <c r="C1720" s="10" t="str">
        <f t="shared" si="26"/>
        <v>CURICÓIQUIQUE</v>
      </c>
      <c r="D1720" s="11">
        <v>1971.49</v>
      </c>
    </row>
    <row r="1721" spans="1:4" x14ac:dyDescent="0.25">
      <c r="A1721" s="10" t="s">
        <v>614</v>
      </c>
      <c r="B1721" s="10" t="s">
        <v>1615</v>
      </c>
      <c r="C1721" s="10" t="str">
        <f t="shared" si="26"/>
        <v>LA LIGUACATEMU</v>
      </c>
      <c r="D1721" s="11">
        <v>71.73</v>
      </c>
    </row>
    <row r="1722" spans="1:4" x14ac:dyDescent="0.25">
      <c r="A1722" s="10" t="s">
        <v>1615</v>
      </c>
      <c r="B1722" s="10" t="s">
        <v>614</v>
      </c>
      <c r="C1722" s="10" t="str">
        <f t="shared" si="26"/>
        <v>CATEMULA LIGUA</v>
      </c>
      <c r="D1722" s="11">
        <v>71.73</v>
      </c>
    </row>
    <row r="1723" spans="1:4" x14ac:dyDescent="0.25">
      <c r="A1723" s="10" t="s">
        <v>555</v>
      </c>
      <c r="B1723" s="10" t="s">
        <v>111</v>
      </c>
      <c r="C1723" s="10" t="str">
        <f t="shared" si="26"/>
        <v>LA SERENACOIHAIQUE</v>
      </c>
      <c r="D1723" s="11">
        <v>2177.23</v>
      </c>
    </row>
    <row r="1724" spans="1:4" x14ac:dyDescent="0.25">
      <c r="A1724" s="10" t="s">
        <v>111</v>
      </c>
      <c r="B1724" s="10" t="s">
        <v>555</v>
      </c>
      <c r="C1724" s="10" t="str">
        <f t="shared" si="26"/>
        <v>COIHAIQUELA SERENA</v>
      </c>
      <c r="D1724" s="11">
        <v>2177.23</v>
      </c>
    </row>
    <row r="1725" spans="1:4" x14ac:dyDescent="0.25">
      <c r="A1725" s="10" t="s">
        <v>348</v>
      </c>
      <c r="B1725" s="10" t="s">
        <v>638</v>
      </c>
      <c r="C1725" s="10" t="str">
        <f t="shared" si="26"/>
        <v>MELIPILLASAN ANTONIO</v>
      </c>
      <c r="D1725" s="11">
        <v>48.28</v>
      </c>
    </row>
    <row r="1726" spans="1:4" x14ac:dyDescent="0.25">
      <c r="A1726" s="10" t="s">
        <v>638</v>
      </c>
      <c r="B1726" s="10" t="s">
        <v>348</v>
      </c>
      <c r="C1726" s="10" t="str">
        <f t="shared" si="26"/>
        <v>SAN ANTONIOMELIPILLA</v>
      </c>
      <c r="D1726" s="11">
        <v>48.28</v>
      </c>
    </row>
    <row r="1727" spans="1:4" x14ac:dyDescent="0.25">
      <c r="A1727" s="10" t="s">
        <v>378</v>
      </c>
      <c r="B1727" s="10" t="s">
        <v>265</v>
      </c>
      <c r="C1727" s="10" t="str">
        <f t="shared" si="26"/>
        <v>OSORNOSANTIAGO</v>
      </c>
      <c r="D1727" s="11">
        <v>932.04</v>
      </c>
    </row>
    <row r="1728" spans="1:4" x14ac:dyDescent="0.25">
      <c r="A1728" s="10" t="s">
        <v>265</v>
      </c>
      <c r="B1728" s="10" t="s">
        <v>378</v>
      </c>
      <c r="C1728" s="10" t="str">
        <f t="shared" si="26"/>
        <v>SANTIAGOOSORNO</v>
      </c>
      <c r="D1728" s="11">
        <v>932.04</v>
      </c>
    </row>
    <row r="1729" spans="1:4" x14ac:dyDescent="0.25">
      <c r="A1729" s="10" t="s">
        <v>3330</v>
      </c>
      <c r="B1729" s="10" t="s">
        <v>1422</v>
      </c>
      <c r="C1729" s="10" t="str">
        <f t="shared" si="26"/>
        <v>PUTAENDOLOS ANDES</v>
      </c>
      <c r="D1729" s="11">
        <v>32.35</v>
      </c>
    </row>
    <row r="1730" spans="1:4" x14ac:dyDescent="0.25">
      <c r="A1730" s="10" t="s">
        <v>1422</v>
      </c>
      <c r="B1730" s="10" t="s">
        <v>3330</v>
      </c>
      <c r="C1730" s="10" t="str">
        <f t="shared" ref="C1730:C1793" si="27">CONCATENATE(A1730,B1730)</f>
        <v>LOS ANDESPUTAENDO</v>
      </c>
      <c r="D1730" s="11">
        <v>32.35</v>
      </c>
    </row>
    <row r="1731" spans="1:4" x14ac:dyDescent="0.25">
      <c r="A1731" s="10" t="s">
        <v>820</v>
      </c>
      <c r="B1731" s="10" t="s">
        <v>819</v>
      </c>
      <c r="C1731" s="10" t="str">
        <f t="shared" si="27"/>
        <v>QUELLÓNANCUD</v>
      </c>
      <c r="D1731" s="11">
        <v>168.52</v>
      </c>
    </row>
    <row r="1732" spans="1:4" x14ac:dyDescent="0.25">
      <c r="A1732" s="10" t="s">
        <v>819</v>
      </c>
      <c r="B1732" s="10" t="s">
        <v>820</v>
      </c>
      <c r="C1732" s="10" t="str">
        <f t="shared" si="27"/>
        <v>ANCUDQUELLÓN</v>
      </c>
      <c r="D1732" s="11">
        <v>168.52</v>
      </c>
    </row>
    <row r="1733" spans="1:4" x14ac:dyDescent="0.25">
      <c r="A1733" s="10" t="s">
        <v>408</v>
      </c>
      <c r="B1733" s="10" t="s">
        <v>1615</v>
      </c>
      <c r="C1733" s="10" t="str">
        <f t="shared" si="27"/>
        <v>QUILLOTACATEMU</v>
      </c>
      <c r="D1733" s="11">
        <v>48.61</v>
      </c>
    </row>
    <row r="1734" spans="1:4" x14ac:dyDescent="0.25">
      <c r="A1734" s="10" t="s">
        <v>1615</v>
      </c>
      <c r="B1734" s="10" t="s">
        <v>408</v>
      </c>
      <c r="C1734" s="10" t="str">
        <f t="shared" si="27"/>
        <v>CATEMUQUILLOTA</v>
      </c>
      <c r="D1734" s="11">
        <v>48.61</v>
      </c>
    </row>
    <row r="1735" spans="1:4" x14ac:dyDescent="0.25">
      <c r="A1735" s="10" t="s">
        <v>950</v>
      </c>
      <c r="B1735" s="10" t="s">
        <v>6471</v>
      </c>
      <c r="C1735" s="10" t="str">
        <f t="shared" si="27"/>
        <v>RANCAGUABUIN</v>
      </c>
      <c r="D1735" s="11">
        <v>50.09</v>
      </c>
    </row>
    <row r="1736" spans="1:4" x14ac:dyDescent="0.25">
      <c r="A1736" s="10" t="s">
        <v>6471</v>
      </c>
      <c r="B1736" s="10" t="s">
        <v>950</v>
      </c>
      <c r="C1736" s="10" t="str">
        <f t="shared" si="27"/>
        <v>BUINRANCAGUA</v>
      </c>
      <c r="D1736" s="11">
        <v>50.09</v>
      </c>
    </row>
    <row r="1737" spans="1:4" x14ac:dyDescent="0.25">
      <c r="A1737" s="10" t="s">
        <v>950</v>
      </c>
      <c r="B1737" s="10" t="s">
        <v>1252</v>
      </c>
      <c r="C1737" s="10" t="str">
        <f t="shared" si="27"/>
        <v>RANCAGUASAN BERNARDO</v>
      </c>
      <c r="D1737" s="11">
        <v>66.94</v>
      </c>
    </row>
    <row r="1738" spans="1:4" x14ac:dyDescent="0.25">
      <c r="A1738" s="10" t="s">
        <v>1252</v>
      </c>
      <c r="B1738" s="10" t="s">
        <v>950</v>
      </c>
      <c r="C1738" s="10" t="str">
        <f t="shared" si="27"/>
        <v>SAN BERNARDORANCAGUA</v>
      </c>
      <c r="D1738" s="11">
        <v>66.94</v>
      </c>
    </row>
    <row r="1739" spans="1:4" x14ac:dyDescent="0.25">
      <c r="A1739" s="10" t="s">
        <v>1336</v>
      </c>
      <c r="B1739" s="10" t="s">
        <v>288</v>
      </c>
      <c r="C1739" s="10" t="str">
        <f t="shared" si="27"/>
        <v>RÍO BUENOTEMUCO</v>
      </c>
      <c r="D1739" s="11">
        <v>222.73</v>
      </c>
    </row>
    <row r="1740" spans="1:4" x14ac:dyDescent="0.25">
      <c r="A1740" s="10" t="s">
        <v>288</v>
      </c>
      <c r="B1740" s="10" t="s">
        <v>1336</v>
      </c>
      <c r="C1740" s="10" t="str">
        <f t="shared" si="27"/>
        <v>TEMUCORÍO BUENO</v>
      </c>
      <c r="D1740" s="11">
        <v>222.73</v>
      </c>
    </row>
    <row r="1741" spans="1:4" x14ac:dyDescent="0.25">
      <c r="A1741" s="10" t="s">
        <v>1467</v>
      </c>
      <c r="B1741" s="10" t="s">
        <v>335</v>
      </c>
      <c r="C1741" s="10" t="str">
        <f t="shared" si="27"/>
        <v>SAN FELIPELAS CONDES</v>
      </c>
      <c r="D1741" s="11">
        <v>87.68</v>
      </c>
    </row>
    <row r="1742" spans="1:4" x14ac:dyDescent="0.25">
      <c r="A1742" s="10" t="s">
        <v>335</v>
      </c>
      <c r="B1742" s="10" t="s">
        <v>1467</v>
      </c>
      <c r="C1742" s="10" t="str">
        <f t="shared" si="27"/>
        <v>LAS CONDESSAN FELIPE</v>
      </c>
      <c r="D1742" s="11">
        <v>87.68</v>
      </c>
    </row>
    <row r="1743" spans="1:4" x14ac:dyDescent="0.25">
      <c r="A1743" s="10" t="s">
        <v>1467</v>
      </c>
      <c r="B1743" s="10" t="s">
        <v>6552</v>
      </c>
      <c r="C1743" s="10" t="str">
        <f t="shared" si="27"/>
        <v>SAN FELIPEZAPALLAR</v>
      </c>
      <c r="D1743" s="11">
        <v>114.89</v>
      </c>
    </row>
    <row r="1744" spans="1:4" x14ac:dyDescent="0.25">
      <c r="A1744" s="10" t="s">
        <v>6552</v>
      </c>
      <c r="B1744" s="10" t="s">
        <v>1467</v>
      </c>
      <c r="C1744" s="10" t="str">
        <f t="shared" si="27"/>
        <v>ZAPALLARSAN FELIPE</v>
      </c>
      <c r="D1744" s="11">
        <v>114.89</v>
      </c>
    </row>
    <row r="1745" spans="1:4" x14ac:dyDescent="0.25">
      <c r="A1745" s="10" t="s">
        <v>1348</v>
      </c>
      <c r="B1745" s="10" t="s">
        <v>359</v>
      </c>
      <c r="C1745" s="10" t="str">
        <f t="shared" si="27"/>
        <v>SAN MIGUELTALCA</v>
      </c>
      <c r="D1745" s="11">
        <v>256.86</v>
      </c>
    </row>
    <row r="1746" spans="1:4" x14ac:dyDescent="0.25">
      <c r="A1746" s="10" t="s">
        <v>359</v>
      </c>
      <c r="B1746" s="10" t="s">
        <v>1348</v>
      </c>
      <c r="C1746" s="10" t="str">
        <f t="shared" si="27"/>
        <v>TALCASAN MIGUEL</v>
      </c>
      <c r="D1746" s="11">
        <v>256.86</v>
      </c>
    </row>
    <row r="1747" spans="1:4" x14ac:dyDescent="0.25">
      <c r="A1747" s="10" t="s">
        <v>265</v>
      </c>
      <c r="B1747" s="10" t="s">
        <v>3360</v>
      </c>
      <c r="C1747" s="10" t="str">
        <f t="shared" si="27"/>
        <v>SANTIAGOCOLINA</v>
      </c>
      <c r="D1747" s="11">
        <v>30.32</v>
      </c>
    </row>
    <row r="1748" spans="1:4" x14ac:dyDescent="0.25">
      <c r="A1748" s="10" t="s">
        <v>3360</v>
      </c>
      <c r="B1748" s="10" t="s">
        <v>265</v>
      </c>
      <c r="C1748" s="10" t="str">
        <f t="shared" si="27"/>
        <v>COLINASANTIAGO</v>
      </c>
      <c r="D1748" s="11">
        <v>30.32</v>
      </c>
    </row>
    <row r="1749" spans="1:4" x14ac:dyDescent="0.25">
      <c r="A1749" s="10" t="s">
        <v>288</v>
      </c>
      <c r="B1749" s="10" t="s">
        <v>6467</v>
      </c>
      <c r="C1749" s="10" t="str">
        <f t="shared" si="27"/>
        <v>TEMUCOERCILLA</v>
      </c>
      <c r="D1749" s="11">
        <v>96.83</v>
      </c>
    </row>
    <row r="1750" spans="1:4" x14ac:dyDescent="0.25">
      <c r="A1750" s="10" t="s">
        <v>6467</v>
      </c>
      <c r="B1750" s="10" t="s">
        <v>288</v>
      </c>
      <c r="C1750" s="10" t="str">
        <f t="shared" si="27"/>
        <v>ERCILLATEMUCO</v>
      </c>
      <c r="D1750" s="11">
        <v>96.83</v>
      </c>
    </row>
    <row r="1751" spans="1:4" x14ac:dyDescent="0.25">
      <c r="A1751" s="10" t="s">
        <v>435</v>
      </c>
      <c r="B1751" s="10" t="s">
        <v>1615</v>
      </c>
      <c r="C1751" s="10" t="str">
        <f t="shared" si="27"/>
        <v>VIÑA DEL MARCATEMU</v>
      </c>
      <c r="D1751" s="11">
        <v>83.64</v>
      </c>
    </row>
    <row r="1752" spans="1:4" x14ac:dyDescent="0.25">
      <c r="A1752" s="10" t="s">
        <v>1615</v>
      </c>
      <c r="B1752" s="10" t="s">
        <v>435</v>
      </c>
      <c r="C1752" s="10" t="str">
        <f t="shared" si="27"/>
        <v>CATEMUVIÑA DEL MAR</v>
      </c>
      <c r="D1752" s="11">
        <v>83.64</v>
      </c>
    </row>
    <row r="1753" spans="1:4" x14ac:dyDescent="0.25">
      <c r="A1753" s="10" t="s">
        <v>724</v>
      </c>
      <c r="B1753" s="10" t="s">
        <v>6526</v>
      </c>
      <c r="C1753" s="10" t="str">
        <f t="shared" si="27"/>
        <v>ANGOLÑUÑOA</v>
      </c>
      <c r="D1753" s="11">
        <v>569</v>
      </c>
    </row>
    <row r="1754" spans="1:4" x14ac:dyDescent="0.25">
      <c r="A1754" s="10" t="s">
        <v>6526</v>
      </c>
      <c r="B1754" s="10" t="s">
        <v>724</v>
      </c>
      <c r="C1754" s="10" t="str">
        <f t="shared" si="27"/>
        <v>ÑUÑOAANGOL</v>
      </c>
      <c r="D1754" s="11">
        <v>569</v>
      </c>
    </row>
    <row r="1755" spans="1:4" x14ac:dyDescent="0.25">
      <c r="A1755" s="10" t="s">
        <v>1389</v>
      </c>
      <c r="B1755" s="10" t="s">
        <v>1389</v>
      </c>
      <c r="C1755" s="10" t="str">
        <f t="shared" si="27"/>
        <v>CASABLANCACASABLANCA</v>
      </c>
      <c r="D1755" s="11">
        <v>0</v>
      </c>
    </row>
    <row r="1756" spans="1:4" x14ac:dyDescent="0.25">
      <c r="A1756" s="10" t="s">
        <v>1753</v>
      </c>
      <c r="B1756" s="10" t="s">
        <v>950</v>
      </c>
      <c r="C1756" s="10" t="str">
        <f t="shared" si="27"/>
        <v>CAUQUENESRANCAGUA</v>
      </c>
      <c r="D1756" s="11">
        <v>274</v>
      </c>
    </row>
    <row r="1757" spans="1:4" x14ac:dyDescent="0.25">
      <c r="A1757" s="10" t="s">
        <v>950</v>
      </c>
      <c r="B1757" s="10" t="s">
        <v>1753</v>
      </c>
      <c r="C1757" s="10" t="str">
        <f t="shared" si="27"/>
        <v>RANCAGUACAUQUENES</v>
      </c>
      <c r="D1757" s="11">
        <v>274</v>
      </c>
    </row>
    <row r="1758" spans="1:4" x14ac:dyDescent="0.25">
      <c r="A1758" s="10" t="s">
        <v>493</v>
      </c>
      <c r="B1758" s="10" t="s">
        <v>718</v>
      </c>
      <c r="C1758" s="10" t="str">
        <f t="shared" si="27"/>
        <v>COLLIPULLIPUREN</v>
      </c>
      <c r="D1758" s="11">
        <v>79</v>
      </c>
    </row>
    <row r="1759" spans="1:4" x14ac:dyDescent="0.25">
      <c r="A1759" s="10" t="s">
        <v>718</v>
      </c>
      <c r="B1759" s="10" t="s">
        <v>493</v>
      </c>
      <c r="C1759" s="10" t="str">
        <f t="shared" si="27"/>
        <v>PURENCOLLIPULLI</v>
      </c>
      <c r="D1759" s="11">
        <v>79</v>
      </c>
    </row>
    <row r="1760" spans="1:4" x14ac:dyDescent="0.25">
      <c r="A1760" s="10" t="s">
        <v>493</v>
      </c>
      <c r="B1760" s="10" t="s">
        <v>17</v>
      </c>
      <c r="C1760" s="10" t="str">
        <f t="shared" si="27"/>
        <v>COLLIPULLIVALDIVIA</v>
      </c>
      <c r="D1760" s="11">
        <v>269</v>
      </c>
    </row>
    <row r="1761" spans="1:4" x14ac:dyDescent="0.25">
      <c r="A1761" s="10" t="s">
        <v>17</v>
      </c>
      <c r="B1761" s="10" t="s">
        <v>493</v>
      </c>
      <c r="C1761" s="10" t="str">
        <f t="shared" si="27"/>
        <v>VALDIVIACOLLIPULLI</v>
      </c>
      <c r="D1761" s="11">
        <v>269</v>
      </c>
    </row>
    <row r="1762" spans="1:4" x14ac:dyDescent="0.25">
      <c r="A1762" s="10" t="s">
        <v>493</v>
      </c>
      <c r="B1762" s="10" t="s">
        <v>442</v>
      </c>
      <c r="C1762" s="10" t="str">
        <f t="shared" si="27"/>
        <v>COLLIPULLIVILLARRICA</v>
      </c>
      <c r="D1762" s="11">
        <v>181</v>
      </c>
    </row>
    <row r="1763" spans="1:4" x14ac:dyDescent="0.25">
      <c r="A1763" s="10" t="s">
        <v>442</v>
      </c>
      <c r="B1763" s="10" t="s">
        <v>493</v>
      </c>
      <c r="C1763" s="10" t="str">
        <f t="shared" si="27"/>
        <v>VILLARRICACOLLIPULLI</v>
      </c>
      <c r="D1763" s="11">
        <v>181</v>
      </c>
    </row>
    <row r="1764" spans="1:4" x14ac:dyDescent="0.25">
      <c r="A1764" s="10" t="s">
        <v>1030</v>
      </c>
      <c r="B1764" s="10" t="s">
        <v>20</v>
      </c>
      <c r="C1764" s="10" t="str">
        <f t="shared" si="27"/>
        <v>COMBARBALÁVICUÑA</v>
      </c>
      <c r="D1764" s="11">
        <v>238</v>
      </c>
    </row>
    <row r="1765" spans="1:4" x14ac:dyDescent="0.25">
      <c r="A1765" s="10" t="s">
        <v>20</v>
      </c>
      <c r="B1765" s="10" t="s">
        <v>1030</v>
      </c>
      <c r="C1765" s="10" t="str">
        <f t="shared" si="27"/>
        <v>VICUÑACOMBARBALÁ</v>
      </c>
      <c r="D1765" s="11">
        <v>238</v>
      </c>
    </row>
    <row r="1766" spans="1:4" x14ac:dyDescent="0.25">
      <c r="A1766" s="10" t="s">
        <v>100</v>
      </c>
      <c r="B1766" s="10" t="s">
        <v>100</v>
      </c>
      <c r="C1766" s="10" t="str">
        <f t="shared" si="27"/>
        <v>CONCEPCIÓNCONCEPCIÓN</v>
      </c>
      <c r="D1766" s="11">
        <v>0</v>
      </c>
    </row>
    <row r="1767" spans="1:4" x14ac:dyDescent="0.25">
      <c r="A1767" s="10" t="s">
        <v>100</v>
      </c>
      <c r="B1767" s="10" t="s">
        <v>12</v>
      </c>
      <c r="C1767" s="10" t="str">
        <f t="shared" si="27"/>
        <v>CONCEPCIÓNPINTO</v>
      </c>
      <c r="D1767" s="11">
        <v>119</v>
      </c>
    </row>
    <row r="1768" spans="1:4" x14ac:dyDescent="0.25">
      <c r="A1768" s="10" t="s">
        <v>12</v>
      </c>
      <c r="B1768" s="10" t="s">
        <v>100</v>
      </c>
      <c r="C1768" s="10" t="str">
        <f t="shared" si="27"/>
        <v>PINTOCONCEPCIÓN</v>
      </c>
      <c r="D1768" s="11">
        <v>119</v>
      </c>
    </row>
    <row r="1769" spans="1:4" x14ac:dyDescent="0.25">
      <c r="A1769" s="10" t="s">
        <v>966</v>
      </c>
      <c r="B1769" s="10" t="s">
        <v>966</v>
      </c>
      <c r="C1769" s="10" t="str">
        <f t="shared" si="27"/>
        <v>FREIRINAFREIRINA</v>
      </c>
      <c r="D1769" s="11">
        <v>0</v>
      </c>
    </row>
    <row r="1770" spans="1:4" x14ac:dyDescent="0.25">
      <c r="A1770" s="10" t="s">
        <v>1304</v>
      </c>
      <c r="B1770" s="10" t="s">
        <v>335</v>
      </c>
      <c r="C1770" s="10" t="str">
        <f t="shared" si="27"/>
        <v>GRANEROSLAS CONDES</v>
      </c>
      <c r="D1770" s="11">
        <v>74.739999999999995</v>
      </c>
    </row>
    <row r="1771" spans="1:4" x14ac:dyDescent="0.25">
      <c r="A1771" s="10" t="s">
        <v>335</v>
      </c>
      <c r="B1771" s="10" t="s">
        <v>1304</v>
      </c>
      <c r="C1771" s="10" t="str">
        <f t="shared" si="27"/>
        <v>LAS CONDESGRANEROS</v>
      </c>
      <c r="D1771" s="11">
        <v>74.739999999999995</v>
      </c>
    </row>
    <row r="1772" spans="1:4" x14ac:dyDescent="0.25">
      <c r="A1772" s="10" t="s">
        <v>1304</v>
      </c>
      <c r="B1772" s="10" t="s">
        <v>6526</v>
      </c>
      <c r="C1772" s="10" t="str">
        <f t="shared" si="27"/>
        <v>GRANEROSÑUÑOA</v>
      </c>
      <c r="D1772" s="11">
        <v>74.739999999999995</v>
      </c>
    </row>
    <row r="1773" spans="1:4" x14ac:dyDescent="0.25">
      <c r="A1773" s="10" t="s">
        <v>6526</v>
      </c>
      <c r="B1773" s="10" t="s">
        <v>1304</v>
      </c>
      <c r="C1773" s="10" t="str">
        <f t="shared" si="27"/>
        <v>ÑUÑOAGRANEROS</v>
      </c>
      <c r="D1773" s="11">
        <v>74.739999999999995</v>
      </c>
    </row>
    <row r="1774" spans="1:4" x14ac:dyDescent="0.25">
      <c r="A1774" s="10" t="s">
        <v>326</v>
      </c>
      <c r="B1774" s="10" t="s">
        <v>288</v>
      </c>
      <c r="C1774" s="10" t="str">
        <f t="shared" si="27"/>
        <v>IQUIQUETEMUCO</v>
      </c>
      <c r="D1774" s="11">
        <v>2433</v>
      </c>
    </row>
    <row r="1775" spans="1:4" x14ac:dyDescent="0.25">
      <c r="A1775" s="10" t="s">
        <v>288</v>
      </c>
      <c r="B1775" s="10" t="s">
        <v>326</v>
      </c>
      <c r="C1775" s="10" t="str">
        <f t="shared" si="27"/>
        <v>TEMUCOIQUIQUE</v>
      </c>
      <c r="D1775" s="11">
        <v>2433</v>
      </c>
    </row>
    <row r="1776" spans="1:4" x14ac:dyDescent="0.25">
      <c r="A1776" s="10" t="s">
        <v>614</v>
      </c>
      <c r="B1776" s="10" t="s">
        <v>409</v>
      </c>
      <c r="C1776" s="10" t="str">
        <f t="shared" si="27"/>
        <v>LA LIGUALIMACHE</v>
      </c>
      <c r="D1776" s="11">
        <v>77.400000000000006</v>
      </c>
    </row>
    <row r="1777" spans="1:4" x14ac:dyDescent="0.25">
      <c r="A1777" s="10" t="s">
        <v>409</v>
      </c>
      <c r="B1777" s="10" t="s">
        <v>614</v>
      </c>
      <c r="C1777" s="10" t="str">
        <f t="shared" si="27"/>
        <v>LIMACHELA LIGUA</v>
      </c>
      <c r="D1777" s="11">
        <v>77.400000000000006</v>
      </c>
    </row>
    <row r="1778" spans="1:4" x14ac:dyDescent="0.25">
      <c r="A1778" s="10" t="s">
        <v>555</v>
      </c>
      <c r="B1778" s="10" t="s">
        <v>326</v>
      </c>
      <c r="C1778" s="10" t="str">
        <f t="shared" si="27"/>
        <v>LA SERENAIQUIQUE</v>
      </c>
      <c r="D1778" s="11">
        <v>1287</v>
      </c>
    </row>
    <row r="1779" spans="1:4" x14ac:dyDescent="0.25">
      <c r="A1779" s="10" t="s">
        <v>326</v>
      </c>
      <c r="B1779" s="10" t="s">
        <v>555</v>
      </c>
      <c r="C1779" s="10" t="str">
        <f t="shared" si="27"/>
        <v>IQUIQUELA SERENA</v>
      </c>
      <c r="D1779" s="11">
        <v>1287</v>
      </c>
    </row>
    <row r="1780" spans="1:4" x14ac:dyDescent="0.25">
      <c r="A1780" s="10" t="s">
        <v>1422</v>
      </c>
      <c r="B1780" s="10" t="s">
        <v>1348</v>
      </c>
      <c r="C1780" s="10" t="str">
        <f t="shared" si="27"/>
        <v>LOS ANDESSAN MIGUEL</v>
      </c>
      <c r="D1780" s="11">
        <v>84.8</v>
      </c>
    </row>
    <row r="1781" spans="1:4" x14ac:dyDescent="0.25">
      <c r="A1781" s="10" t="s">
        <v>1348</v>
      </c>
      <c r="B1781" s="10" t="s">
        <v>1422</v>
      </c>
      <c r="C1781" s="10" t="str">
        <f t="shared" si="27"/>
        <v>SAN MIGUELLOS ANDES</v>
      </c>
      <c r="D1781" s="11">
        <v>84.8</v>
      </c>
    </row>
    <row r="1782" spans="1:4" x14ac:dyDescent="0.25">
      <c r="A1782" s="10" t="s">
        <v>1937</v>
      </c>
      <c r="B1782" s="10" t="s">
        <v>6529</v>
      </c>
      <c r="C1782" s="10" t="str">
        <f t="shared" si="27"/>
        <v>MACHALIPAREDONES</v>
      </c>
      <c r="D1782" s="11">
        <v>164</v>
      </c>
    </row>
    <row r="1783" spans="1:4" x14ac:dyDescent="0.25">
      <c r="A1783" s="10" t="s">
        <v>6529</v>
      </c>
      <c r="B1783" s="10" t="s">
        <v>1937</v>
      </c>
      <c r="C1783" s="10" t="str">
        <f t="shared" si="27"/>
        <v>PAREDONESMACHALI</v>
      </c>
      <c r="D1783" s="11">
        <v>164</v>
      </c>
    </row>
    <row r="1784" spans="1:4" x14ac:dyDescent="0.25">
      <c r="A1784" s="10" t="s">
        <v>802</v>
      </c>
      <c r="B1784" s="10" t="s">
        <v>806</v>
      </c>
      <c r="C1784" s="10" t="str">
        <f t="shared" si="27"/>
        <v>MAULLÍNRÍO NEGRO</v>
      </c>
      <c r="D1784" s="11">
        <v>154</v>
      </c>
    </row>
    <row r="1785" spans="1:4" x14ac:dyDescent="0.25">
      <c r="A1785" s="10" t="s">
        <v>806</v>
      </c>
      <c r="B1785" s="10" t="s">
        <v>802</v>
      </c>
      <c r="C1785" s="10" t="str">
        <f t="shared" si="27"/>
        <v>RÍO NEGROMAULLÍN</v>
      </c>
      <c r="D1785" s="11">
        <v>154</v>
      </c>
    </row>
    <row r="1786" spans="1:4" x14ac:dyDescent="0.25">
      <c r="A1786" s="10" t="s">
        <v>4</v>
      </c>
      <c r="B1786" s="10" t="s">
        <v>1715</v>
      </c>
      <c r="C1786" s="10" t="str">
        <f t="shared" si="27"/>
        <v>MOLINALICANTÉN</v>
      </c>
      <c r="D1786" s="11">
        <v>93.1</v>
      </c>
    </row>
    <row r="1787" spans="1:4" x14ac:dyDescent="0.25">
      <c r="A1787" s="10" t="s">
        <v>1715</v>
      </c>
      <c r="B1787" s="10" t="s">
        <v>4</v>
      </c>
      <c r="C1787" s="10" t="str">
        <f t="shared" si="27"/>
        <v>LICANTÉNMOLINA</v>
      </c>
      <c r="D1787" s="11">
        <v>93.1</v>
      </c>
    </row>
    <row r="1788" spans="1:4" x14ac:dyDescent="0.25">
      <c r="A1788" s="10" t="s">
        <v>378</v>
      </c>
      <c r="B1788" s="10" t="s">
        <v>103</v>
      </c>
      <c r="C1788" s="10" t="str">
        <f t="shared" si="27"/>
        <v>OSORNOCHILLAN</v>
      </c>
      <c r="D1788" s="11">
        <v>527</v>
      </c>
    </row>
    <row r="1789" spans="1:4" x14ac:dyDescent="0.25">
      <c r="A1789" s="10" t="s">
        <v>103</v>
      </c>
      <c r="B1789" s="10" t="s">
        <v>378</v>
      </c>
      <c r="C1789" s="10" t="str">
        <f t="shared" si="27"/>
        <v>CHILLANOSORNO</v>
      </c>
      <c r="D1789" s="11">
        <v>527</v>
      </c>
    </row>
    <row r="1790" spans="1:4" x14ac:dyDescent="0.25">
      <c r="A1790" s="10" t="s">
        <v>950</v>
      </c>
      <c r="B1790" s="10" t="s">
        <v>6553</v>
      </c>
      <c r="C1790" s="10" t="str">
        <f t="shared" si="27"/>
        <v>RANCAGUAEL BOSQUE</v>
      </c>
      <c r="D1790" s="11">
        <v>87.3</v>
      </c>
    </row>
    <row r="1791" spans="1:4" x14ac:dyDescent="0.25">
      <c r="A1791" s="10" t="s">
        <v>6553</v>
      </c>
      <c r="B1791" s="10" t="s">
        <v>950</v>
      </c>
      <c r="C1791" s="10" t="str">
        <f t="shared" si="27"/>
        <v>EL BOSQUERANCAGUA</v>
      </c>
      <c r="D1791" s="11">
        <v>87.3</v>
      </c>
    </row>
    <row r="1792" spans="1:4" x14ac:dyDescent="0.25">
      <c r="A1792" s="10" t="s">
        <v>950</v>
      </c>
      <c r="B1792" s="10" t="s">
        <v>6529</v>
      </c>
      <c r="C1792" s="10" t="str">
        <f t="shared" si="27"/>
        <v>RANCAGUAPAREDONES</v>
      </c>
      <c r="D1792" s="11">
        <v>158</v>
      </c>
    </row>
    <row r="1793" spans="1:4" x14ac:dyDescent="0.25">
      <c r="A1793" s="10" t="s">
        <v>950</v>
      </c>
      <c r="B1793" s="10" t="s">
        <v>1467</v>
      </c>
      <c r="C1793" s="10" t="str">
        <f t="shared" si="27"/>
        <v>RANCAGUASAN FELIPE</v>
      </c>
      <c r="D1793" s="11">
        <v>172</v>
      </c>
    </row>
    <row r="1794" spans="1:4" x14ac:dyDescent="0.25">
      <c r="A1794" s="10" t="s">
        <v>950</v>
      </c>
      <c r="B1794" s="10" t="s">
        <v>3006</v>
      </c>
      <c r="C1794" s="10" t="str">
        <f t="shared" ref="C1794:C1857" si="28">CONCATENATE(A1794,B1794)</f>
        <v>RANCAGUASAN RAFAEL</v>
      </c>
      <c r="D1794" s="11">
        <v>153</v>
      </c>
    </row>
    <row r="1795" spans="1:4" x14ac:dyDescent="0.25">
      <c r="A1795" s="10" t="s">
        <v>950</v>
      </c>
      <c r="B1795" s="10" t="s">
        <v>638</v>
      </c>
      <c r="C1795" s="10" t="str">
        <f t="shared" si="28"/>
        <v>RANCAGUASAN ANTONIO</v>
      </c>
      <c r="D1795" s="11">
        <v>142</v>
      </c>
    </row>
    <row r="1796" spans="1:4" x14ac:dyDescent="0.25">
      <c r="A1796" s="10" t="s">
        <v>950</v>
      </c>
      <c r="B1796" s="10" t="s">
        <v>6520</v>
      </c>
      <c r="C1796" s="10" t="str">
        <f t="shared" si="28"/>
        <v>RANCAGUAMARCHIGUE</v>
      </c>
      <c r="D1796" s="11">
        <v>123</v>
      </c>
    </row>
    <row r="1797" spans="1:4" x14ac:dyDescent="0.25">
      <c r="A1797" s="10" t="s">
        <v>6529</v>
      </c>
      <c r="B1797" s="10" t="s">
        <v>950</v>
      </c>
      <c r="C1797" s="10" t="str">
        <f t="shared" si="28"/>
        <v>PAREDONESRANCAGUA</v>
      </c>
      <c r="D1797" s="11">
        <v>158</v>
      </c>
    </row>
    <row r="1798" spans="1:4" x14ac:dyDescent="0.25">
      <c r="A1798" s="10" t="s">
        <v>1467</v>
      </c>
      <c r="B1798" s="10" t="s">
        <v>950</v>
      </c>
      <c r="C1798" s="10" t="str">
        <f t="shared" si="28"/>
        <v>SAN FELIPERANCAGUA</v>
      </c>
      <c r="D1798" s="11">
        <v>172</v>
      </c>
    </row>
    <row r="1799" spans="1:4" x14ac:dyDescent="0.25">
      <c r="A1799" s="10" t="s">
        <v>3006</v>
      </c>
      <c r="B1799" s="10" t="s">
        <v>950</v>
      </c>
      <c r="C1799" s="10" t="str">
        <f t="shared" si="28"/>
        <v>SAN RAFAELRANCAGUA</v>
      </c>
      <c r="D1799" s="11">
        <v>153</v>
      </c>
    </row>
    <row r="1800" spans="1:4" x14ac:dyDescent="0.25">
      <c r="A1800" s="10" t="s">
        <v>638</v>
      </c>
      <c r="B1800" s="10" t="s">
        <v>950</v>
      </c>
      <c r="C1800" s="10" t="str">
        <f t="shared" si="28"/>
        <v>SAN ANTONIORANCAGUA</v>
      </c>
      <c r="D1800" s="11">
        <v>142</v>
      </c>
    </row>
    <row r="1801" spans="1:4" x14ac:dyDescent="0.25">
      <c r="A1801" s="10" t="s">
        <v>6520</v>
      </c>
      <c r="B1801" s="10" t="s">
        <v>950</v>
      </c>
      <c r="C1801" s="10" t="str">
        <f t="shared" si="28"/>
        <v>MARCHIGUERANCAGUA</v>
      </c>
      <c r="D1801" s="11">
        <v>123</v>
      </c>
    </row>
    <row r="1802" spans="1:4" x14ac:dyDescent="0.25">
      <c r="A1802" s="10" t="s">
        <v>1252</v>
      </c>
      <c r="B1802" s="10" t="s">
        <v>1395</v>
      </c>
      <c r="C1802" s="10" t="str">
        <f t="shared" si="28"/>
        <v>SAN BERNARDOQUINTERO</v>
      </c>
      <c r="D1802" s="11">
        <v>168</v>
      </c>
    </row>
    <row r="1803" spans="1:4" x14ac:dyDescent="0.25">
      <c r="A1803" s="10" t="s">
        <v>1395</v>
      </c>
      <c r="B1803" s="10" t="s">
        <v>1252</v>
      </c>
      <c r="C1803" s="10" t="str">
        <f t="shared" si="28"/>
        <v>QUINTEROSAN BERNARDO</v>
      </c>
      <c r="D1803" s="11">
        <v>168</v>
      </c>
    </row>
    <row r="1804" spans="1:4" x14ac:dyDescent="0.25">
      <c r="A1804" s="10" t="s">
        <v>1467</v>
      </c>
      <c r="B1804" s="10" t="s">
        <v>6505</v>
      </c>
      <c r="C1804" s="10" t="str">
        <f t="shared" si="28"/>
        <v>SAN FELIPEINDEPENDENCIA</v>
      </c>
      <c r="D1804" s="11">
        <v>87.9</v>
      </c>
    </row>
    <row r="1805" spans="1:4" x14ac:dyDescent="0.25">
      <c r="A1805" s="10" t="s">
        <v>6505</v>
      </c>
      <c r="B1805" s="10" t="s">
        <v>1467</v>
      </c>
      <c r="C1805" s="10" t="str">
        <f t="shared" si="28"/>
        <v>INDEPENDENCIASAN FELIPE</v>
      </c>
      <c r="D1805" s="11">
        <v>87.9</v>
      </c>
    </row>
    <row r="1806" spans="1:4" x14ac:dyDescent="0.25">
      <c r="A1806" s="10" t="s">
        <v>373</v>
      </c>
      <c r="B1806" s="10" t="s">
        <v>103</v>
      </c>
      <c r="C1806" s="10" t="str">
        <f t="shared" si="28"/>
        <v>SAN JOSÉ DE LA MARIQUINACHILLAN</v>
      </c>
      <c r="D1806" s="11">
        <v>401</v>
      </c>
    </row>
    <row r="1807" spans="1:4" x14ac:dyDescent="0.25">
      <c r="A1807" s="10" t="s">
        <v>103</v>
      </c>
      <c r="B1807" s="10" t="s">
        <v>373</v>
      </c>
      <c r="C1807" s="10" t="str">
        <f t="shared" si="28"/>
        <v>CHILLANSAN JOSÉ DE LA MARIQUINA</v>
      </c>
      <c r="D1807" s="11">
        <v>401</v>
      </c>
    </row>
    <row r="1808" spans="1:4" x14ac:dyDescent="0.25">
      <c r="A1808" s="10" t="s">
        <v>1294</v>
      </c>
      <c r="B1808" s="10" t="s">
        <v>1294</v>
      </c>
      <c r="C1808" s="10" t="str">
        <f t="shared" si="28"/>
        <v>SANTA CRUZSANTA CRUZ</v>
      </c>
      <c r="D1808" s="11">
        <v>0</v>
      </c>
    </row>
    <row r="1809" spans="1:4" x14ac:dyDescent="0.25">
      <c r="A1809" s="10" t="s">
        <v>302</v>
      </c>
      <c r="B1809" s="10" t="s">
        <v>6526</v>
      </c>
      <c r="C1809" s="10" t="str">
        <f t="shared" si="28"/>
        <v>TALCAHUANOÑUÑOA</v>
      </c>
      <c r="D1809" s="11">
        <v>509</v>
      </c>
    </row>
    <row r="1810" spans="1:4" x14ac:dyDescent="0.25">
      <c r="A1810" s="10" t="s">
        <v>6526</v>
      </c>
      <c r="B1810" s="10" t="s">
        <v>302</v>
      </c>
      <c r="C1810" s="10" t="str">
        <f t="shared" si="28"/>
        <v>ÑUÑOATALCAHUANO</v>
      </c>
      <c r="D1810" s="11">
        <v>509</v>
      </c>
    </row>
    <row r="1811" spans="1:4" x14ac:dyDescent="0.25">
      <c r="A1811" s="10" t="s">
        <v>359</v>
      </c>
      <c r="B1811" s="10" t="s">
        <v>1252</v>
      </c>
      <c r="C1811" s="10" t="str">
        <f t="shared" si="28"/>
        <v>TALCASAN BERNARDO</v>
      </c>
      <c r="D1811" s="11">
        <v>240</v>
      </c>
    </row>
    <row r="1812" spans="1:4" x14ac:dyDescent="0.25">
      <c r="A1812" s="10" t="s">
        <v>1252</v>
      </c>
      <c r="B1812" s="10" t="s">
        <v>359</v>
      </c>
      <c r="C1812" s="10" t="str">
        <f t="shared" si="28"/>
        <v>SAN BERNARDOTALCA</v>
      </c>
      <c r="D1812" s="11">
        <v>240</v>
      </c>
    </row>
    <row r="1813" spans="1:4" x14ac:dyDescent="0.25">
      <c r="A1813" s="10" t="s">
        <v>410</v>
      </c>
      <c r="B1813" s="10" t="s">
        <v>6509</v>
      </c>
      <c r="C1813" s="10" t="str">
        <f t="shared" si="28"/>
        <v>VALPARAISOLA REINA</v>
      </c>
      <c r="D1813" s="11">
        <v>140</v>
      </c>
    </row>
    <row r="1814" spans="1:4" x14ac:dyDescent="0.25">
      <c r="A1814" s="10" t="s">
        <v>410</v>
      </c>
      <c r="B1814" s="10" t="s">
        <v>6554</v>
      </c>
      <c r="C1814" s="10" t="str">
        <f t="shared" si="28"/>
        <v>VALPARAISOHIJUELAS</v>
      </c>
      <c r="D1814" s="11">
        <v>71.900000000000006</v>
      </c>
    </row>
    <row r="1815" spans="1:4" x14ac:dyDescent="0.25">
      <c r="A1815" s="10" t="s">
        <v>410</v>
      </c>
      <c r="B1815" s="10" t="s">
        <v>6555</v>
      </c>
      <c r="C1815" s="10" t="str">
        <f t="shared" si="28"/>
        <v>VALPARAISORENCA</v>
      </c>
      <c r="D1815" s="11">
        <v>113</v>
      </c>
    </row>
    <row r="1816" spans="1:4" x14ac:dyDescent="0.25">
      <c r="A1816" s="10" t="s">
        <v>410</v>
      </c>
      <c r="B1816" s="10" t="s">
        <v>3201</v>
      </c>
      <c r="C1816" s="10" t="str">
        <f t="shared" si="28"/>
        <v>VALPARAISOEL TABO</v>
      </c>
      <c r="D1816" s="11">
        <v>82.6</v>
      </c>
    </row>
    <row r="1817" spans="1:4" x14ac:dyDescent="0.25">
      <c r="A1817" s="10" t="s">
        <v>6509</v>
      </c>
      <c r="B1817" s="10" t="s">
        <v>410</v>
      </c>
      <c r="C1817" s="10" t="str">
        <f t="shared" si="28"/>
        <v>LA REINAVALPARAISO</v>
      </c>
      <c r="D1817" s="11">
        <v>140</v>
      </c>
    </row>
    <row r="1818" spans="1:4" x14ac:dyDescent="0.25">
      <c r="A1818" s="10" t="s">
        <v>6554</v>
      </c>
      <c r="B1818" s="10" t="s">
        <v>410</v>
      </c>
      <c r="C1818" s="10" t="str">
        <f t="shared" si="28"/>
        <v>HIJUELASVALPARAISO</v>
      </c>
      <c r="D1818" s="11">
        <v>71.900000000000006</v>
      </c>
    </row>
    <row r="1819" spans="1:4" x14ac:dyDescent="0.25">
      <c r="A1819" s="10" t="s">
        <v>6555</v>
      </c>
      <c r="B1819" s="10" t="s">
        <v>410</v>
      </c>
      <c r="C1819" s="10" t="str">
        <f t="shared" si="28"/>
        <v>RENCAVALPARAISO</v>
      </c>
      <c r="D1819" s="11">
        <v>113</v>
      </c>
    </row>
    <row r="1820" spans="1:4" x14ac:dyDescent="0.25">
      <c r="A1820" s="10" t="s">
        <v>3201</v>
      </c>
      <c r="B1820" s="10" t="s">
        <v>410</v>
      </c>
      <c r="C1820" s="10" t="str">
        <f t="shared" si="28"/>
        <v>EL TABOVALPARAISO</v>
      </c>
      <c r="D1820" s="11">
        <v>82.6</v>
      </c>
    </row>
    <row r="1821" spans="1:4" x14ac:dyDescent="0.25">
      <c r="A1821" s="10" t="s">
        <v>893</v>
      </c>
      <c r="B1821" s="10" t="s">
        <v>2239</v>
      </c>
      <c r="C1821" s="10" t="str">
        <f t="shared" si="28"/>
        <v>ALTO HOSPICIOPICA</v>
      </c>
      <c r="D1821" s="11">
        <v>84.59</v>
      </c>
    </row>
    <row r="1822" spans="1:4" x14ac:dyDescent="0.25">
      <c r="A1822" s="10" t="s">
        <v>901</v>
      </c>
      <c r="B1822" s="10" t="s">
        <v>893</v>
      </c>
      <c r="C1822" s="10" t="str">
        <f t="shared" si="28"/>
        <v>ANTOFAGASTAALTO HOSPICIO</v>
      </c>
      <c r="D1822" s="11">
        <v>362.37</v>
      </c>
    </row>
    <row r="1823" spans="1:4" x14ac:dyDescent="0.25">
      <c r="A1823" s="10" t="s">
        <v>893</v>
      </c>
      <c r="B1823" s="10" t="s">
        <v>2239</v>
      </c>
      <c r="C1823" s="10" t="str">
        <f t="shared" si="28"/>
        <v>ALTO HOSPICIOPICA</v>
      </c>
      <c r="D1823" s="11">
        <v>121</v>
      </c>
    </row>
    <row r="1824" spans="1:4" x14ac:dyDescent="0.25">
      <c r="A1824" s="10" t="s">
        <v>901</v>
      </c>
      <c r="B1824" s="10" t="s">
        <v>893</v>
      </c>
      <c r="C1824" s="10" t="str">
        <f t="shared" si="28"/>
        <v>ANTOFAGASTAALTO HOSPICIO</v>
      </c>
      <c r="D1824" s="11">
        <v>429</v>
      </c>
    </row>
    <row r="1825" spans="1:4" x14ac:dyDescent="0.25">
      <c r="A1825" s="10" t="s">
        <v>261</v>
      </c>
      <c r="B1825" s="10" t="s">
        <v>353</v>
      </c>
      <c r="C1825" s="10" t="str">
        <f t="shared" si="28"/>
        <v>ARICALINARES</v>
      </c>
      <c r="D1825" s="11">
        <v>2373</v>
      </c>
    </row>
    <row r="1826" spans="1:4" x14ac:dyDescent="0.25">
      <c r="A1826" s="10" t="s">
        <v>1249</v>
      </c>
      <c r="B1826" s="10" t="s">
        <v>950</v>
      </c>
      <c r="C1826" s="10" t="str">
        <f t="shared" si="28"/>
        <v>BULNESRANCAGUA</v>
      </c>
      <c r="D1826" s="11">
        <v>342</v>
      </c>
    </row>
    <row r="1827" spans="1:4" x14ac:dyDescent="0.25">
      <c r="A1827" s="10" t="s">
        <v>1753</v>
      </c>
      <c r="B1827" s="10" t="s">
        <v>1758</v>
      </c>
      <c r="C1827" s="10" t="str">
        <f t="shared" si="28"/>
        <v>CAUQUENESCONSTITUCIÓN</v>
      </c>
      <c r="D1827" s="11">
        <v>107</v>
      </c>
    </row>
    <row r="1828" spans="1:4" x14ac:dyDescent="0.25">
      <c r="A1828" s="10" t="s">
        <v>103</v>
      </c>
      <c r="B1828" s="10" t="s">
        <v>6472</v>
      </c>
      <c r="C1828" s="10" t="str">
        <f t="shared" si="28"/>
        <v>CHILLANEL CARMEN</v>
      </c>
      <c r="D1828" s="11">
        <v>42</v>
      </c>
    </row>
    <row r="1829" spans="1:4" x14ac:dyDescent="0.25">
      <c r="A1829" s="10" t="s">
        <v>324</v>
      </c>
      <c r="B1829" s="10" t="s">
        <v>261</v>
      </c>
      <c r="C1829" s="10" t="str">
        <f t="shared" si="28"/>
        <v>COPIAPOARICA</v>
      </c>
      <c r="D1829" s="11">
        <v>1272</v>
      </c>
    </row>
    <row r="1830" spans="1:4" x14ac:dyDescent="0.25">
      <c r="A1830" s="10" t="s">
        <v>34</v>
      </c>
      <c r="B1830" s="10" t="s">
        <v>6483</v>
      </c>
      <c r="C1830" s="10" t="str">
        <f t="shared" si="28"/>
        <v>CORONELHUALPÉN</v>
      </c>
      <c r="D1830" s="11">
        <v>34</v>
      </c>
    </row>
    <row r="1831" spans="1:4" x14ac:dyDescent="0.25">
      <c r="A1831" s="10" t="s">
        <v>368</v>
      </c>
      <c r="B1831" s="10" t="s">
        <v>265</v>
      </c>
      <c r="C1831" s="10" t="str">
        <f t="shared" si="28"/>
        <v>CURICÓSANTIAGO</v>
      </c>
      <c r="D1831" s="11">
        <v>191</v>
      </c>
    </row>
    <row r="1832" spans="1:4" x14ac:dyDescent="0.25">
      <c r="A1832" s="10" t="s">
        <v>966</v>
      </c>
      <c r="B1832" s="10" t="s">
        <v>3360</v>
      </c>
      <c r="C1832" s="10" t="str">
        <f t="shared" si="28"/>
        <v>FREIRINACOLINA</v>
      </c>
      <c r="D1832" s="11">
        <v>678</v>
      </c>
    </row>
    <row r="1833" spans="1:4" x14ac:dyDescent="0.25">
      <c r="A1833" s="10" t="s">
        <v>1304</v>
      </c>
      <c r="B1833" s="10" t="s">
        <v>359</v>
      </c>
      <c r="C1833" s="10" t="str">
        <f t="shared" si="28"/>
        <v>GRANEROSTALCA</v>
      </c>
      <c r="D1833" s="11">
        <v>186</v>
      </c>
    </row>
    <row r="1834" spans="1:4" x14ac:dyDescent="0.25">
      <c r="A1834" s="10" t="s">
        <v>555</v>
      </c>
      <c r="B1834" s="10" t="s">
        <v>261</v>
      </c>
      <c r="C1834" s="10" t="str">
        <f t="shared" si="28"/>
        <v>LA SERENAARICA</v>
      </c>
      <c r="D1834" s="11">
        <v>1597</v>
      </c>
    </row>
    <row r="1835" spans="1:4" x14ac:dyDescent="0.25">
      <c r="A1835" s="10" t="s">
        <v>555</v>
      </c>
      <c r="B1835" s="10" t="s">
        <v>288</v>
      </c>
      <c r="C1835" s="10" t="str">
        <f t="shared" si="28"/>
        <v>LA SERENATEMUCO</v>
      </c>
      <c r="D1835" s="11">
        <v>1147</v>
      </c>
    </row>
    <row r="1836" spans="1:4" x14ac:dyDescent="0.25">
      <c r="A1836" s="10" t="s">
        <v>117</v>
      </c>
      <c r="B1836" s="10" t="s">
        <v>6475</v>
      </c>
      <c r="C1836" s="10" t="str">
        <f t="shared" si="28"/>
        <v>LEBULOS ALAMOS</v>
      </c>
      <c r="D1836" s="11">
        <v>26</v>
      </c>
    </row>
    <row r="1837" spans="1:4" x14ac:dyDescent="0.25">
      <c r="A1837" s="10" t="s">
        <v>409</v>
      </c>
      <c r="B1837" s="10" t="s">
        <v>1395</v>
      </c>
      <c r="C1837" s="10" t="str">
        <f t="shared" si="28"/>
        <v>LIMACHEQUINTERO</v>
      </c>
      <c r="D1837" s="11">
        <v>53</v>
      </c>
    </row>
    <row r="1838" spans="1:4" x14ac:dyDescent="0.25">
      <c r="A1838" s="10" t="s">
        <v>1422</v>
      </c>
      <c r="B1838" s="10" t="s">
        <v>3360</v>
      </c>
      <c r="C1838" s="10" t="str">
        <f t="shared" si="28"/>
        <v>LOS ANDESCOLINA</v>
      </c>
      <c r="D1838" s="11">
        <v>50</v>
      </c>
    </row>
    <row r="1839" spans="1:4" x14ac:dyDescent="0.25">
      <c r="A1839" s="10" t="s">
        <v>1422</v>
      </c>
      <c r="B1839" s="10" t="s">
        <v>1309</v>
      </c>
      <c r="C1839" s="10" t="str">
        <f t="shared" si="28"/>
        <v>LOS ANDESLA FLORIDA</v>
      </c>
      <c r="D1839" s="11">
        <v>95</v>
      </c>
    </row>
    <row r="1840" spans="1:4" x14ac:dyDescent="0.25">
      <c r="A1840" s="10" t="s">
        <v>548</v>
      </c>
      <c r="B1840" s="10" t="s">
        <v>261</v>
      </c>
      <c r="C1840" s="10" t="str">
        <f t="shared" si="28"/>
        <v>LOS VILOSARICA</v>
      </c>
      <c r="D1840" s="11">
        <v>1846</v>
      </c>
    </row>
    <row r="1841" spans="1:4" x14ac:dyDescent="0.25">
      <c r="A1841" s="10" t="s">
        <v>1937</v>
      </c>
      <c r="B1841" s="10" t="s">
        <v>1289</v>
      </c>
      <c r="C1841" s="10" t="str">
        <f t="shared" si="28"/>
        <v>MACHALIPICHILEMU</v>
      </c>
      <c r="D1841" s="11">
        <v>208</v>
      </c>
    </row>
    <row r="1842" spans="1:4" x14ac:dyDescent="0.25">
      <c r="A1842" s="10" t="s">
        <v>916</v>
      </c>
      <c r="B1842" s="10" t="s">
        <v>924</v>
      </c>
      <c r="C1842" s="10" t="str">
        <f t="shared" si="28"/>
        <v>MEJILLONESTALTAL</v>
      </c>
      <c r="D1842" s="11">
        <v>287</v>
      </c>
    </row>
    <row r="1843" spans="1:4" x14ac:dyDescent="0.25">
      <c r="A1843" s="10" t="s">
        <v>4</v>
      </c>
      <c r="B1843" s="10" t="s">
        <v>353</v>
      </c>
      <c r="C1843" s="10" t="str">
        <f t="shared" si="28"/>
        <v>MOLINALINARES</v>
      </c>
      <c r="D1843" s="11">
        <v>106</v>
      </c>
    </row>
    <row r="1844" spans="1:4" x14ac:dyDescent="0.25">
      <c r="A1844" s="10" t="s">
        <v>828</v>
      </c>
      <c r="B1844" s="10" t="s">
        <v>6503</v>
      </c>
      <c r="C1844" s="10" t="str">
        <f t="shared" si="28"/>
        <v>PUERTO VARASFRESIA</v>
      </c>
      <c r="D1844" s="11">
        <v>53</v>
      </c>
    </row>
    <row r="1845" spans="1:4" x14ac:dyDescent="0.25">
      <c r="A1845" s="10" t="s">
        <v>828</v>
      </c>
      <c r="B1845" s="10" t="s">
        <v>803</v>
      </c>
      <c r="C1845" s="10" t="str">
        <f t="shared" si="28"/>
        <v>PUERTO VARASLOS MUERMOS</v>
      </c>
      <c r="D1845" s="11">
        <v>56</v>
      </c>
    </row>
    <row r="1846" spans="1:4" x14ac:dyDescent="0.25">
      <c r="A1846" s="10" t="s">
        <v>408</v>
      </c>
      <c r="B1846" s="10" t="s">
        <v>617</v>
      </c>
      <c r="C1846" s="10" t="str">
        <f t="shared" si="28"/>
        <v>QUILLOTAVILLA ALEMANA</v>
      </c>
      <c r="D1846" s="11">
        <v>10</v>
      </c>
    </row>
    <row r="1847" spans="1:4" x14ac:dyDescent="0.25">
      <c r="A1847" s="10" t="s">
        <v>1395</v>
      </c>
      <c r="B1847" s="10" t="s">
        <v>1395</v>
      </c>
      <c r="C1847" s="10" t="str">
        <f t="shared" si="28"/>
        <v>QUINTEROQUINTERO</v>
      </c>
      <c r="D1847" s="11">
        <v>0</v>
      </c>
    </row>
    <row r="1848" spans="1:4" x14ac:dyDescent="0.25">
      <c r="A1848" s="10" t="s">
        <v>950</v>
      </c>
      <c r="B1848" s="10" t="s">
        <v>1309</v>
      </c>
      <c r="C1848" s="10" t="str">
        <f t="shared" si="28"/>
        <v>RANCAGUALA FLORIDA</v>
      </c>
      <c r="D1848" s="11">
        <v>82</v>
      </c>
    </row>
    <row r="1849" spans="1:4" x14ac:dyDescent="0.25">
      <c r="A1849" s="10" t="s">
        <v>950</v>
      </c>
      <c r="B1849" s="10" t="s">
        <v>6550</v>
      </c>
      <c r="C1849" s="10" t="str">
        <f t="shared" si="28"/>
        <v>RANCAGUALO BARNECHEA</v>
      </c>
      <c r="D1849" s="11">
        <v>105</v>
      </c>
    </row>
    <row r="1850" spans="1:4" x14ac:dyDescent="0.25">
      <c r="A1850" s="10" t="s">
        <v>950</v>
      </c>
      <c r="B1850" s="10" t="s">
        <v>6556</v>
      </c>
      <c r="C1850" s="10" t="str">
        <f t="shared" si="28"/>
        <v>RANCAGUAPICHIDEGUA</v>
      </c>
      <c r="D1850" s="11">
        <v>82</v>
      </c>
    </row>
    <row r="1851" spans="1:4" x14ac:dyDescent="0.25">
      <c r="A1851" s="10" t="s">
        <v>950</v>
      </c>
      <c r="B1851" s="10" t="s">
        <v>1954</v>
      </c>
      <c r="C1851" s="10" t="str">
        <f t="shared" si="28"/>
        <v>RANCAGUASAGRADA FAMILIA</v>
      </c>
      <c r="D1851" s="11">
        <v>128</v>
      </c>
    </row>
    <row r="1852" spans="1:4" x14ac:dyDescent="0.25">
      <c r="A1852" s="10" t="s">
        <v>950</v>
      </c>
      <c r="B1852" s="10" t="s">
        <v>17</v>
      </c>
      <c r="C1852" s="10" t="str">
        <f t="shared" si="28"/>
        <v>RANCAGUAVALDIVIA</v>
      </c>
      <c r="D1852" s="11">
        <v>765</v>
      </c>
    </row>
    <row r="1853" spans="1:4" x14ac:dyDescent="0.25">
      <c r="A1853" s="10" t="s">
        <v>6531</v>
      </c>
      <c r="B1853" s="10" t="s">
        <v>1289</v>
      </c>
      <c r="C1853" s="10" t="str">
        <f t="shared" si="28"/>
        <v>REQUINOAPICHILEMU</v>
      </c>
      <c r="D1853" s="11">
        <v>160</v>
      </c>
    </row>
    <row r="1854" spans="1:4" x14ac:dyDescent="0.25">
      <c r="A1854" s="10" t="s">
        <v>1467</v>
      </c>
      <c r="B1854" s="10" t="s">
        <v>6526</v>
      </c>
      <c r="C1854" s="10" t="str">
        <f t="shared" si="28"/>
        <v>SAN FELIPEÑUÑOA</v>
      </c>
      <c r="D1854" s="11">
        <v>382</v>
      </c>
    </row>
    <row r="1855" spans="1:4" x14ac:dyDescent="0.25">
      <c r="A1855" s="10" t="s">
        <v>1467</v>
      </c>
      <c r="B1855" s="10" t="s">
        <v>265</v>
      </c>
      <c r="C1855" s="10" t="str">
        <f t="shared" si="28"/>
        <v>SAN FELIPESANTIAGO</v>
      </c>
      <c r="D1855" s="11">
        <v>94</v>
      </c>
    </row>
    <row r="1856" spans="1:4" x14ac:dyDescent="0.25">
      <c r="A1856" s="10" t="s">
        <v>1301</v>
      </c>
      <c r="B1856" s="10" t="s">
        <v>6522</v>
      </c>
      <c r="C1856" s="10" t="str">
        <f t="shared" si="28"/>
        <v>SAN FERNANDONANCAGUA</v>
      </c>
      <c r="D1856" s="11">
        <v>25</v>
      </c>
    </row>
    <row r="1857" spans="1:4" x14ac:dyDescent="0.25">
      <c r="A1857" s="10" t="s">
        <v>1301</v>
      </c>
      <c r="B1857" s="10" t="s">
        <v>265</v>
      </c>
      <c r="C1857" s="10" t="str">
        <f t="shared" si="28"/>
        <v>SAN FERNANDOSANTIAGO</v>
      </c>
      <c r="D1857" s="11">
        <v>138</v>
      </c>
    </row>
    <row r="1858" spans="1:4" x14ac:dyDescent="0.25">
      <c r="A1858" s="10" t="s">
        <v>373</v>
      </c>
      <c r="B1858" s="10" t="s">
        <v>334</v>
      </c>
      <c r="C1858" s="10" t="str">
        <f t="shared" ref="C1858:C1921" si="29">CONCATENATE(A1858,B1858)</f>
        <v>SAN JOSÉ DE LA MARIQUINAPUERTO MONTT</v>
      </c>
      <c r="D1858" s="11">
        <v>237</v>
      </c>
    </row>
    <row r="1859" spans="1:4" x14ac:dyDescent="0.25">
      <c r="A1859" s="10" t="s">
        <v>1294</v>
      </c>
      <c r="B1859" s="10" t="s">
        <v>1303</v>
      </c>
      <c r="C1859" s="10" t="str">
        <f t="shared" si="29"/>
        <v>SANTA CRUZRENGO</v>
      </c>
      <c r="D1859" s="11">
        <v>68</v>
      </c>
    </row>
    <row r="1860" spans="1:4" x14ac:dyDescent="0.25">
      <c r="A1860" s="10" t="s">
        <v>270</v>
      </c>
      <c r="B1860" s="10" t="s">
        <v>1271</v>
      </c>
      <c r="C1860" s="10" t="str">
        <f t="shared" si="29"/>
        <v>SANTIAGO CENTROMOSTAZAL</v>
      </c>
      <c r="D1860" s="11">
        <v>64</v>
      </c>
    </row>
    <row r="1861" spans="1:4" x14ac:dyDescent="0.25">
      <c r="A1861" s="10" t="s">
        <v>270</v>
      </c>
      <c r="B1861" s="10" t="s">
        <v>1395</v>
      </c>
      <c r="C1861" s="10" t="str">
        <f t="shared" si="29"/>
        <v>SANTIAGO CENTROQUINTERO</v>
      </c>
      <c r="D1861" s="11">
        <v>165</v>
      </c>
    </row>
    <row r="1862" spans="1:4" x14ac:dyDescent="0.25">
      <c r="A1862" s="10" t="s">
        <v>345</v>
      </c>
      <c r="B1862" s="10" t="s">
        <v>345</v>
      </c>
      <c r="C1862" s="10" t="str">
        <f t="shared" si="29"/>
        <v>TALAGANTETALAGANTE</v>
      </c>
      <c r="D1862" s="11">
        <v>0</v>
      </c>
    </row>
    <row r="1863" spans="1:4" x14ac:dyDescent="0.25">
      <c r="A1863" s="10" t="s">
        <v>359</v>
      </c>
      <c r="B1863" s="10" t="s">
        <v>6500</v>
      </c>
      <c r="C1863" s="10" t="str">
        <f t="shared" si="29"/>
        <v>TALCAPEÑAFLOR</v>
      </c>
      <c r="D1863" s="11">
        <v>246</v>
      </c>
    </row>
    <row r="1864" spans="1:4" x14ac:dyDescent="0.25">
      <c r="A1864" s="10" t="s">
        <v>925</v>
      </c>
      <c r="B1864" s="10" t="s">
        <v>924</v>
      </c>
      <c r="C1864" s="10" t="str">
        <f t="shared" si="29"/>
        <v>TOCOPILLATALTAL</v>
      </c>
      <c r="D1864" s="11">
        <v>410</v>
      </c>
    </row>
    <row r="1865" spans="1:4" x14ac:dyDescent="0.25">
      <c r="A1865" s="10" t="s">
        <v>720</v>
      </c>
      <c r="B1865" s="10" t="s">
        <v>6469</v>
      </c>
      <c r="C1865" s="10" t="str">
        <f t="shared" si="29"/>
        <v>TRAIGUENLUMACO</v>
      </c>
      <c r="D1865" s="11">
        <v>28</v>
      </c>
    </row>
    <row r="1866" spans="1:4" x14ac:dyDescent="0.25">
      <c r="A1866" s="10" t="s">
        <v>720</v>
      </c>
      <c r="B1866" s="10" t="s">
        <v>442</v>
      </c>
      <c r="C1866" s="10" t="str">
        <f t="shared" si="29"/>
        <v>TRAIGUENVILLARRICA</v>
      </c>
      <c r="D1866" s="11">
        <v>176</v>
      </c>
    </row>
    <row r="1867" spans="1:4" x14ac:dyDescent="0.25">
      <c r="A1867" s="10" t="s">
        <v>474</v>
      </c>
      <c r="B1867" s="10" t="s">
        <v>17</v>
      </c>
      <c r="C1867" s="10" t="str">
        <f t="shared" si="29"/>
        <v>VICTORIAVALDIVIA</v>
      </c>
      <c r="D1867" s="11">
        <v>236</v>
      </c>
    </row>
    <row r="1868" spans="1:4" x14ac:dyDescent="0.25">
      <c r="A1868" s="10" t="s">
        <v>820</v>
      </c>
      <c r="B1868" s="10" t="s">
        <v>6557</v>
      </c>
      <c r="C1868" s="10" t="str">
        <f t="shared" si="29"/>
        <v>QUELLÓNQUEMCHI</v>
      </c>
      <c r="D1868" s="11">
        <v>108.95</v>
      </c>
    </row>
    <row r="1869" spans="1:4" x14ac:dyDescent="0.25">
      <c r="A1869" s="10" t="s">
        <v>261</v>
      </c>
      <c r="B1869" s="10" t="s">
        <v>304</v>
      </c>
      <c r="C1869" s="10" t="str">
        <f t="shared" si="29"/>
        <v>ARICACAMARONES</v>
      </c>
      <c r="D1869" s="11">
        <v>108</v>
      </c>
    </row>
    <row r="1870" spans="1:4" x14ac:dyDescent="0.25">
      <c r="A1870" s="10" t="s">
        <v>6474</v>
      </c>
      <c r="B1870" s="10" t="s">
        <v>1422</v>
      </c>
      <c r="C1870" s="10" t="str">
        <f t="shared" si="29"/>
        <v>CALLE LARGALOS ANDES</v>
      </c>
      <c r="D1870" s="11">
        <v>6</v>
      </c>
    </row>
    <row r="1871" spans="1:4" x14ac:dyDescent="0.25">
      <c r="A1871" s="10" t="s">
        <v>512</v>
      </c>
      <c r="B1871" s="10" t="s">
        <v>724</v>
      </c>
      <c r="C1871" s="10" t="str">
        <f t="shared" si="29"/>
        <v>CARAHUEANGOL</v>
      </c>
      <c r="D1871" s="11">
        <v>195</v>
      </c>
    </row>
    <row r="1872" spans="1:4" x14ac:dyDescent="0.25">
      <c r="A1872" s="10" t="s">
        <v>512</v>
      </c>
      <c r="B1872" s="10" t="s">
        <v>718</v>
      </c>
      <c r="C1872" s="10" t="str">
        <f t="shared" si="29"/>
        <v>CARAHUEPUREN</v>
      </c>
      <c r="D1872" s="11">
        <v>149</v>
      </c>
    </row>
    <row r="1873" spans="1:4" x14ac:dyDescent="0.25">
      <c r="A1873" s="10" t="s">
        <v>3</v>
      </c>
      <c r="B1873" s="10" t="s">
        <v>4008</v>
      </c>
      <c r="C1873" s="10" t="str">
        <f t="shared" si="29"/>
        <v>CASTROFRUTILLAR</v>
      </c>
      <c r="D1873" s="11">
        <v>212</v>
      </c>
    </row>
    <row r="1874" spans="1:4" x14ac:dyDescent="0.25">
      <c r="A1874" s="10" t="s">
        <v>103</v>
      </c>
      <c r="B1874" s="10" t="s">
        <v>3317</v>
      </c>
      <c r="C1874" s="10" t="str">
        <f t="shared" si="29"/>
        <v>CHILLANTREHUACO</v>
      </c>
      <c r="D1874" s="11">
        <v>128</v>
      </c>
    </row>
    <row r="1875" spans="1:4" x14ac:dyDescent="0.25">
      <c r="A1875" s="10" t="s">
        <v>111</v>
      </c>
      <c r="B1875" s="10" t="s">
        <v>379</v>
      </c>
      <c r="C1875" s="10" t="str">
        <f t="shared" si="29"/>
        <v>COIHAIQUELOS LAGOS</v>
      </c>
      <c r="D1875" s="11">
        <v>854</v>
      </c>
    </row>
    <row r="1876" spans="1:4" x14ac:dyDescent="0.25">
      <c r="A1876" s="10" t="s">
        <v>111</v>
      </c>
      <c r="B1876" s="10" t="s">
        <v>17</v>
      </c>
      <c r="C1876" s="10" t="str">
        <f t="shared" si="29"/>
        <v>COIHAIQUEVALDIVIA</v>
      </c>
      <c r="D1876" s="11">
        <v>873</v>
      </c>
    </row>
    <row r="1877" spans="1:4" x14ac:dyDescent="0.25">
      <c r="A1877" s="10" t="s">
        <v>1758</v>
      </c>
      <c r="B1877" s="10" t="s">
        <v>368</v>
      </c>
      <c r="C1877" s="10" t="str">
        <f t="shared" si="29"/>
        <v>CONSTITUCIÓNCURICÓ</v>
      </c>
      <c r="D1877" s="11">
        <v>171</v>
      </c>
    </row>
    <row r="1878" spans="1:4" x14ac:dyDescent="0.25">
      <c r="A1878" s="10" t="s">
        <v>1309</v>
      </c>
      <c r="B1878" s="10" t="s">
        <v>435</v>
      </c>
      <c r="C1878" s="10" t="str">
        <f t="shared" si="29"/>
        <v>LA FLORIDAVIÑA DEL MAR</v>
      </c>
      <c r="D1878" s="11">
        <v>143</v>
      </c>
    </row>
    <row r="1879" spans="1:4" x14ac:dyDescent="0.25">
      <c r="A1879" s="10" t="s">
        <v>335</v>
      </c>
      <c r="B1879" s="10" t="s">
        <v>335</v>
      </c>
      <c r="C1879" s="10" t="str">
        <f t="shared" si="29"/>
        <v>LAS CONDESLAS CONDES</v>
      </c>
      <c r="D1879" s="11">
        <v>0</v>
      </c>
    </row>
    <row r="1880" spans="1:4" x14ac:dyDescent="0.25">
      <c r="A1880" s="10" t="s">
        <v>227</v>
      </c>
      <c r="B1880" s="10" t="s">
        <v>6558</v>
      </c>
      <c r="C1880" s="10" t="str">
        <f t="shared" si="29"/>
        <v>LOS ANGELESCHIGUAYANTE</v>
      </c>
      <c r="D1880" s="11">
        <v>97</v>
      </c>
    </row>
    <row r="1881" spans="1:4" x14ac:dyDescent="0.25">
      <c r="A1881" s="10" t="s">
        <v>1366</v>
      </c>
      <c r="B1881" s="10" t="s">
        <v>1395</v>
      </c>
      <c r="C1881" s="10" t="str">
        <f t="shared" si="29"/>
        <v>MAIPÚQUINTERO</v>
      </c>
      <c r="D1881" s="11">
        <v>156</v>
      </c>
    </row>
    <row r="1882" spans="1:4" x14ac:dyDescent="0.25">
      <c r="A1882" s="10" t="s">
        <v>1366</v>
      </c>
      <c r="B1882" s="10" t="s">
        <v>1348</v>
      </c>
      <c r="C1882" s="10" t="str">
        <f t="shared" si="29"/>
        <v>MAIPÚSAN MIGUEL</v>
      </c>
      <c r="D1882" s="11">
        <v>16</v>
      </c>
    </row>
    <row r="1883" spans="1:4" x14ac:dyDescent="0.25">
      <c r="A1883" s="10" t="s">
        <v>378</v>
      </c>
      <c r="B1883" s="10" t="s">
        <v>6559</v>
      </c>
      <c r="C1883" s="10" t="str">
        <f t="shared" si="29"/>
        <v>OSORNOSAN JUAN DE LA COSTA</v>
      </c>
      <c r="D1883" s="11">
        <v>30</v>
      </c>
    </row>
    <row r="1884" spans="1:4" x14ac:dyDescent="0.25">
      <c r="A1884" s="10" t="s">
        <v>6500</v>
      </c>
      <c r="B1884" s="10" t="s">
        <v>6526</v>
      </c>
      <c r="C1884" s="10" t="str">
        <f t="shared" si="29"/>
        <v>PEÑAFLORÑUÑOA</v>
      </c>
      <c r="D1884" s="11">
        <v>49.1</v>
      </c>
    </row>
    <row r="1885" spans="1:4" x14ac:dyDescent="0.25">
      <c r="A1885" s="10" t="s">
        <v>6500</v>
      </c>
      <c r="B1885" s="10" t="s">
        <v>270</v>
      </c>
      <c r="C1885" s="10" t="str">
        <f t="shared" si="29"/>
        <v>PEÑAFLORSANTIAGO CENTRO</v>
      </c>
      <c r="D1885" s="11">
        <v>35</v>
      </c>
    </row>
    <row r="1886" spans="1:4" x14ac:dyDescent="0.25">
      <c r="A1886" s="10" t="s">
        <v>861</v>
      </c>
      <c r="B1886" s="10" t="s">
        <v>6560</v>
      </c>
      <c r="C1886" s="10" t="str">
        <f t="shared" si="29"/>
        <v>PORVENIRTIMAUKEL</v>
      </c>
      <c r="D1886" s="11">
        <v>244</v>
      </c>
    </row>
    <row r="1887" spans="1:4" x14ac:dyDescent="0.25">
      <c r="A1887" s="10" t="s">
        <v>286</v>
      </c>
      <c r="B1887" s="10" t="s">
        <v>100</v>
      </c>
      <c r="C1887" s="10" t="str">
        <f t="shared" si="29"/>
        <v>PUCONCONCEPCIÓN</v>
      </c>
      <c r="D1887" s="11">
        <v>377</v>
      </c>
    </row>
    <row r="1888" spans="1:4" x14ac:dyDescent="0.25">
      <c r="A1888" s="10" t="s">
        <v>828</v>
      </c>
      <c r="B1888" s="10" t="s">
        <v>288</v>
      </c>
      <c r="C1888" s="10" t="str">
        <f t="shared" si="29"/>
        <v>PUERTO VARASTEMUCO</v>
      </c>
      <c r="D1888" s="11">
        <v>336</v>
      </c>
    </row>
    <row r="1889" spans="1:4" x14ac:dyDescent="0.25">
      <c r="A1889" s="10" t="s">
        <v>820</v>
      </c>
      <c r="B1889" s="10" t="s">
        <v>17</v>
      </c>
      <c r="C1889" s="10" t="str">
        <f t="shared" si="29"/>
        <v>QUELLÓNVALDIVIA</v>
      </c>
      <c r="D1889" s="11">
        <v>465</v>
      </c>
    </row>
    <row r="1890" spans="1:4" x14ac:dyDescent="0.25">
      <c r="A1890" s="10" t="s">
        <v>950</v>
      </c>
      <c r="B1890" s="10" t="s">
        <v>437</v>
      </c>
      <c r="C1890" s="10" t="str">
        <f t="shared" si="29"/>
        <v>RANCAGUALA CALERA</v>
      </c>
      <c r="D1890" s="11">
        <v>204</v>
      </c>
    </row>
    <row r="1891" spans="1:4" x14ac:dyDescent="0.25">
      <c r="A1891" s="10" t="s">
        <v>950</v>
      </c>
      <c r="B1891" s="10" t="s">
        <v>2503</v>
      </c>
      <c r="C1891" s="10" t="str">
        <f t="shared" si="29"/>
        <v>RANCAGUAPUENTE ALTO</v>
      </c>
      <c r="D1891" s="11">
        <v>72.599999999999994</v>
      </c>
    </row>
    <row r="1892" spans="1:4" x14ac:dyDescent="0.25">
      <c r="A1892" s="10" t="s">
        <v>950</v>
      </c>
      <c r="B1892" s="10" t="s">
        <v>1966</v>
      </c>
      <c r="C1892" s="10" t="str">
        <f t="shared" si="29"/>
        <v>RANCAGUAROMERAL</v>
      </c>
      <c r="D1892" s="11">
        <v>111</v>
      </c>
    </row>
    <row r="1893" spans="1:4" x14ac:dyDescent="0.25">
      <c r="A1893" s="10" t="s">
        <v>1303</v>
      </c>
      <c r="B1893" s="10" t="s">
        <v>1301</v>
      </c>
      <c r="C1893" s="10" t="str">
        <f t="shared" si="29"/>
        <v>RENGOSAN FERNANDO</v>
      </c>
      <c r="D1893" s="11">
        <v>25.4</v>
      </c>
    </row>
    <row r="1894" spans="1:4" x14ac:dyDescent="0.25">
      <c r="A1894" s="10" t="s">
        <v>638</v>
      </c>
      <c r="B1894" s="10" t="s">
        <v>408</v>
      </c>
      <c r="C1894" s="10" t="str">
        <f t="shared" si="29"/>
        <v>SAN ANTONIOQUILLOTA</v>
      </c>
      <c r="D1894" s="11">
        <v>116</v>
      </c>
    </row>
    <row r="1895" spans="1:4" x14ac:dyDescent="0.25">
      <c r="A1895" s="10" t="s">
        <v>1926</v>
      </c>
      <c r="B1895" s="10" t="s">
        <v>115</v>
      </c>
      <c r="C1895" s="10" t="str">
        <f t="shared" si="29"/>
        <v>SAN PEDRO DE LA PAZARAUCO</v>
      </c>
      <c r="D1895" s="11">
        <v>64.400000000000006</v>
      </c>
    </row>
    <row r="1896" spans="1:4" x14ac:dyDescent="0.25">
      <c r="A1896" s="10" t="s">
        <v>270</v>
      </c>
      <c r="B1896" s="10" t="s">
        <v>3360</v>
      </c>
      <c r="C1896" s="10" t="str">
        <f t="shared" si="29"/>
        <v>SANTIAGO CENTROCOLINA</v>
      </c>
      <c r="D1896" s="11">
        <v>32.200000000000003</v>
      </c>
    </row>
    <row r="1897" spans="1:4" x14ac:dyDescent="0.25">
      <c r="A1897" s="10" t="s">
        <v>359</v>
      </c>
      <c r="B1897" s="10" t="s">
        <v>6526</v>
      </c>
      <c r="C1897" s="10" t="str">
        <f t="shared" si="29"/>
        <v>TALCAÑUÑOA</v>
      </c>
      <c r="D1897" s="11">
        <v>262</v>
      </c>
    </row>
    <row r="1898" spans="1:4" x14ac:dyDescent="0.25">
      <c r="A1898" s="10" t="s">
        <v>359</v>
      </c>
      <c r="B1898" s="10" t="s">
        <v>6561</v>
      </c>
      <c r="C1898" s="10" t="str">
        <f t="shared" si="29"/>
        <v>TALCASAN CLEMENTE</v>
      </c>
      <c r="D1898" s="11">
        <v>21.8</v>
      </c>
    </row>
    <row r="1899" spans="1:4" x14ac:dyDescent="0.25">
      <c r="A1899" s="10" t="s">
        <v>925</v>
      </c>
      <c r="B1899" s="10" t="s">
        <v>916</v>
      </c>
      <c r="C1899" s="10" t="str">
        <f t="shared" si="29"/>
        <v>TOCOPILLAMEJILLONES</v>
      </c>
      <c r="D1899" s="11">
        <v>132</v>
      </c>
    </row>
    <row r="1900" spans="1:4" x14ac:dyDescent="0.25">
      <c r="A1900" s="10" t="s">
        <v>617</v>
      </c>
      <c r="B1900" s="10" t="s">
        <v>6562</v>
      </c>
      <c r="C1900" s="10" t="str">
        <f t="shared" si="29"/>
        <v>VILLA ALEMANAPANQUEHUE</v>
      </c>
      <c r="D1900" s="11">
        <v>86.3</v>
      </c>
    </row>
    <row r="1901" spans="1:4" x14ac:dyDescent="0.25">
      <c r="A1901" s="10" t="s">
        <v>143</v>
      </c>
      <c r="B1901" s="10" t="s">
        <v>302</v>
      </c>
      <c r="C1901" s="10" t="str">
        <f t="shared" si="29"/>
        <v>YUMBELTALCAHUANO</v>
      </c>
      <c r="D1901" s="11">
        <v>81.7</v>
      </c>
    </row>
    <row r="1902" spans="1:4" x14ac:dyDescent="0.25">
      <c r="A1902" s="10" t="s">
        <v>326</v>
      </c>
      <c r="B1902" s="10" t="s">
        <v>578</v>
      </c>
      <c r="C1902" s="10" t="str">
        <f t="shared" si="29"/>
        <v>IQUIQUECOQUIMBO</v>
      </c>
      <c r="D1902" s="11">
        <v>1339</v>
      </c>
    </row>
    <row r="1903" spans="1:4" x14ac:dyDescent="0.25">
      <c r="A1903" s="10" t="s">
        <v>893</v>
      </c>
      <c r="B1903" s="10" t="s">
        <v>111</v>
      </c>
      <c r="C1903" s="10" t="str">
        <f t="shared" si="29"/>
        <v>ALTO HOSPICIOCOIHAIQUE</v>
      </c>
      <c r="D1903" s="11">
        <v>3504</v>
      </c>
    </row>
    <row r="1904" spans="1:4" x14ac:dyDescent="0.25">
      <c r="A1904" s="10" t="s">
        <v>326</v>
      </c>
      <c r="B1904" s="10" t="s">
        <v>2239</v>
      </c>
      <c r="C1904" s="10" t="str">
        <f t="shared" si="29"/>
        <v>IQUIQUEPICA</v>
      </c>
      <c r="D1904" s="11">
        <v>119</v>
      </c>
    </row>
    <row r="1905" spans="1:4" x14ac:dyDescent="0.25">
      <c r="A1905" s="10" t="s">
        <v>326</v>
      </c>
      <c r="B1905" s="10" t="s">
        <v>335</v>
      </c>
      <c r="C1905" s="10" t="str">
        <f t="shared" si="29"/>
        <v>IQUIQUELAS CONDES</v>
      </c>
      <c r="D1905" s="11">
        <v>1780.99</v>
      </c>
    </row>
    <row r="1906" spans="1:4" x14ac:dyDescent="0.25">
      <c r="A1906" s="10" t="s">
        <v>326</v>
      </c>
      <c r="B1906" s="10" t="s">
        <v>100</v>
      </c>
      <c r="C1906" s="10" t="str">
        <f t="shared" si="29"/>
        <v>IQUIQUECONCEPCIÓN</v>
      </c>
      <c r="D1906" s="11">
        <v>2253</v>
      </c>
    </row>
    <row r="1907" spans="1:4" x14ac:dyDescent="0.25">
      <c r="A1907" s="10" t="s">
        <v>901</v>
      </c>
      <c r="B1907" s="10" t="s">
        <v>578</v>
      </c>
      <c r="C1907" s="10" t="str">
        <f t="shared" si="29"/>
        <v>ANTOFAGASTACOQUIMBO</v>
      </c>
      <c r="D1907" s="11">
        <v>875</v>
      </c>
    </row>
    <row r="1908" spans="1:4" x14ac:dyDescent="0.25">
      <c r="A1908" s="10" t="s">
        <v>901</v>
      </c>
      <c r="B1908" s="10" t="s">
        <v>901</v>
      </c>
      <c r="C1908" s="10" t="str">
        <f t="shared" si="29"/>
        <v>ANTOFAGASTAANTOFAGASTA</v>
      </c>
      <c r="D1908" s="11">
        <v>0</v>
      </c>
    </row>
    <row r="1909" spans="1:4" x14ac:dyDescent="0.25">
      <c r="A1909" s="10" t="s">
        <v>901</v>
      </c>
      <c r="B1909" s="10" t="s">
        <v>555</v>
      </c>
      <c r="C1909" s="10" t="str">
        <f t="shared" si="29"/>
        <v>ANTOFAGASTALA SERENA</v>
      </c>
      <c r="D1909" s="11">
        <v>864</v>
      </c>
    </row>
    <row r="1910" spans="1:4" x14ac:dyDescent="0.25">
      <c r="A1910" s="10" t="s">
        <v>901</v>
      </c>
      <c r="B1910" s="10" t="s">
        <v>100</v>
      </c>
      <c r="C1910" s="10" t="str">
        <f t="shared" si="29"/>
        <v>ANTOFAGASTACONCEPCIÓN</v>
      </c>
      <c r="D1910" s="11">
        <v>1830</v>
      </c>
    </row>
    <row r="1911" spans="1:4" x14ac:dyDescent="0.25">
      <c r="A1911" s="10" t="s">
        <v>324</v>
      </c>
      <c r="B1911" s="10" t="s">
        <v>578</v>
      </c>
      <c r="C1911" s="10" t="str">
        <f t="shared" si="29"/>
        <v>COPIAPOCOQUIMBO</v>
      </c>
      <c r="D1911" s="11">
        <v>348</v>
      </c>
    </row>
    <row r="1912" spans="1:4" x14ac:dyDescent="0.25">
      <c r="A1912" s="10" t="s">
        <v>324</v>
      </c>
      <c r="B1912" s="10" t="s">
        <v>100</v>
      </c>
      <c r="C1912" s="10" t="str">
        <f t="shared" si="29"/>
        <v>COPIAPOCONCEPCIÓN</v>
      </c>
      <c r="D1912" s="11">
        <v>820</v>
      </c>
    </row>
    <row r="1913" spans="1:4" x14ac:dyDescent="0.25">
      <c r="A1913" s="10" t="s">
        <v>578</v>
      </c>
      <c r="B1913" s="10" t="s">
        <v>111</v>
      </c>
      <c r="C1913" s="10" t="str">
        <f t="shared" si="29"/>
        <v>COQUIMBOCOIHAIQUE</v>
      </c>
      <c r="D1913" s="11">
        <v>2150</v>
      </c>
    </row>
    <row r="1914" spans="1:4" x14ac:dyDescent="0.25">
      <c r="A1914" s="10" t="s">
        <v>578</v>
      </c>
      <c r="B1914" s="10" t="s">
        <v>578</v>
      </c>
      <c r="C1914" s="10" t="str">
        <f t="shared" si="29"/>
        <v>COQUIMBOCOQUIMBO</v>
      </c>
      <c r="D1914" s="11">
        <v>0</v>
      </c>
    </row>
    <row r="1915" spans="1:4" x14ac:dyDescent="0.25">
      <c r="A1915" s="10" t="s">
        <v>562</v>
      </c>
      <c r="B1915" s="10" t="s">
        <v>578</v>
      </c>
      <c r="C1915" s="10" t="str">
        <f t="shared" si="29"/>
        <v>ILLAPELCOQUIMBO</v>
      </c>
      <c r="D1915" s="11">
        <v>295</v>
      </c>
    </row>
    <row r="1916" spans="1:4" x14ac:dyDescent="0.25">
      <c r="A1916" s="10" t="s">
        <v>20</v>
      </c>
      <c r="B1916" s="10" t="s">
        <v>3246</v>
      </c>
      <c r="C1916" s="10" t="str">
        <f t="shared" si="29"/>
        <v>VICUÑAPAIHUANO</v>
      </c>
      <c r="D1916" s="11">
        <v>25</v>
      </c>
    </row>
    <row r="1917" spans="1:4" x14ac:dyDescent="0.25">
      <c r="A1917" s="10" t="s">
        <v>410</v>
      </c>
      <c r="B1917" s="10" t="s">
        <v>5</v>
      </c>
      <c r="C1917" s="10" t="str">
        <f t="shared" si="29"/>
        <v>VALPARAISOCARTAGENA</v>
      </c>
      <c r="D1917" s="11">
        <v>126</v>
      </c>
    </row>
    <row r="1918" spans="1:4" x14ac:dyDescent="0.25">
      <c r="A1918" s="10" t="s">
        <v>614</v>
      </c>
      <c r="B1918" s="10" t="s">
        <v>111</v>
      </c>
      <c r="C1918" s="10" t="str">
        <f t="shared" si="29"/>
        <v>LA LIGUACOIHAIQUE</v>
      </c>
      <c r="D1918" s="11">
        <v>1841</v>
      </c>
    </row>
    <row r="1919" spans="1:4" x14ac:dyDescent="0.25">
      <c r="A1919" s="10" t="s">
        <v>435</v>
      </c>
      <c r="B1919" s="10" t="s">
        <v>111</v>
      </c>
      <c r="C1919" s="10" t="str">
        <f t="shared" si="29"/>
        <v>VIÑA DEL MARCOIHAIQUE</v>
      </c>
      <c r="D1919" s="11">
        <v>1805</v>
      </c>
    </row>
    <row r="1920" spans="1:4" x14ac:dyDescent="0.25">
      <c r="A1920" s="10" t="s">
        <v>417</v>
      </c>
      <c r="B1920" s="10" t="s">
        <v>6519</v>
      </c>
      <c r="C1920" s="10" t="str">
        <f t="shared" si="29"/>
        <v>QUILPUEMACUL</v>
      </c>
      <c r="D1920" s="11">
        <v>135</v>
      </c>
    </row>
    <row r="1921" spans="1:4" x14ac:dyDescent="0.25">
      <c r="A1921" s="10" t="s">
        <v>410</v>
      </c>
      <c r="B1921" s="10" t="s">
        <v>6536</v>
      </c>
      <c r="C1921" s="10" t="str">
        <f t="shared" si="29"/>
        <v>VALPARAISOSANTO DOMINGO</v>
      </c>
      <c r="D1921" s="11">
        <v>96</v>
      </c>
    </row>
    <row r="1922" spans="1:4" x14ac:dyDescent="0.25">
      <c r="A1922" s="10" t="s">
        <v>614</v>
      </c>
      <c r="B1922" s="10" t="s">
        <v>1395</v>
      </c>
      <c r="C1922" s="10" t="str">
        <f t="shared" ref="C1922:C1985" si="30">CONCATENATE(A1922,B1922)</f>
        <v>LA LIGUAQUINTERO</v>
      </c>
      <c r="D1922" s="11">
        <v>68</v>
      </c>
    </row>
    <row r="1923" spans="1:4" x14ac:dyDescent="0.25">
      <c r="A1923" s="10" t="s">
        <v>617</v>
      </c>
      <c r="B1923" s="10" t="s">
        <v>1395</v>
      </c>
      <c r="C1923" s="10" t="str">
        <f t="shared" si="30"/>
        <v>VILLA ALEMANAQUINTERO</v>
      </c>
      <c r="D1923" s="11">
        <v>56</v>
      </c>
    </row>
    <row r="1924" spans="1:4" x14ac:dyDescent="0.25">
      <c r="A1924" s="10" t="s">
        <v>408</v>
      </c>
      <c r="B1924" s="10" t="s">
        <v>1395</v>
      </c>
      <c r="C1924" s="10" t="str">
        <f t="shared" si="30"/>
        <v>QUILLOTAQUINTERO</v>
      </c>
      <c r="D1924" s="11">
        <v>28</v>
      </c>
    </row>
    <row r="1925" spans="1:4" x14ac:dyDescent="0.25">
      <c r="A1925" s="10" t="s">
        <v>410</v>
      </c>
      <c r="B1925" s="10" t="s">
        <v>6563</v>
      </c>
      <c r="C1925" s="10" t="str">
        <f t="shared" si="30"/>
        <v>VALPARAISOEL QUISCO</v>
      </c>
      <c r="D1925" s="11">
        <v>69</v>
      </c>
    </row>
    <row r="1926" spans="1:4" x14ac:dyDescent="0.25">
      <c r="A1926" s="10" t="s">
        <v>410</v>
      </c>
      <c r="B1926" s="10" t="s">
        <v>1575</v>
      </c>
      <c r="C1926" s="10" t="str">
        <f t="shared" si="30"/>
        <v>VALPARAISOALGARROBO</v>
      </c>
      <c r="D1926" s="11">
        <v>67</v>
      </c>
    </row>
    <row r="1927" spans="1:4" x14ac:dyDescent="0.25">
      <c r="A1927" s="10" t="s">
        <v>1934</v>
      </c>
      <c r="B1927" s="10" t="s">
        <v>410</v>
      </c>
      <c r="C1927" s="10" t="str">
        <f t="shared" si="30"/>
        <v>OLMUEVALPARAISO</v>
      </c>
      <c r="D1927" s="11">
        <v>50</v>
      </c>
    </row>
    <row r="1928" spans="1:4" x14ac:dyDescent="0.25">
      <c r="A1928" s="10" t="s">
        <v>1422</v>
      </c>
      <c r="B1928" s="10" t="s">
        <v>335</v>
      </c>
      <c r="C1928" s="10" t="str">
        <f t="shared" si="30"/>
        <v>LOS ANDESLAS CONDES</v>
      </c>
      <c r="D1928" s="11">
        <v>90</v>
      </c>
    </row>
    <row r="1929" spans="1:4" x14ac:dyDescent="0.25">
      <c r="A1929" s="10" t="s">
        <v>437</v>
      </c>
      <c r="B1929" s="10" t="s">
        <v>1934</v>
      </c>
      <c r="C1929" s="10" t="str">
        <f t="shared" si="30"/>
        <v>LA CALERAOLMUE</v>
      </c>
      <c r="D1929" s="11">
        <v>38</v>
      </c>
    </row>
    <row r="1930" spans="1:4" x14ac:dyDescent="0.25">
      <c r="A1930" s="10" t="s">
        <v>435</v>
      </c>
      <c r="B1930" s="10" t="s">
        <v>4679</v>
      </c>
      <c r="C1930" s="10" t="str">
        <f t="shared" si="30"/>
        <v>VIÑA DEL MARLA CRUZ</v>
      </c>
      <c r="D1930" s="11">
        <v>46</v>
      </c>
    </row>
    <row r="1931" spans="1:4" x14ac:dyDescent="0.25">
      <c r="A1931" s="10" t="s">
        <v>1395</v>
      </c>
      <c r="B1931" s="10" t="s">
        <v>6497</v>
      </c>
      <c r="C1931" s="10" t="str">
        <f t="shared" si="30"/>
        <v>QUINTEROCONCÓN</v>
      </c>
      <c r="D1931" s="11">
        <v>22</v>
      </c>
    </row>
    <row r="1932" spans="1:4" x14ac:dyDescent="0.25">
      <c r="A1932" s="10" t="s">
        <v>410</v>
      </c>
      <c r="B1932" s="10" t="s">
        <v>100</v>
      </c>
      <c r="C1932" s="10" t="str">
        <f t="shared" si="30"/>
        <v>VALPARAISOCONCEPCIÓN</v>
      </c>
      <c r="D1932" s="11">
        <v>610</v>
      </c>
    </row>
    <row r="1933" spans="1:4" x14ac:dyDescent="0.25">
      <c r="A1933" s="10" t="s">
        <v>950</v>
      </c>
      <c r="B1933" s="10" t="s">
        <v>326</v>
      </c>
      <c r="C1933" s="10" t="str">
        <f t="shared" si="30"/>
        <v>RANCAGUAIQUIQUE</v>
      </c>
      <c r="D1933" s="11">
        <v>1863</v>
      </c>
    </row>
    <row r="1934" spans="1:4" x14ac:dyDescent="0.25">
      <c r="A1934" s="10" t="s">
        <v>950</v>
      </c>
      <c r="B1934" s="10" t="s">
        <v>1271</v>
      </c>
      <c r="C1934" s="10" t="str">
        <f t="shared" si="30"/>
        <v>RANCAGUAMOSTAZAL</v>
      </c>
      <c r="D1934" s="11"/>
    </row>
    <row r="1935" spans="1:4" x14ac:dyDescent="0.25">
      <c r="A1935" s="10" t="s">
        <v>950</v>
      </c>
      <c r="B1935" s="10" t="s">
        <v>3992</v>
      </c>
      <c r="C1935" s="10" t="str">
        <f t="shared" si="30"/>
        <v>RANCAGUAMAULE</v>
      </c>
      <c r="D1935" s="11">
        <v>189</v>
      </c>
    </row>
    <row r="1936" spans="1:4" x14ac:dyDescent="0.25">
      <c r="A1936" s="10" t="s">
        <v>1301</v>
      </c>
      <c r="B1936" s="10" t="s">
        <v>6556</v>
      </c>
      <c r="C1936" s="10" t="str">
        <f t="shared" si="30"/>
        <v>SAN FERNANDOPICHIDEGUA</v>
      </c>
      <c r="D1936" s="11">
        <v>50</v>
      </c>
    </row>
    <row r="1937" spans="1:4" x14ac:dyDescent="0.25">
      <c r="A1937" s="10" t="s">
        <v>359</v>
      </c>
      <c r="B1937" s="10" t="s">
        <v>533</v>
      </c>
      <c r="C1937" s="10" t="str">
        <f t="shared" si="30"/>
        <v>TALCAAISÉN</v>
      </c>
      <c r="D1937" s="11">
        <v>1457</v>
      </c>
    </row>
    <row r="1938" spans="1:4" x14ac:dyDescent="0.25">
      <c r="A1938" s="10" t="s">
        <v>359</v>
      </c>
      <c r="B1938" s="10" t="s">
        <v>353</v>
      </c>
      <c r="C1938" s="10" t="str">
        <f t="shared" si="30"/>
        <v>TALCALINARES</v>
      </c>
      <c r="D1938" s="11">
        <v>257</v>
      </c>
    </row>
    <row r="1939" spans="1:4" x14ac:dyDescent="0.25">
      <c r="A1939" s="10" t="s">
        <v>359</v>
      </c>
      <c r="B1939" s="10" t="s">
        <v>3324</v>
      </c>
      <c r="C1939" s="10" t="str">
        <f t="shared" si="30"/>
        <v>TALCACERRILLOS</v>
      </c>
      <c r="D1939" s="11">
        <v>257</v>
      </c>
    </row>
    <row r="1940" spans="1:4" x14ac:dyDescent="0.25">
      <c r="A1940" s="10" t="s">
        <v>359</v>
      </c>
      <c r="B1940" s="10" t="s">
        <v>3431</v>
      </c>
      <c r="C1940" s="10" t="str">
        <f t="shared" si="30"/>
        <v>TALCAESTACION CENTRAL</v>
      </c>
      <c r="D1940" s="11">
        <v>257</v>
      </c>
    </row>
    <row r="1941" spans="1:4" x14ac:dyDescent="0.25">
      <c r="A1941" s="10" t="s">
        <v>359</v>
      </c>
      <c r="B1941" s="10" t="s">
        <v>1954</v>
      </c>
      <c r="C1941" s="10" t="str">
        <f t="shared" si="30"/>
        <v>TALCASAGRADA FAMILIA</v>
      </c>
      <c r="D1941" s="11">
        <v>69</v>
      </c>
    </row>
    <row r="1942" spans="1:4" x14ac:dyDescent="0.25">
      <c r="A1942" s="10" t="s">
        <v>359</v>
      </c>
      <c r="B1942" s="10" t="s">
        <v>100</v>
      </c>
      <c r="C1942" s="10" t="str">
        <f t="shared" si="30"/>
        <v>TALCACONCEPCIÓN</v>
      </c>
      <c r="D1942" s="11">
        <v>248</v>
      </c>
    </row>
    <row r="1943" spans="1:4" x14ac:dyDescent="0.25">
      <c r="A1943" s="10" t="s">
        <v>359</v>
      </c>
      <c r="B1943" s="10" t="s">
        <v>1965</v>
      </c>
      <c r="C1943" s="10" t="str">
        <f t="shared" si="30"/>
        <v>TALCARAUCO</v>
      </c>
      <c r="D1943" s="11">
        <v>81</v>
      </c>
    </row>
    <row r="1944" spans="1:4" x14ac:dyDescent="0.25">
      <c r="A1944" s="10" t="s">
        <v>100</v>
      </c>
      <c r="B1944" s="10" t="s">
        <v>6564</v>
      </c>
      <c r="C1944" s="10" t="str">
        <f t="shared" si="30"/>
        <v>CONCEPCIÓNNACIMIENTO</v>
      </c>
      <c r="D1944" s="11">
        <v>102</v>
      </c>
    </row>
    <row r="1945" spans="1:4" x14ac:dyDescent="0.25">
      <c r="A1945" s="10" t="s">
        <v>100</v>
      </c>
      <c r="B1945" s="10" t="s">
        <v>353</v>
      </c>
      <c r="C1945" s="10" t="str">
        <f t="shared" si="30"/>
        <v>CONCEPCIÓNLINARES</v>
      </c>
      <c r="D1945" s="11">
        <v>202</v>
      </c>
    </row>
    <row r="1946" spans="1:4" x14ac:dyDescent="0.25">
      <c r="A1946" s="10" t="s">
        <v>474</v>
      </c>
      <c r="B1946" s="10" t="s">
        <v>100</v>
      </c>
      <c r="C1946" s="10" t="str">
        <f t="shared" si="30"/>
        <v>VICTORIACONCEPCIÓN</v>
      </c>
      <c r="D1946" s="11">
        <v>231</v>
      </c>
    </row>
    <row r="1947" spans="1:4" x14ac:dyDescent="0.25">
      <c r="A1947" s="10" t="s">
        <v>493</v>
      </c>
      <c r="B1947" s="10" t="s">
        <v>111</v>
      </c>
      <c r="C1947" s="10" t="str">
        <f t="shared" si="30"/>
        <v>COLLIPULLICOIHAIQUE</v>
      </c>
      <c r="D1947" s="11">
        <v>1130</v>
      </c>
    </row>
    <row r="1948" spans="1:4" x14ac:dyDescent="0.25">
      <c r="A1948" s="10" t="s">
        <v>724</v>
      </c>
      <c r="B1948" s="10" t="s">
        <v>3285</v>
      </c>
      <c r="C1948" s="10" t="str">
        <f t="shared" si="30"/>
        <v>ANGOLRENAICO</v>
      </c>
      <c r="D1948" s="11">
        <v>22</v>
      </c>
    </row>
    <row r="1949" spans="1:4" x14ac:dyDescent="0.25">
      <c r="A1949" s="10" t="s">
        <v>466</v>
      </c>
      <c r="B1949" s="10" t="s">
        <v>373</v>
      </c>
      <c r="C1949" s="10" t="str">
        <f t="shared" si="30"/>
        <v>LONCOCHESAN JOSÉ DE LA MARIQUINA</v>
      </c>
      <c r="D1949" s="11">
        <v>43</v>
      </c>
    </row>
    <row r="1950" spans="1:4" x14ac:dyDescent="0.25">
      <c r="A1950" s="10" t="s">
        <v>732</v>
      </c>
      <c r="B1950" s="10" t="s">
        <v>474</v>
      </c>
      <c r="C1950" s="10" t="str">
        <f t="shared" si="30"/>
        <v>NUEVA IMPERIALVICTORIA</v>
      </c>
      <c r="D1950" s="11">
        <v>98</v>
      </c>
    </row>
    <row r="1951" spans="1:4" x14ac:dyDescent="0.25">
      <c r="A1951" s="10" t="s">
        <v>3</v>
      </c>
      <c r="B1951" s="10" t="s">
        <v>111</v>
      </c>
      <c r="C1951" s="10" t="str">
        <f t="shared" si="30"/>
        <v>CASTROCOIHAIQUE</v>
      </c>
      <c r="D1951" s="11">
        <v>594</v>
      </c>
    </row>
    <row r="1952" spans="1:4" x14ac:dyDescent="0.25">
      <c r="A1952" s="10" t="s">
        <v>334</v>
      </c>
      <c r="B1952" s="10" t="s">
        <v>835</v>
      </c>
      <c r="C1952" s="10" t="str">
        <f t="shared" si="30"/>
        <v>PUERTO MONTTPUNTA ARENAS</v>
      </c>
      <c r="D1952" s="11">
        <v>2183</v>
      </c>
    </row>
    <row r="1953" spans="1:4" x14ac:dyDescent="0.25">
      <c r="A1953" s="10" t="s">
        <v>378</v>
      </c>
      <c r="B1953" s="10" t="s">
        <v>100</v>
      </c>
      <c r="C1953" s="10" t="str">
        <f t="shared" si="30"/>
        <v>OSORNOCONCEPCIÓN</v>
      </c>
      <c r="D1953" s="11">
        <v>548</v>
      </c>
    </row>
    <row r="1954" spans="1:4" x14ac:dyDescent="0.25">
      <c r="A1954" s="10" t="s">
        <v>378</v>
      </c>
      <c r="B1954" s="10" t="s">
        <v>819</v>
      </c>
      <c r="C1954" s="10" t="str">
        <f t="shared" si="30"/>
        <v>OSORNOANCUD</v>
      </c>
      <c r="D1954" s="11">
        <v>200</v>
      </c>
    </row>
    <row r="1955" spans="1:4" x14ac:dyDescent="0.25">
      <c r="A1955" s="10" t="s">
        <v>828</v>
      </c>
      <c r="B1955" s="10" t="s">
        <v>100</v>
      </c>
      <c r="C1955" s="10" t="str">
        <f t="shared" si="30"/>
        <v>PUERTO VARASCONCEPCIÓN</v>
      </c>
      <c r="D1955" s="11">
        <v>631</v>
      </c>
    </row>
    <row r="1956" spans="1:4" x14ac:dyDescent="0.25">
      <c r="A1956" s="10" t="s">
        <v>373</v>
      </c>
      <c r="B1956" s="10" t="s">
        <v>466</v>
      </c>
      <c r="C1956" s="10" t="str">
        <f t="shared" si="30"/>
        <v>SAN JOSÉ DE LA MARIQUINALONCOCHE</v>
      </c>
      <c r="D1956" s="11">
        <v>42</v>
      </c>
    </row>
    <row r="1957" spans="1:4" x14ac:dyDescent="0.25">
      <c r="A1957" s="10" t="s">
        <v>261</v>
      </c>
      <c r="B1957" s="10" t="s">
        <v>578</v>
      </c>
      <c r="C1957" s="10" t="str">
        <f t="shared" si="30"/>
        <v>ARICACOQUIMBO</v>
      </c>
      <c r="D1957" s="11">
        <v>1600</v>
      </c>
    </row>
    <row r="1958" spans="1:4" x14ac:dyDescent="0.25">
      <c r="A1958" s="10" t="s">
        <v>261</v>
      </c>
      <c r="B1958" s="10" t="s">
        <v>555</v>
      </c>
      <c r="C1958" s="10" t="str">
        <f t="shared" si="30"/>
        <v>ARICALA SERENA</v>
      </c>
      <c r="D1958" s="11">
        <v>1591</v>
      </c>
    </row>
    <row r="1959" spans="1:4" x14ac:dyDescent="0.25">
      <c r="A1959" s="10" t="s">
        <v>261</v>
      </c>
      <c r="B1959" s="10" t="s">
        <v>1926</v>
      </c>
      <c r="C1959" s="10" t="str">
        <f t="shared" si="30"/>
        <v>ARICASAN PEDRO DE LA PAZ</v>
      </c>
      <c r="D1959" s="11">
        <v>2563</v>
      </c>
    </row>
    <row r="1960" spans="1:4" x14ac:dyDescent="0.25">
      <c r="A1960" s="10" t="s">
        <v>261</v>
      </c>
      <c r="B1960" s="10" t="s">
        <v>100</v>
      </c>
      <c r="C1960" s="10" t="str">
        <f t="shared" si="30"/>
        <v>ARICACONCEPCIÓN</v>
      </c>
      <c r="D1960" s="11">
        <v>2556</v>
      </c>
    </row>
    <row r="1961" spans="1:4" x14ac:dyDescent="0.25">
      <c r="A1961" s="10" t="s">
        <v>103</v>
      </c>
      <c r="B1961" s="10" t="s">
        <v>1728</v>
      </c>
      <c r="C1961" s="10" t="str">
        <f t="shared" si="30"/>
        <v>CHILLANPARRAL</v>
      </c>
      <c r="D1961" s="11">
        <v>63</v>
      </c>
    </row>
    <row r="1962" spans="1:4" x14ac:dyDescent="0.25">
      <c r="A1962" s="10" t="s">
        <v>326</v>
      </c>
      <c r="B1962" s="10" t="s">
        <v>111</v>
      </c>
      <c r="C1962" s="10" t="str">
        <f t="shared" si="30"/>
        <v>IQUIQUECOIHAIQUE</v>
      </c>
      <c r="D1962" s="11">
        <v>3488</v>
      </c>
    </row>
    <row r="1963" spans="1:4" x14ac:dyDescent="0.25">
      <c r="A1963" s="10" t="s">
        <v>326</v>
      </c>
      <c r="B1963" s="10" t="s">
        <v>410</v>
      </c>
      <c r="C1963" s="10" t="str">
        <f t="shared" si="30"/>
        <v>IQUIQUEVALPARAISO</v>
      </c>
      <c r="D1963" s="11">
        <v>1736</v>
      </c>
    </row>
    <row r="1964" spans="1:4" x14ac:dyDescent="0.25">
      <c r="A1964" s="10" t="s">
        <v>916</v>
      </c>
      <c r="B1964" s="10" t="s">
        <v>925</v>
      </c>
      <c r="C1964" s="10" t="str">
        <f t="shared" si="30"/>
        <v>MEJILLONESTOCOPILLA</v>
      </c>
      <c r="D1964" s="11">
        <v>131</v>
      </c>
    </row>
    <row r="1965" spans="1:4" x14ac:dyDescent="0.25">
      <c r="A1965" s="10" t="s">
        <v>901</v>
      </c>
      <c r="B1965" s="10" t="s">
        <v>410</v>
      </c>
      <c r="C1965" s="10" t="str">
        <f t="shared" si="30"/>
        <v>ANTOFAGASTAVALPARAISO</v>
      </c>
      <c r="D1965" s="11">
        <v>1323</v>
      </c>
    </row>
    <row r="1966" spans="1:4" x14ac:dyDescent="0.25">
      <c r="A1966" s="10" t="s">
        <v>901</v>
      </c>
      <c r="B1966" s="10" t="s">
        <v>6565</v>
      </c>
      <c r="C1966" s="10" t="str">
        <f t="shared" si="30"/>
        <v>ANTOFAGASTAsan pedro de atacama</v>
      </c>
      <c r="D1966" s="11">
        <v>308</v>
      </c>
    </row>
    <row r="1967" spans="1:4" x14ac:dyDescent="0.25">
      <c r="A1967" s="10" t="s">
        <v>915</v>
      </c>
      <c r="B1967" s="10" t="s">
        <v>914</v>
      </c>
      <c r="C1967" s="10" t="str">
        <f t="shared" si="30"/>
        <v>VALLENARHUASCO</v>
      </c>
      <c r="D1967" s="11">
        <v>49</v>
      </c>
    </row>
    <row r="1968" spans="1:4" x14ac:dyDescent="0.25">
      <c r="A1968" s="10" t="s">
        <v>555</v>
      </c>
      <c r="B1968" s="10" t="s">
        <v>3246</v>
      </c>
      <c r="C1968" s="10" t="str">
        <f t="shared" si="30"/>
        <v>LA SERENAPAIHUANO</v>
      </c>
      <c r="D1968" s="11">
        <v>86</v>
      </c>
    </row>
    <row r="1969" spans="1:4" x14ac:dyDescent="0.25">
      <c r="A1969" s="10" t="s">
        <v>555</v>
      </c>
      <c r="B1969" s="10" t="s">
        <v>435</v>
      </c>
      <c r="C1969" s="10" t="str">
        <f t="shared" si="30"/>
        <v>LA SERENAVIÑA DEL MAR</v>
      </c>
      <c r="D1969" s="11">
        <v>416</v>
      </c>
    </row>
    <row r="1970" spans="1:4" x14ac:dyDescent="0.25">
      <c r="A1970" s="10" t="s">
        <v>638</v>
      </c>
      <c r="B1970" s="10" t="s">
        <v>350</v>
      </c>
      <c r="C1970" s="10" t="str">
        <f t="shared" si="30"/>
        <v>SAN ANTONIOPUDAHUEL</v>
      </c>
      <c r="D1970" s="11">
        <v>118</v>
      </c>
    </row>
    <row r="1971" spans="1:4" x14ac:dyDescent="0.25">
      <c r="A1971" s="10" t="s">
        <v>1395</v>
      </c>
      <c r="B1971" s="10" t="s">
        <v>6538</v>
      </c>
      <c r="C1971" s="10" t="str">
        <f t="shared" si="30"/>
        <v>QUINTEROPUCHUNCAVÍ</v>
      </c>
      <c r="D1971" s="11">
        <v>19</v>
      </c>
    </row>
    <row r="1972" spans="1:4" x14ac:dyDescent="0.25">
      <c r="A1972" s="10" t="s">
        <v>417</v>
      </c>
      <c r="B1972" s="10" t="s">
        <v>1389</v>
      </c>
      <c r="C1972" s="10" t="str">
        <f t="shared" si="30"/>
        <v>QUILPUECASABLANCA</v>
      </c>
      <c r="D1972" s="11">
        <v>40</v>
      </c>
    </row>
    <row r="1973" spans="1:4" x14ac:dyDescent="0.25">
      <c r="A1973" s="10" t="s">
        <v>410</v>
      </c>
      <c r="B1973" s="10" t="s">
        <v>6566</v>
      </c>
      <c r="C1973" s="10" t="str">
        <f t="shared" si="30"/>
        <v>VALPARAISOSAN RAMÓN</v>
      </c>
      <c r="D1973" s="11">
        <v>116</v>
      </c>
    </row>
    <row r="1974" spans="1:4" x14ac:dyDescent="0.25">
      <c r="A1974" s="10" t="s">
        <v>435</v>
      </c>
      <c r="B1974" s="10" t="s">
        <v>3330</v>
      </c>
      <c r="C1974" s="10" t="str">
        <f t="shared" si="30"/>
        <v>VIÑA DEL MARPUTAENDO</v>
      </c>
      <c r="D1974" s="11">
        <v>127</v>
      </c>
    </row>
    <row r="1975" spans="1:4" x14ac:dyDescent="0.25">
      <c r="A1975" s="10" t="s">
        <v>435</v>
      </c>
      <c r="B1975" s="10" t="s">
        <v>6543</v>
      </c>
      <c r="C1975" s="10" t="str">
        <f t="shared" si="30"/>
        <v>VIÑA DEL MARCABILDO</v>
      </c>
      <c r="D1975" s="11">
        <v>117</v>
      </c>
    </row>
    <row r="1976" spans="1:4" x14ac:dyDescent="0.25">
      <c r="A1976" s="10" t="s">
        <v>614</v>
      </c>
      <c r="B1976" s="10" t="s">
        <v>4679</v>
      </c>
      <c r="C1976" s="10" t="str">
        <f t="shared" si="30"/>
        <v>LA LIGUALA CRUZ</v>
      </c>
      <c r="D1976" s="11">
        <v>47</v>
      </c>
    </row>
    <row r="1977" spans="1:4" x14ac:dyDescent="0.25">
      <c r="A1977" s="10" t="s">
        <v>437</v>
      </c>
      <c r="B1977" s="10" t="s">
        <v>4679</v>
      </c>
      <c r="C1977" s="10" t="str">
        <f t="shared" si="30"/>
        <v>LA CALERALA CRUZ</v>
      </c>
      <c r="D1977" s="11">
        <v>7</v>
      </c>
    </row>
    <row r="1978" spans="1:4" x14ac:dyDescent="0.25">
      <c r="A1978" s="10" t="s">
        <v>435</v>
      </c>
      <c r="B1978" s="10" t="s">
        <v>555</v>
      </c>
      <c r="C1978" s="10" t="str">
        <f t="shared" si="30"/>
        <v>VIÑA DEL MARLA SERENA</v>
      </c>
      <c r="D1978" s="11">
        <v>416</v>
      </c>
    </row>
    <row r="1979" spans="1:4" x14ac:dyDescent="0.25">
      <c r="A1979" s="10" t="s">
        <v>638</v>
      </c>
      <c r="B1979" s="10" t="s">
        <v>4679</v>
      </c>
      <c r="C1979" s="10" t="str">
        <f t="shared" si="30"/>
        <v>SAN ANTONIOLA CRUZ</v>
      </c>
      <c r="D1979" s="11">
        <v>120</v>
      </c>
    </row>
    <row r="1980" spans="1:4" x14ac:dyDescent="0.25">
      <c r="A1980" s="10" t="s">
        <v>409</v>
      </c>
      <c r="B1980" s="10" t="s">
        <v>4679</v>
      </c>
      <c r="C1980" s="10" t="str">
        <f t="shared" si="30"/>
        <v>LIMACHELA CRUZ</v>
      </c>
      <c r="D1980" s="11">
        <v>24</v>
      </c>
    </row>
    <row r="1981" spans="1:4" x14ac:dyDescent="0.25">
      <c r="A1981" s="10" t="s">
        <v>417</v>
      </c>
      <c r="B1981" s="10" t="s">
        <v>4679</v>
      </c>
      <c r="C1981" s="10" t="str">
        <f t="shared" si="30"/>
        <v>QUILPUELA CRUZ</v>
      </c>
      <c r="D1981" s="11">
        <v>40</v>
      </c>
    </row>
    <row r="1982" spans="1:4" x14ac:dyDescent="0.25">
      <c r="A1982" s="10" t="s">
        <v>409</v>
      </c>
      <c r="B1982" s="10" t="s">
        <v>1934</v>
      </c>
      <c r="C1982" s="10" t="str">
        <f t="shared" si="30"/>
        <v>LIMACHEOLMUE</v>
      </c>
      <c r="D1982" s="11">
        <v>12</v>
      </c>
    </row>
    <row r="1983" spans="1:4" x14ac:dyDescent="0.25">
      <c r="A1983" s="10" t="s">
        <v>617</v>
      </c>
      <c r="B1983" s="10" t="s">
        <v>408</v>
      </c>
      <c r="C1983" s="10" t="str">
        <f t="shared" si="30"/>
        <v>VILLA ALEMANAQUILLOTA</v>
      </c>
      <c r="D1983" s="11">
        <v>29</v>
      </c>
    </row>
    <row r="1984" spans="1:4" x14ac:dyDescent="0.25">
      <c r="A1984" s="10" t="s">
        <v>103</v>
      </c>
      <c r="B1984" s="10" t="s">
        <v>17</v>
      </c>
      <c r="C1984" s="10" t="str">
        <f t="shared" si="30"/>
        <v>CHILLANVALDIVIA</v>
      </c>
      <c r="D1984" s="11">
        <v>445</v>
      </c>
    </row>
    <row r="1985" spans="1:4" x14ac:dyDescent="0.25">
      <c r="A1985" s="10" t="s">
        <v>103</v>
      </c>
      <c r="B1985" s="10" t="s">
        <v>6473</v>
      </c>
      <c r="C1985" s="10" t="str">
        <f t="shared" si="30"/>
        <v>CHILLANCABRERO</v>
      </c>
      <c r="D1985" s="11">
        <v>62</v>
      </c>
    </row>
    <row r="1986" spans="1:4" x14ac:dyDescent="0.25">
      <c r="A1986" s="10" t="s">
        <v>261</v>
      </c>
      <c r="B1986" s="10" t="s">
        <v>410</v>
      </c>
      <c r="C1986" s="10" t="str">
        <f t="shared" ref="C1986:C2049" si="31">CONCATENATE(A1986,B1986)</f>
        <v>ARICAVALPARAISO</v>
      </c>
      <c r="D1986" s="11">
        <v>2015</v>
      </c>
    </row>
    <row r="1987" spans="1:4" x14ac:dyDescent="0.25">
      <c r="A1987" s="10" t="s">
        <v>17</v>
      </c>
      <c r="B1987" s="10" t="s">
        <v>2503</v>
      </c>
      <c r="C1987" s="10" t="str">
        <f t="shared" si="31"/>
        <v>VALDIVIAPUENTE ALTO</v>
      </c>
      <c r="D1987" s="11">
        <v>848</v>
      </c>
    </row>
    <row r="1988" spans="1:4" x14ac:dyDescent="0.25">
      <c r="A1988" s="10" t="s">
        <v>261</v>
      </c>
      <c r="B1988" s="10" t="s">
        <v>3431</v>
      </c>
      <c r="C1988" s="10" t="str">
        <f t="shared" si="31"/>
        <v>ARICAESTACION CENTRAL</v>
      </c>
      <c r="D1988" s="11">
        <v>2060</v>
      </c>
    </row>
    <row r="1989" spans="1:4" x14ac:dyDescent="0.25">
      <c r="A1989" s="10" t="s">
        <v>350</v>
      </c>
      <c r="B1989" s="10" t="s">
        <v>6567</v>
      </c>
      <c r="C1989" s="10" t="str">
        <f t="shared" si="31"/>
        <v>PUDAHUELPADRE HURTADO</v>
      </c>
      <c r="D1989" s="11">
        <v>24</v>
      </c>
    </row>
    <row r="1990" spans="1:4" x14ac:dyDescent="0.25">
      <c r="A1990" s="10" t="s">
        <v>350</v>
      </c>
      <c r="B1990" s="10" t="s">
        <v>638</v>
      </c>
      <c r="C1990" s="10" t="str">
        <f t="shared" si="31"/>
        <v>PUDAHUELSAN ANTONIO</v>
      </c>
      <c r="D1990" s="11">
        <v>118</v>
      </c>
    </row>
    <row r="1991" spans="1:4" x14ac:dyDescent="0.25">
      <c r="A1991" s="10" t="s">
        <v>348</v>
      </c>
      <c r="B1991" s="10" t="s">
        <v>3324</v>
      </c>
      <c r="C1991" s="10" t="str">
        <f t="shared" si="31"/>
        <v>MELIPILLACERRILLOS</v>
      </c>
      <c r="D1991" s="11">
        <v>65</v>
      </c>
    </row>
    <row r="1992" spans="1:4" x14ac:dyDescent="0.25">
      <c r="A1992" s="10" t="s">
        <v>1348</v>
      </c>
      <c r="B1992" s="10" t="s">
        <v>417</v>
      </c>
      <c r="C1992" s="10" t="str">
        <f t="shared" si="31"/>
        <v>SAN MIGUELQUILPUE</v>
      </c>
      <c r="D1992" s="11">
        <v>136</v>
      </c>
    </row>
    <row r="1993" spans="1:4" x14ac:dyDescent="0.25">
      <c r="A1993" s="10" t="s">
        <v>1348</v>
      </c>
      <c r="B1993" s="10" t="s">
        <v>1467</v>
      </c>
      <c r="C1993" s="10" t="str">
        <f t="shared" si="31"/>
        <v>SAN MIGUELSAN FELIPE</v>
      </c>
      <c r="D1993" s="11">
        <v>94</v>
      </c>
    </row>
    <row r="1994" spans="1:4" x14ac:dyDescent="0.25">
      <c r="A1994" s="10" t="s">
        <v>335</v>
      </c>
      <c r="B1994" s="10" t="s">
        <v>261</v>
      </c>
      <c r="C1994" s="10" t="str">
        <f t="shared" si="31"/>
        <v>LAS CONDESARICA</v>
      </c>
      <c r="D1994" s="11">
        <v>2060</v>
      </c>
    </row>
    <row r="1995" spans="1:4" x14ac:dyDescent="0.25">
      <c r="A1995" s="10" t="s">
        <v>6568</v>
      </c>
      <c r="B1995" s="10" t="s">
        <v>4008</v>
      </c>
      <c r="C1995" s="10" t="str">
        <f t="shared" si="31"/>
        <v>santiagoFRUTILLAR</v>
      </c>
      <c r="D1995" s="11">
        <v>990</v>
      </c>
    </row>
    <row r="1996" spans="1:4" x14ac:dyDescent="0.25">
      <c r="A1996" s="10" t="s">
        <v>819</v>
      </c>
      <c r="B1996" s="10" t="s">
        <v>4008</v>
      </c>
      <c r="C1996" s="10" t="str">
        <f t="shared" si="31"/>
        <v>ANCUDFRUTILLAR</v>
      </c>
      <c r="D1996" s="11">
        <v>134</v>
      </c>
    </row>
    <row r="1997" spans="1:4" x14ac:dyDescent="0.25">
      <c r="A1997" s="10" t="s">
        <v>334</v>
      </c>
      <c r="B1997" s="10" t="s">
        <v>4008</v>
      </c>
      <c r="C1997" s="10" t="str">
        <f t="shared" si="31"/>
        <v>PUERTO MONTTFRUTILLAR</v>
      </c>
      <c r="D1997" s="11">
        <v>45</v>
      </c>
    </row>
    <row r="1998" spans="1:4" x14ac:dyDescent="0.25">
      <c r="A1998" s="10" t="s">
        <v>334</v>
      </c>
      <c r="B1998" s="10" t="s">
        <v>6569</v>
      </c>
      <c r="C1998" s="10" t="str">
        <f t="shared" si="31"/>
        <v>PUERTO MONTTCOCHAMO</v>
      </c>
      <c r="D1998" s="11">
        <v>111</v>
      </c>
    </row>
    <row r="1999" spans="1:4" x14ac:dyDescent="0.25">
      <c r="A1999" s="10" t="s">
        <v>334</v>
      </c>
      <c r="B1999" s="10" t="s">
        <v>6570</v>
      </c>
      <c r="C1999" s="10" t="str">
        <f t="shared" si="31"/>
        <v>PUERTO MONTTtalca</v>
      </c>
      <c r="D1999" s="11">
        <v>780</v>
      </c>
    </row>
    <row r="2000" spans="1:4" x14ac:dyDescent="0.25">
      <c r="A2000" s="10" t="s">
        <v>378</v>
      </c>
      <c r="B2000" s="10" t="s">
        <v>410</v>
      </c>
      <c r="C2000" s="10" t="str">
        <f t="shared" si="31"/>
        <v>OSORNOVALPARAISO</v>
      </c>
      <c r="D2000" s="11">
        <v>1042</v>
      </c>
    </row>
    <row r="2001" spans="1:4" x14ac:dyDescent="0.25">
      <c r="A2001" s="10" t="s">
        <v>378</v>
      </c>
      <c r="B2001" s="10" t="s">
        <v>803</v>
      </c>
      <c r="C2001" s="10" t="str">
        <f t="shared" si="31"/>
        <v>OSORNOLOS MUERMOS</v>
      </c>
      <c r="D2001" s="11">
        <v>143</v>
      </c>
    </row>
    <row r="2002" spans="1:4" x14ac:dyDescent="0.25">
      <c r="A2002" s="10" t="s">
        <v>6571</v>
      </c>
      <c r="B2002" s="10" t="s">
        <v>6572</v>
      </c>
      <c r="C2002" s="10" t="str">
        <f t="shared" si="31"/>
        <v>ancudquinchao</v>
      </c>
      <c r="D2002" s="11">
        <v>100</v>
      </c>
    </row>
    <row r="2003" spans="1:4" x14ac:dyDescent="0.25">
      <c r="A2003" s="10" t="s">
        <v>6573</v>
      </c>
      <c r="B2003" s="10" t="s">
        <v>819</v>
      </c>
      <c r="C2003" s="10" t="str">
        <f t="shared" si="31"/>
        <v>los muermosANCUD</v>
      </c>
      <c r="D2003" s="11">
        <v>102</v>
      </c>
    </row>
    <row r="2004" spans="1:4" x14ac:dyDescent="0.25">
      <c r="A2004" s="10" t="s">
        <v>950</v>
      </c>
      <c r="B2004" s="10" t="s">
        <v>6523</v>
      </c>
      <c r="C2004" s="10" t="str">
        <f t="shared" si="31"/>
        <v>RANCAGUANAVIDAD</v>
      </c>
      <c r="D2004" s="11">
        <v>185</v>
      </c>
    </row>
    <row r="2005" spans="1:4" x14ac:dyDescent="0.25">
      <c r="A2005" s="10" t="s">
        <v>950</v>
      </c>
      <c r="B2005" s="10" t="s">
        <v>6502</v>
      </c>
      <c r="C2005" s="10" t="str">
        <f t="shared" si="31"/>
        <v>RANCAGUADOÑIHUE</v>
      </c>
      <c r="D2005" s="11">
        <v>26</v>
      </c>
    </row>
    <row r="2006" spans="1:4" x14ac:dyDescent="0.25">
      <c r="A2006" s="10" t="s">
        <v>950</v>
      </c>
      <c r="B2006" s="10" t="s">
        <v>4817</v>
      </c>
      <c r="C2006" s="10" t="str">
        <f t="shared" si="31"/>
        <v>RANCAGUACONCHALÍ</v>
      </c>
      <c r="D2006" s="11">
        <v>84</v>
      </c>
    </row>
    <row r="2007" spans="1:4" x14ac:dyDescent="0.25">
      <c r="A2007" s="10" t="s">
        <v>1302</v>
      </c>
      <c r="B2007" s="10" t="s">
        <v>359</v>
      </c>
      <c r="C2007" s="10" t="str">
        <f t="shared" si="31"/>
        <v>SAN VICENTETALCA</v>
      </c>
      <c r="D2007" s="11">
        <v>142</v>
      </c>
    </row>
    <row r="2008" spans="1:4" x14ac:dyDescent="0.25">
      <c r="A2008" s="10" t="s">
        <v>1715</v>
      </c>
      <c r="B2008" s="10" t="s">
        <v>1763</v>
      </c>
      <c r="C2008" s="10" t="str">
        <f t="shared" si="31"/>
        <v>LICANTÉNPELLUHUE</v>
      </c>
      <c r="D2008" s="11">
        <v>136</v>
      </c>
    </row>
    <row r="2009" spans="1:4" x14ac:dyDescent="0.25">
      <c r="A2009" s="10" t="s">
        <v>1728</v>
      </c>
      <c r="B2009" s="10" t="s">
        <v>100</v>
      </c>
      <c r="C2009" s="10" t="str">
        <f t="shared" si="31"/>
        <v>PARRALCONCEPCIÓN</v>
      </c>
      <c r="D2009" s="11">
        <v>159</v>
      </c>
    </row>
    <row r="2010" spans="1:4" x14ac:dyDescent="0.25">
      <c r="A2010" s="10" t="s">
        <v>227</v>
      </c>
      <c r="B2010" s="10" t="s">
        <v>1301</v>
      </c>
      <c r="C2010" s="10" t="str">
        <f t="shared" si="31"/>
        <v>LOS ANGELESSAN FERNANDO</v>
      </c>
      <c r="D2010" s="11">
        <v>375</v>
      </c>
    </row>
    <row r="2011" spans="1:4" x14ac:dyDescent="0.25">
      <c r="A2011" s="10" t="s">
        <v>227</v>
      </c>
      <c r="B2011" s="10" t="s">
        <v>3321</v>
      </c>
      <c r="C2011" s="10" t="str">
        <f t="shared" si="31"/>
        <v>LOS ANGELESTUCAPEL</v>
      </c>
      <c r="D2011" s="11">
        <v>48</v>
      </c>
    </row>
    <row r="2012" spans="1:4" x14ac:dyDescent="0.25">
      <c r="A2012" s="10" t="s">
        <v>100</v>
      </c>
      <c r="B2012" s="10" t="s">
        <v>410</v>
      </c>
      <c r="C2012" s="10" t="str">
        <f t="shared" si="31"/>
        <v>CONCEPCIÓNVALPARAISO</v>
      </c>
      <c r="D2012" s="11">
        <v>610</v>
      </c>
    </row>
    <row r="2013" spans="1:4" x14ac:dyDescent="0.25">
      <c r="A2013" s="10" t="s">
        <v>143</v>
      </c>
      <c r="B2013" s="10" t="s">
        <v>143</v>
      </c>
      <c r="C2013" s="10" t="str">
        <f t="shared" si="31"/>
        <v>YUMBELYUMBEL</v>
      </c>
      <c r="D2013" s="11">
        <v>0</v>
      </c>
    </row>
    <row r="2014" spans="1:4" x14ac:dyDescent="0.25">
      <c r="A2014" s="10" t="s">
        <v>724</v>
      </c>
      <c r="B2014" s="10" t="s">
        <v>100</v>
      </c>
      <c r="C2014" s="10" t="str">
        <f t="shared" si="31"/>
        <v>ANGOLCONCEPCIÓN</v>
      </c>
      <c r="D2014" s="11">
        <v>147</v>
      </c>
    </row>
    <row r="2015" spans="1:4" x14ac:dyDescent="0.25">
      <c r="A2015" s="10" t="s">
        <v>288</v>
      </c>
      <c r="B2015" s="10" t="s">
        <v>1325</v>
      </c>
      <c r="C2015" s="10" t="str">
        <f t="shared" si="31"/>
        <v>TEMUCOPANGUIPULLI</v>
      </c>
      <c r="D2015" s="11">
        <v>154</v>
      </c>
    </row>
    <row r="2016" spans="1:4" x14ac:dyDescent="0.25">
      <c r="A2016" s="10" t="s">
        <v>288</v>
      </c>
      <c r="B2016" s="10" t="s">
        <v>1325</v>
      </c>
      <c r="C2016" s="10" t="str">
        <f t="shared" si="31"/>
        <v>TEMUCOPANGUIPULLI</v>
      </c>
      <c r="D2016" s="11">
        <v>154</v>
      </c>
    </row>
    <row r="2017" spans="1:4" x14ac:dyDescent="0.25">
      <c r="A2017" s="10" t="s">
        <v>288</v>
      </c>
      <c r="B2017" s="10" t="s">
        <v>1325</v>
      </c>
      <c r="C2017" s="10" t="str">
        <f t="shared" si="31"/>
        <v>TEMUCOPANGUIPULLI</v>
      </c>
      <c r="D2017" s="11">
        <v>154</v>
      </c>
    </row>
    <row r="2018" spans="1:4" x14ac:dyDescent="0.25">
      <c r="A2018" s="10" t="s">
        <v>493</v>
      </c>
      <c r="B2018" s="10" t="s">
        <v>100</v>
      </c>
      <c r="C2018" s="10" t="str">
        <f t="shared" si="31"/>
        <v>COLLIPULLICONCEPCIÓN</v>
      </c>
      <c r="D2018" s="11">
        <v>171</v>
      </c>
    </row>
    <row r="2019" spans="1:4" x14ac:dyDescent="0.25">
      <c r="A2019" s="10" t="s">
        <v>466</v>
      </c>
      <c r="B2019" s="10" t="s">
        <v>49</v>
      </c>
      <c r="C2019" s="10" t="str">
        <f t="shared" si="31"/>
        <v>LONCOCHELAUTARO</v>
      </c>
      <c r="D2019" s="11">
        <v>116</v>
      </c>
    </row>
    <row r="2020" spans="1:4" x14ac:dyDescent="0.25">
      <c r="A2020" s="10" t="s">
        <v>288</v>
      </c>
      <c r="B2020" s="10" t="s">
        <v>410</v>
      </c>
      <c r="C2020" s="10" t="str">
        <f t="shared" si="31"/>
        <v>TEMUCOVALPARAISO</v>
      </c>
      <c r="D2020" s="11">
        <v>800</v>
      </c>
    </row>
    <row r="2021" spans="1:4" x14ac:dyDescent="0.25">
      <c r="A2021" s="10" t="s">
        <v>466</v>
      </c>
      <c r="B2021" s="10" t="s">
        <v>466</v>
      </c>
      <c r="C2021" s="10" t="str">
        <f t="shared" si="31"/>
        <v>LONCOCHELONCOCHE</v>
      </c>
      <c r="D2021" s="11">
        <v>0</v>
      </c>
    </row>
    <row r="2022" spans="1:4" x14ac:dyDescent="0.25">
      <c r="A2022" s="10" t="s">
        <v>49</v>
      </c>
      <c r="B2022" s="10" t="s">
        <v>1926</v>
      </c>
      <c r="C2022" s="10" t="str">
        <f t="shared" si="31"/>
        <v>LAUTAROSAN PEDRO DE LA PAZ</v>
      </c>
      <c r="D2022" s="11">
        <v>243</v>
      </c>
    </row>
    <row r="2023" spans="1:4" x14ac:dyDescent="0.25">
      <c r="A2023" s="10" t="s">
        <v>334</v>
      </c>
      <c r="B2023" s="10" t="s">
        <v>6557</v>
      </c>
      <c r="C2023" s="10" t="str">
        <f t="shared" si="31"/>
        <v>PUERTO MONTTQUEMCHI</v>
      </c>
      <c r="D2023" s="11">
        <v>153</v>
      </c>
    </row>
    <row r="2024" spans="1:4" x14ac:dyDescent="0.25">
      <c r="A2024" s="10" t="s">
        <v>334</v>
      </c>
      <c r="B2024" s="10" t="s">
        <v>6559</v>
      </c>
      <c r="C2024" s="10" t="str">
        <f t="shared" si="31"/>
        <v>PUERTO MONTTSAN JUAN DE LA COSTA</v>
      </c>
      <c r="D2024" s="11">
        <v>144</v>
      </c>
    </row>
    <row r="2025" spans="1:4" x14ac:dyDescent="0.25">
      <c r="A2025" s="10" t="s">
        <v>797</v>
      </c>
      <c r="B2025" s="10" t="s">
        <v>823</v>
      </c>
      <c r="C2025" s="10" t="str">
        <f t="shared" si="31"/>
        <v>HUALAIHUECALBUCO</v>
      </c>
      <c r="D2025" s="11">
        <v>145</v>
      </c>
    </row>
    <row r="2026" spans="1:4" x14ac:dyDescent="0.25">
      <c r="A2026" s="10" t="s">
        <v>326</v>
      </c>
      <c r="B2026" s="10" t="s">
        <v>6570</v>
      </c>
      <c r="C2026" s="10" t="str">
        <f t="shared" si="31"/>
        <v>IQUIQUEtalca</v>
      </c>
      <c r="D2026" s="11">
        <v>2036</v>
      </c>
    </row>
    <row r="2027" spans="1:4" x14ac:dyDescent="0.25">
      <c r="A2027" s="10" t="s">
        <v>324</v>
      </c>
      <c r="B2027" s="10" t="s">
        <v>288</v>
      </c>
      <c r="C2027" s="10" t="str">
        <f t="shared" si="31"/>
        <v>COPIAPOTEMUCO</v>
      </c>
      <c r="D2027" s="11">
        <v>1492</v>
      </c>
    </row>
    <row r="2028" spans="1:4" x14ac:dyDescent="0.25">
      <c r="A2028" s="10" t="s">
        <v>972</v>
      </c>
      <c r="B2028" s="10" t="s">
        <v>288</v>
      </c>
      <c r="C2028" s="10" t="str">
        <f t="shared" si="31"/>
        <v>DIEGO DE ALMAGROTEMUCO</v>
      </c>
      <c r="D2028" s="11">
        <v>1640</v>
      </c>
    </row>
    <row r="2029" spans="1:4" x14ac:dyDescent="0.25">
      <c r="A2029" s="10" t="s">
        <v>966</v>
      </c>
      <c r="B2029" s="10" t="s">
        <v>288</v>
      </c>
      <c r="C2029" s="10" t="str">
        <f t="shared" si="31"/>
        <v>FREIRINATEMUCO</v>
      </c>
      <c r="D2029" s="11">
        <v>1372</v>
      </c>
    </row>
    <row r="2030" spans="1:4" x14ac:dyDescent="0.25">
      <c r="A2030" s="10" t="s">
        <v>915</v>
      </c>
      <c r="B2030" s="10" t="s">
        <v>288</v>
      </c>
      <c r="C2030" s="10" t="str">
        <f t="shared" si="31"/>
        <v>VALLENARTEMUCO</v>
      </c>
      <c r="D2030" s="11">
        <v>1350</v>
      </c>
    </row>
    <row r="2031" spans="1:4" x14ac:dyDescent="0.25">
      <c r="A2031" s="10" t="s">
        <v>6574</v>
      </c>
      <c r="B2031" s="10" t="s">
        <v>6575</v>
      </c>
      <c r="C2031" s="10" t="str">
        <f t="shared" si="31"/>
        <v>ovallemonte patria</v>
      </c>
      <c r="D2031" s="11">
        <v>33</v>
      </c>
    </row>
    <row r="2032" spans="1:4" x14ac:dyDescent="0.25">
      <c r="A2032" s="10" t="s">
        <v>408</v>
      </c>
      <c r="B2032" s="10" t="s">
        <v>3431</v>
      </c>
      <c r="C2032" s="10" t="str">
        <f t="shared" si="31"/>
        <v>QUILLOTAESTACION CENTRAL</v>
      </c>
      <c r="D2032" s="11">
        <v>127</v>
      </c>
    </row>
    <row r="2033" spans="1:4" x14ac:dyDescent="0.25">
      <c r="A2033" s="10" t="s">
        <v>6576</v>
      </c>
      <c r="B2033" s="10" t="s">
        <v>437</v>
      </c>
      <c r="C2033" s="10" t="str">
        <f t="shared" si="31"/>
        <v>san felipeLA CALERA</v>
      </c>
      <c r="D2033" s="11">
        <v>63</v>
      </c>
    </row>
    <row r="2034" spans="1:4" x14ac:dyDescent="0.25">
      <c r="A2034" s="10" t="s">
        <v>638</v>
      </c>
      <c r="B2034" s="10" t="s">
        <v>6577</v>
      </c>
      <c r="C2034" s="10" t="str">
        <f t="shared" si="31"/>
        <v>SAN ANTONIOpedro aguirre cerda</v>
      </c>
      <c r="D2034" s="11">
        <v>117</v>
      </c>
    </row>
    <row r="2035" spans="1:4" x14ac:dyDescent="0.25">
      <c r="A2035" s="10" t="s">
        <v>6497</v>
      </c>
      <c r="B2035" s="10" t="s">
        <v>417</v>
      </c>
      <c r="C2035" s="10" t="str">
        <f t="shared" si="31"/>
        <v>CONCÓNQUILPUE</v>
      </c>
      <c r="D2035" s="11">
        <v>25</v>
      </c>
    </row>
    <row r="2036" spans="1:4" x14ac:dyDescent="0.25">
      <c r="A2036" s="10" t="s">
        <v>417</v>
      </c>
      <c r="B2036" s="10" t="s">
        <v>417</v>
      </c>
      <c r="C2036" s="10" t="str">
        <f t="shared" si="31"/>
        <v>QUILPUEQUILPUE</v>
      </c>
      <c r="D2036" s="11">
        <v>0</v>
      </c>
    </row>
    <row r="2037" spans="1:4" x14ac:dyDescent="0.25">
      <c r="A2037" s="10" t="s">
        <v>638</v>
      </c>
      <c r="B2037" s="10" t="s">
        <v>6497</v>
      </c>
      <c r="C2037" s="10" t="str">
        <f t="shared" si="31"/>
        <v>SAN ANTONIOCONCÓN</v>
      </c>
      <c r="D2037" s="11">
        <v>105</v>
      </c>
    </row>
    <row r="2038" spans="1:4" x14ac:dyDescent="0.25">
      <c r="A2038" s="10" t="s">
        <v>6497</v>
      </c>
      <c r="B2038" s="10" t="s">
        <v>1395</v>
      </c>
      <c r="C2038" s="10" t="str">
        <f t="shared" si="31"/>
        <v>CONCÓNQUINTERO</v>
      </c>
      <c r="D2038" s="11">
        <v>22</v>
      </c>
    </row>
    <row r="2039" spans="1:4" x14ac:dyDescent="0.25">
      <c r="A2039" s="10" t="s">
        <v>437</v>
      </c>
      <c r="B2039" s="10" t="s">
        <v>6497</v>
      </c>
      <c r="C2039" s="10" t="str">
        <f t="shared" si="31"/>
        <v>LA CALERACONCÓN</v>
      </c>
      <c r="D2039" s="11">
        <v>44</v>
      </c>
    </row>
    <row r="2040" spans="1:4" x14ac:dyDescent="0.25">
      <c r="A2040" s="10" t="s">
        <v>638</v>
      </c>
      <c r="B2040" s="10" t="s">
        <v>1395</v>
      </c>
      <c r="C2040" s="10" t="str">
        <f t="shared" si="31"/>
        <v>SAN ANTONIOQUINTERO</v>
      </c>
      <c r="D2040" s="11">
        <v>127</v>
      </c>
    </row>
    <row r="2041" spans="1:4" x14ac:dyDescent="0.25">
      <c r="A2041" s="10" t="s">
        <v>1304</v>
      </c>
      <c r="B2041" s="10" t="s">
        <v>3057</v>
      </c>
      <c r="C2041" s="10" t="str">
        <f t="shared" si="31"/>
        <v>GRANEROSPROVIDENCIA</v>
      </c>
      <c r="D2041" s="11">
        <v>75</v>
      </c>
    </row>
    <row r="2042" spans="1:4" x14ac:dyDescent="0.25">
      <c r="A2042" s="10" t="s">
        <v>1294</v>
      </c>
      <c r="B2042" s="10" t="s">
        <v>6526</v>
      </c>
      <c r="C2042" s="10" t="str">
        <f t="shared" si="31"/>
        <v>SANTA CRUZÑUÑOA</v>
      </c>
      <c r="D2042" s="11">
        <v>191</v>
      </c>
    </row>
    <row r="2043" spans="1:4" x14ac:dyDescent="0.25">
      <c r="A2043" s="10" t="s">
        <v>1294</v>
      </c>
      <c r="B2043" s="10" t="s">
        <v>6578</v>
      </c>
      <c r="C2043" s="10" t="str">
        <f t="shared" si="31"/>
        <v>SANTA CRUZCODEGUA</v>
      </c>
      <c r="D2043" s="11">
        <v>126</v>
      </c>
    </row>
    <row r="2044" spans="1:4" x14ac:dyDescent="0.25">
      <c r="A2044" s="10" t="s">
        <v>950</v>
      </c>
      <c r="B2044" s="10" t="s">
        <v>345</v>
      </c>
      <c r="C2044" s="10" t="str">
        <f t="shared" si="31"/>
        <v>RANCAGUATALAGANTE</v>
      </c>
      <c r="D2044" s="11">
        <v>68</v>
      </c>
    </row>
    <row r="2045" spans="1:4" x14ac:dyDescent="0.25">
      <c r="A2045" s="10" t="s">
        <v>359</v>
      </c>
      <c r="B2045" s="10" t="s">
        <v>288</v>
      </c>
      <c r="C2045" s="10" t="str">
        <f t="shared" si="31"/>
        <v>TALCATEMUCO</v>
      </c>
      <c r="D2045" s="11">
        <v>438</v>
      </c>
    </row>
    <row r="2046" spans="1:4" x14ac:dyDescent="0.25">
      <c r="A2046" s="10" t="s">
        <v>4</v>
      </c>
      <c r="B2046" s="10" t="s">
        <v>270</v>
      </c>
      <c r="C2046" s="10" t="str">
        <f t="shared" si="31"/>
        <v>MOLINASANTIAGO CENTRO</v>
      </c>
      <c r="D2046" s="11">
        <v>210</v>
      </c>
    </row>
    <row r="2047" spans="1:4" x14ac:dyDescent="0.25">
      <c r="A2047" s="10" t="s">
        <v>115</v>
      </c>
      <c r="B2047" s="10" t="s">
        <v>138</v>
      </c>
      <c r="C2047" s="10" t="str">
        <f t="shared" si="31"/>
        <v>ARAUCOCURANILAHUE</v>
      </c>
      <c r="D2047" s="11">
        <v>38</v>
      </c>
    </row>
    <row r="2048" spans="1:4" x14ac:dyDescent="0.25">
      <c r="A2048" s="10" t="s">
        <v>34</v>
      </c>
      <c r="B2048" s="10" t="s">
        <v>6475</v>
      </c>
      <c r="C2048" s="10" t="str">
        <f t="shared" si="31"/>
        <v>CORONELLOS ALAMOS</v>
      </c>
      <c r="D2048" s="11">
        <v>87</v>
      </c>
    </row>
    <row r="2049" spans="1:4" x14ac:dyDescent="0.25">
      <c r="A2049" s="10" t="s">
        <v>704</v>
      </c>
      <c r="B2049" s="10" t="s">
        <v>6516</v>
      </c>
      <c r="C2049" s="10" t="str">
        <f t="shared" si="31"/>
        <v>CURACAUTINLONQUIMAY</v>
      </c>
      <c r="D2049" s="11">
        <v>66</v>
      </c>
    </row>
    <row r="2050" spans="1:4" x14ac:dyDescent="0.25">
      <c r="A2050" s="10" t="s">
        <v>49</v>
      </c>
      <c r="B2050" s="10" t="s">
        <v>302</v>
      </c>
      <c r="C2050" s="10" t="str">
        <f t="shared" ref="C2050:C2113" si="32">CONCATENATE(A2050,B2050)</f>
        <v>LAUTAROTALCAHUANO</v>
      </c>
      <c r="D2050" s="11">
        <v>280</v>
      </c>
    </row>
    <row r="2051" spans="1:4" x14ac:dyDescent="0.25">
      <c r="A2051" s="10" t="s">
        <v>474</v>
      </c>
      <c r="B2051" s="10" t="s">
        <v>6579</v>
      </c>
      <c r="C2051" s="10" t="str">
        <f t="shared" si="32"/>
        <v>VICTORIAPADRE LAS CASAS</v>
      </c>
      <c r="D2051" s="11">
        <v>70</v>
      </c>
    </row>
    <row r="2052" spans="1:4" x14ac:dyDescent="0.25">
      <c r="A2052" s="10" t="s">
        <v>704</v>
      </c>
      <c r="B2052" s="10" t="s">
        <v>6579</v>
      </c>
      <c r="C2052" s="10" t="str">
        <f t="shared" si="32"/>
        <v>CURACAUTINPADRE LAS CASAS</v>
      </c>
      <c r="D2052" s="11">
        <v>97</v>
      </c>
    </row>
    <row r="2053" spans="1:4" x14ac:dyDescent="0.25">
      <c r="A2053" s="10" t="s">
        <v>466</v>
      </c>
      <c r="B2053" s="10" t="s">
        <v>6579</v>
      </c>
      <c r="C2053" s="10" t="str">
        <f t="shared" si="32"/>
        <v>LONCOCHEPADRE LAS CASAS</v>
      </c>
      <c r="D2053" s="11">
        <v>78</v>
      </c>
    </row>
    <row r="2054" spans="1:4" x14ac:dyDescent="0.25">
      <c r="A2054" s="10" t="s">
        <v>442</v>
      </c>
      <c r="B2054" s="10" t="s">
        <v>6579</v>
      </c>
      <c r="C2054" s="10" t="str">
        <f t="shared" si="32"/>
        <v>VILLARRICAPADRE LAS CASAS</v>
      </c>
      <c r="D2054" s="11">
        <v>79</v>
      </c>
    </row>
    <row r="2055" spans="1:4" x14ac:dyDescent="0.25">
      <c r="A2055" s="10" t="s">
        <v>724</v>
      </c>
      <c r="B2055" s="10" t="s">
        <v>6579</v>
      </c>
      <c r="C2055" s="10" t="str">
        <f t="shared" si="32"/>
        <v>ANGOLPADRE LAS CASAS</v>
      </c>
      <c r="D2055" s="11">
        <v>137</v>
      </c>
    </row>
    <row r="2056" spans="1:4" x14ac:dyDescent="0.25">
      <c r="A2056" s="10" t="s">
        <v>493</v>
      </c>
      <c r="B2056" s="10" t="s">
        <v>6579</v>
      </c>
      <c r="C2056" s="10" t="str">
        <f t="shared" si="32"/>
        <v>COLLIPULLIPADRE LAS CASAS</v>
      </c>
      <c r="D2056" s="11">
        <v>105</v>
      </c>
    </row>
    <row r="2057" spans="1:4" x14ac:dyDescent="0.25">
      <c r="A2057" s="10" t="s">
        <v>286</v>
      </c>
      <c r="B2057" s="10" t="s">
        <v>6579</v>
      </c>
      <c r="C2057" s="10" t="str">
        <f t="shared" si="32"/>
        <v>PUCONPADRE LAS CASAS</v>
      </c>
      <c r="D2057" s="11">
        <v>105</v>
      </c>
    </row>
    <row r="2058" spans="1:4" x14ac:dyDescent="0.25">
      <c r="A2058" s="10" t="s">
        <v>732</v>
      </c>
      <c r="B2058" s="10" t="s">
        <v>6579</v>
      </c>
      <c r="C2058" s="10" t="str">
        <f t="shared" si="32"/>
        <v>NUEVA IMPERIALPADRE LAS CASAS</v>
      </c>
      <c r="D2058" s="11">
        <v>38</v>
      </c>
    </row>
    <row r="2059" spans="1:4" x14ac:dyDescent="0.25">
      <c r="A2059" s="10" t="s">
        <v>512</v>
      </c>
      <c r="B2059" s="10" t="s">
        <v>6579</v>
      </c>
      <c r="C2059" s="10" t="str">
        <f t="shared" si="32"/>
        <v>CARAHUEPADRE LAS CASAS</v>
      </c>
      <c r="D2059" s="11">
        <v>60</v>
      </c>
    </row>
    <row r="2060" spans="1:4" x14ac:dyDescent="0.25">
      <c r="A2060" s="10" t="s">
        <v>485</v>
      </c>
      <c r="B2060" s="10" t="s">
        <v>6579</v>
      </c>
      <c r="C2060" s="10" t="str">
        <f t="shared" si="32"/>
        <v>PITRUFQUENPADRE LAS CASAS</v>
      </c>
      <c r="D2060" s="11">
        <v>28</v>
      </c>
    </row>
    <row r="2061" spans="1:4" x14ac:dyDescent="0.25">
      <c r="A2061" s="10" t="s">
        <v>720</v>
      </c>
      <c r="B2061" s="10" t="s">
        <v>6579</v>
      </c>
      <c r="C2061" s="10" t="str">
        <f t="shared" si="32"/>
        <v>TRAIGUENPADRE LAS CASAS</v>
      </c>
      <c r="D2061" s="11">
        <v>102</v>
      </c>
    </row>
    <row r="2062" spans="1:4" x14ac:dyDescent="0.25">
      <c r="A2062" s="10" t="s">
        <v>49</v>
      </c>
      <c r="B2062" s="10" t="s">
        <v>6579</v>
      </c>
      <c r="C2062" s="10" t="str">
        <f t="shared" si="32"/>
        <v>LAUTAROPADRE LAS CASAS</v>
      </c>
      <c r="D2062" s="11">
        <v>41</v>
      </c>
    </row>
    <row r="2063" spans="1:4" x14ac:dyDescent="0.25">
      <c r="A2063" s="10" t="s">
        <v>466</v>
      </c>
      <c r="B2063" s="10" t="s">
        <v>265</v>
      </c>
      <c r="C2063" s="10" t="str">
        <f t="shared" si="32"/>
        <v>LONCOCHESANTIAGO</v>
      </c>
      <c r="D2063" s="11">
        <v>760</v>
      </c>
    </row>
    <row r="2064" spans="1:4" x14ac:dyDescent="0.25">
      <c r="A2064" s="10" t="s">
        <v>485</v>
      </c>
      <c r="B2064" s="10" t="s">
        <v>466</v>
      </c>
      <c r="C2064" s="10" t="str">
        <f t="shared" si="32"/>
        <v>PITRUFQUENLONCOCHE</v>
      </c>
      <c r="D2064" s="11">
        <v>50</v>
      </c>
    </row>
    <row r="2065" spans="1:4" x14ac:dyDescent="0.25">
      <c r="A2065" s="10" t="s">
        <v>378</v>
      </c>
      <c r="B2065" s="10" t="s">
        <v>823</v>
      </c>
      <c r="C2065" s="10" t="str">
        <f t="shared" si="32"/>
        <v>OSORNOCALBUCO</v>
      </c>
      <c r="D2065" s="11">
        <v>158</v>
      </c>
    </row>
    <row r="2066" spans="1:4" x14ac:dyDescent="0.25">
      <c r="A2066" s="10" t="s">
        <v>378</v>
      </c>
      <c r="B2066" s="10" t="s">
        <v>820</v>
      </c>
      <c r="C2066" s="10" t="str">
        <f t="shared" si="32"/>
        <v>OSORNOQUELLÓN</v>
      </c>
      <c r="D2066" s="11">
        <v>364</v>
      </c>
    </row>
    <row r="2067" spans="1:4" x14ac:dyDescent="0.25">
      <c r="A2067" s="10" t="s">
        <v>823</v>
      </c>
      <c r="B2067" s="10" t="s">
        <v>803</v>
      </c>
      <c r="C2067" s="10" t="str">
        <f t="shared" si="32"/>
        <v>CALBUCOLOS MUERMOS</v>
      </c>
      <c r="D2067" s="11">
        <v>93</v>
      </c>
    </row>
    <row r="2068" spans="1:4" x14ac:dyDescent="0.25">
      <c r="A2068" s="10" t="s">
        <v>823</v>
      </c>
      <c r="B2068" s="10" t="s">
        <v>828</v>
      </c>
      <c r="C2068" s="10" t="str">
        <f t="shared" si="32"/>
        <v>CALBUCOPUERTO VARAS</v>
      </c>
      <c r="D2068" s="11">
        <v>66</v>
      </c>
    </row>
    <row r="2069" spans="1:4" x14ac:dyDescent="0.25">
      <c r="A2069" s="10" t="s">
        <v>803</v>
      </c>
      <c r="B2069" s="10" t="s">
        <v>828</v>
      </c>
      <c r="C2069" s="10" t="str">
        <f t="shared" si="32"/>
        <v>LOS MUERMOSPUERTO VARAS</v>
      </c>
      <c r="D2069" s="11">
        <v>55</v>
      </c>
    </row>
    <row r="2070" spans="1:4" x14ac:dyDescent="0.25">
      <c r="A2070" s="10" t="s">
        <v>378</v>
      </c>
      <c r="B2070" s="10" t="s">
        <v>4008</v>
      </c>
      <c r="C2070" s="10" t="str">
        <f t="shared" si="32"/>
        <v>OSORNOFRUTILLAR</v>
      </c>
      <c r="D2070" s="11">
        <v>68</v>
      </c>
    </row>
    <row r="2071" spans="1:4" x14ac:dyDescent="0.25">
      <c r="A2071" s="10" t="s">
        <v>334</v>
      </c>
      <c r="B2071" s="10" t="s">
        <v>2327</v>
      </c>
      <c r="C2071" s="10" t="str">
        <f t="shared" si="32"/>
        <v>PUERTO MONTTCORRAL</v>
      </c>
      <c r="D2071" s="11">
        <v>236</v>
      </c>
    </row>
    <row r="2072" spans="1:4" x14ac:dyDescent="0.25">
      <c r="A2072" s="10" t="s">
        <v>533</v>
      </c>
      <c r="B2072" s="10" t="s">
        <v>6493</v>
      </c>
      <c r="C2072" s="10" t="str">
        <f t="shared" si="32"/>
        <v>AISÉNRIO IBAÑEZ</v>
      </c>
      <c r="D2072" s="11">
        <v>30</v>
      </c>
    </row>
    <row r="2073" spans="1:4" x14ac:dyDescent="0.25">
      <c r="A2073" s="10" t="s">
        <v>835</v>
      </c>
      <c r="B2073" s="10" t="s">
        <v>288</v>
      </c>
      <c r="C2073" s="10" t="str">
        <f t="shared" si="32"/>
        <v>PUNTA ARENASTEMUCO</v>
      </c>
      <c r="D2073" s="11">
        <v>2328</v>
      </c>
    </row>
    <row r="2074" spans="1:4" x14ac:dyDescent="0.25">
      <c r="A2074" s="10" t="s">
        <v>350</v>
      </c>
      <c r="B2074" s="10" t="s">
        <v>835</v>
      </c>
      <c r="C2074" s="10" t="str">
        <f t="shared" si="32"/>
        <v>PUDAHUELPUNTA ARENAS</v>
      </c>
      <c r="D2074" s="11">
        <v>3004</v>
      </c>
    </row>
    <row r="2075" spans="1:4" x14ac:dyDescent="0.25">
      <c r="A2075" s="10" t="s">
        <v>1366</v>
      </c>
      <c r="B2075" s="10" t="s">
        <v>6580</v>
      </c>
      <c r="C2075" s="10" t="str">
        <f t="shared" si="32"/>
        <v>MAIPÚCALERA DE TANGO</v>
      </c>
      <c r="D2075" s="11">
        <v>27</v>
      </c>
    </row>
    <row r="2076" spans="1:4" x14ac:dyDescent="0.25">
      <c r="A2076" s="10" t="s">
        <v>1336</v>
      </c>
      <c r="B2076" s="10" t="s">
        <v>374</v>
      </c>
      <c r="C2076" s="10" t="str">
        <f t="shared" si="32"/>
        <v>RÍO BUENOPAILLACO</v>
      </c>
      <c r="D2076" s="11">
        <v>35</v>
      </c>
    </row>
    <row r="2077" spans="1:4" x14ac:dyDescent="0.25">
      <c r="A2077" s="10" t="s">
        <v>373</v>
      </c>
      <c r="B2077" s="10" t="s">
        <v>4802</v>
      </c>
      <c r="C2077" s="10" t="str">
        <f t="shared" si="32"/>
        <v>SAN JOSÉ DE LA MARIQUINAFREIRE</v>
      </c>
      <c r="D2077" s="11">
        <v>96</v>
      </c>
    </row>
    <row r="2078" spans="1:4" x14ac:dyDescent="0.25">
      <c r="A2078" s="10" t="s">
        <v>1336</v>
      </c>
      <c r="B2078" s="10" t="s">
        <v>1325</v>
      </c>
      <c r="C2078" s="10" t="str">
        <f t="shared" si="32"/>
        <v>RÍO BUENOPANGUIPULLI</v>
      </c>
      <c r="D2078" s="11">
        <v>117</v>
      </c>
    </row>
    <row r="2079" spans="1:4" x14ac:dyDescent="0.25">
      <c r="A2079" s="10" t="s">
        <v>1336</v>
      </c>
      <c r="B2079" s="10" t="s">
        <v>1340</v>
      </c>
      <c r="C2079" s="10" t="str">
        <f t="shared" si="32"/>
        <v>RÍO BUENOLA UNIÓN</v>
      </c>
      <c r="D2079" s="11">
        <v>13</v>
      </c>
    </row>
    <row r="2080" spans="1:4" x14ac:dyDescent="0.25">
      <c r="A2080" s="10" t="s">
        <v>261</v>
      </c>
      <c r="B2080" s="10" t="s">
        <v>335</v>
      </c>
      <c r="C2080" s="10" t="str">
        <f t="shared" si="32"/>
        <v>ARICALAS CONDES</v>
      </c>
      <c r="D2080" s="11">
        <v>2060</v>
      </c>
    </row>
    <row r="2081" spans="1:4" x14ac:dyDescent="0.25">
      <c r="A2081" s="10" t="s">
        <v>388</v>
      </c>
      <c r="B2081" s="10" t="s">
        <v>12</v>
      </c>
      <c r="C2081" s="10" t="str">
        <f t="shared" si="32"/>
        <v>SAN CARLOSPINTO</v>
      </c>
      <c r="D2081" s="11">
        <v>52</v>
      </c>
    </row>
    <row r="2082" spans="1:4" x14ac:dyDescent="0.25">
      <c r="A2082" s="10" t="s">
        <v>1816</v>
      </c>
      <c r="B2082" s="10" t="s">
        <v>12</v>
      </c>
      <c r="C2082" s="10" t="str">
        <f t="shared" si="32"/>
        <v>QUIRIHUEPINTO</v>
      </c>
      <c r="D2082" s="11">
        <v>94</v>
      </c>
    </row>
    <row r="2083" spans="1:4" x14ac:dyDescent="0.25">
      <c r="A2083" s="10" t="s">
        <v>103</v>
      </c>
      <c r="B2083" s="10" t="s">
        <v>1301</v>
      </c>
      <c r="C2083" s="10" t="str">
        <f t="shared" si="32"/>
        <v>CHILLANSAN FERNANDO</v>
      </c>
      <c r="D2083" s="11">
        <v>264</v>
      </c>
    </row>
    <row r="2084" spans="1:4" x14ac:dyDescent="0.25">
      <c r="A2084" s="10" t="s">
        <v>1816</v>
      </c>
      <c r="B2084" s="10" t="s">
        <v>6524</v>
      </c>
      <c r="C2084" s="10" t="str">
        <f t="shared" si="32"/>
        <v>QUIRIHUENINHUE</v>
      </c>
      <c r="D2084" s="11">
        <v>26</v>
      </c>
    </row>
    <row r="2085" spans="1:4" x14ac:dyDescent="0.25">
      <c r="A2085" s="10" t="s">
        <v>395</v>
      </c>
      <c r="B2085" s="10" t="s">
        <v>6524</v>
      </c>
      <c r="C2085" s="10" t="str">
        <f t="shared" si="32"/>
        <v>COELEMUNINHUE</v>
      </c>
      <c r="D2085" s="11">
        <v>52</v>
      </c>
    </row>
    <row r="2086" spans="1:4" x14ac:dyDescent="0.25">
      <c r="A2086" s="10" t="s">
        <v>326</v>
      </c>
      <c r="B2086" s="10" t="s">
        <v>893</v>
      </c>
      <c r="C2086" s="10" t="str">
        <f t="shared" si="32"/>
        <v>IQUIQUEALTO HOSPICIO</v>
      </c>
      <c r="D2086" s="11">
        <v>6</v>
      </c>
    </row>
    <row r="2087" spans="1:4" x14ac:dyDescent="0.25">
      <c r="A2087" s="10" t="s">
        <v>326</v>
      </c>
      <c r="B2087" s="10" t="s">
        <v>17</v>
      </c>
      <c r="C2087" s="10" t="str">
        <f t="shared" si="32"/>
        <v>IQUIQUEVALDIVIA</v>
      </c>
      <c r="D2087" s="11">
        <v>2626.66</v>
      </c>
    </row>
    <row r="2088" spans="1:4" x14ac:dyDescent="0.25">
      <c r="A2088" s="10" t="s">
        <v>926</v>
      </c>
      <c r="B2088" s="10" t="s">
        <v>902</v>
      </c>
      <c r="C2088" s="10" t="str">
        <f t="shared" si="32"/>
        <v>CALAMASAN PEDRO DE ATACAMA</v>
      </c>
      <c r="D2088" s="11">
        <v>102</v>
      </c>
    </row>
    <row r="2089" spans="1:4" x14ac:dyDescent="0.25">
      <c r="A2089" s="10" t="s">
        <v>901</v>
      </c>
      <c r="B2089" s="10" t="s">
        <v>882</v>
      </c>
      <c r="C2089" s="10" t="str">
        <f t="shared" si="32"/>
        <v>ANTOFAGASTACOLCHANE</v>
      </c>
      <c r="D2089" s="11">
        <v>638</v>
      </c>
    </row>
    <row r="2090" spans="1:4" x14ac:dyDescent="0.25">
      <c r="A2090" s="10" t="s">
        <v>901</v>
      </c>
      <c r="B2090" s="10" t="s">
        <v>17</v>
      </c>
      <c r="C2090" s="10" t="str">
        <f t="shared" si="32"/>
        <v>ANTOFAGASTAVALDIVIA</v>
      </c>
      <c r="D2090" s="11">
        <v>2213</v>
      </c>
    </row>
    <row r="2091" spans="1:4" x14ac:dyDescent="0.25">
      <c r="A2091" s="10" t="s">
        <v>901</v>
      </c>
      <c r="B2091" s="10" t="s">
        <v>915</v>
      </c>
      <c r="C2091" s="10" t="str">
        <f t="shared" si="32"/>
        <v>ANTOFAGASTAVALLENAR</v>
      </c>
      <c r="D2091" s="11">
        <v>713</v>
      </c>
    </row>
    <row r="2092" spans="1:4" x14ac:dyDescent="0.25">
      <c r="A2092" s="10" t="s">
        <v>915</v>
      </c>
      <c r="B2092" s="10" t="s">
        <v>915</v>
      </c>
      <c r="C2092" s="10" t="str">
        <f t="shared" si="32"/>
        <v>VALLENARVALLENAR</v>
      </c>
      <c r="D2092" s="11">
        <v>0</v>
      </c>
    </row>
    <row r="2093" spans="1:4" x14ac:dyDescent="0.25">
      <c r="A2093" s="10" t="s">
        <v>324</v>
      </c>
      <c r="B2093" s="10" t="s">
        <v>17</v>
      </c>
      <c r="C2093" s="10" t="str">
        <f t="shared" si="32"/>
        <v>COPIAPOVALDIVIA</v>
      </c>
      <c r="D2093" s="11">
        <v>1649</v>
      </c>
    </row>
    <row r="2094" spans="1:4" x14ac:dyDescent="0.25">
      <c r="A2094" s="10" t="s">
        <v>548</v>
      </c>
      <c r="B2094" s="10" t="s">
        <v>410</v>
      </c>
      <c r="C2094" s="10" t="str">
        <f t="shared" si="32"/>
        <v>LOS VILOSVALPARAISO</v>
      </c>
      <c r="D2094" s="11">
        <v>177</v>
      </c>
    </row>
    <row r="2095" spans="1:4" x14ac:dyDescent="0.25">
      <c r="A2095" s="10" t="s">
        <v>24</v>
      </c>
      <c r="B2095" s="10" t="s">
        <v>1040</v>
      </c>
      <c r="C2095" s="10" t="str">
        <f t="shared" si="32"/>
        <v>OVALLEANDACOLLO</v>
      </c>
      <c r="D2095" s="11">
        <v>86</v>
      </c>
    </row>
    <row r="2096" spans="1:4" x14ac:dyDescent="0.25">
      <c r="A2096" s="10" t="s">
        <v>1040</v>
      </c>
      <c r="B2096" s="10" t="s">
        <v>24</v>
      </c>
      <c r="C2096" s="10" t="str">
        <f t="shared" si="32"/>
        <v>ANDACOLLOOVALLE</v>
      </c>
      <c r="D2096" s="11">
        <v>86</v>
      </c>
    </row>
    <row r="2097" spans="1:4" x14ac:dyDescent="0.25">
      <c r="A2097" s="10" t="s">
        <v>548</v>
      </c>
      <c r="B2097" s="10" t="s">
        <v>548</v>
      </c>
      <c r="C2097" s="10" t="str">
        <f t="shared" si="32"/>
        <v>LOS VILOSLOS VILOS</v>
      </c>
      <c r="D2097" s="11">
        <v>0</v>
      </c>
    </row>
    <row r="2098" spans="1:4" x14ac:dyDescent="0.25">
      <c r="A2098" s="10" t="s">
        <v>555</v>
      </c>
      <c r="B2098" s="10" t="s">
        <v>17</v>
      </c>
      <c r="C2098" s="10" t="str">
        <f t="shared" si="32"/>
        <v>LA SERENAVALDIVIA</v>
      </c>
      <c r="D2098" s="11">
        <v>1316</v>
      </c>
    </row>
    <row r="2099" spans="1:4" x14ac:dyDescent="0.25">
      <c r="A2099" s="10" t="s">
        <v>617</v>
      </c>
      <c r="B2099" s="10" t="s">
        <v>617</v>
      </c>
      <c r="C2099" s="10" t="str">
        <f t="shared" si="32"/>
        <v>VILLA ALEMANAVILLA ALEMANA</v>
      </c>
      <c r="D2099" s="11">
        <v>0</v>
      </c>
    </row>
    <row r="2100" spans="1:4" x14ac:dyDescent="0.25">
      <c r="A2100" s="10" t="s">
        <v>638</v>
      </c>
      <c r="B2100" s="10" t="s">
        <v>6536</v>
      </c>
      <c r="C2100" s="10" t="str">
        <f t="shared" si="32"/>
        <v>SAN ANTONIOSANTO DOMINGO</v>
      </c>
      <c r="D2100" s="11">
        <v>8</v>
      </c>
    </row>
    <row r="2101" spans="1:4" x14ac:dyDescent="0.25">
      <c r="A2101" s="10" t="s">
        <v>435</v>
      </c>
      <c r="B2101" s="10" t="s">
        <v>950</v>
      </c>
      <c r="C2101" s="10" t="str">
        <f t="shared" si="32"/>
        <v>VIÑA DEL MARRANCAGUA</v>
      </c>
      <c r="D2101" s="11">
        <v>203</v>
      </c>
    </row>
    <row r="2102" spans="1:4" x14ac:dyDescent="0.25">
      <c r="A2102" s="10" t="s">
        <v>1467</v>
      </c>
      <c r="B2102" s="10" t="s">
        <v>1395</v>
      </c>
      <c r="C2102" s="10" t="str">
        <f t="shared" si="32"/>
        <v>SAN FELIPEQUINTERO</v>
      </c>
      <c r="D2102" s="11">
        <v>108</v>
      </c>
    </row>
    <row r="2103" spans="1:4" x14ac:dyDescent="0.25">
      <c r="A2103" s="10" t="s">
        <v>614</v>
      </c>
      <c r="B2103" s="10" t="s">
        <v>350</v>
      </c>
      <c r="C2103" s="10" t="str">
        <f t="shared" si="32"/>
        <v>LA LIGUAPUDAHUEL</v>
      </c>
      <c r="D2103" s="11">
        <v>150</v>
      </c>
    </row>
    <row r="2104" spans="1:4" x14ac:dyDescent="0.25">
      <c r="A2104" s="10" t="s">
        <v>617</v>
      </c>
      <c r="B2104" s="10" t="s">
        <v>350</v>
      </c>
      <c r="C2104" s="10" t="str">
        <f t="shared" si="32"/>
        <v>VILLA ALEMANAPUDAHUEL</v>
      </c>
      <c r="D2104" s="11">
        <v>115</v>
      </c>
    </row>
    <row r="2105" spans="1:4" x14ac:dyDescent="0.25">
      <c r="A2105" s="10" t="s">
        <v>408</v>
      </c>
      <c r="B2105" s="10" t="s">
        <v>350</v>
      </c>
      <c r="C2105" s="10" t="str">
        <f t="shared" si="32"/>
        <v>QUILLOTAPUDAHUEL</v>
      </c>
      <c r="D2105" s="11">
        <v>127</v>
      </c>
    </row>
    <row r="2106" spans="1:4" x14ac:dyDescent="0.25">
      <c r="A2106" s="10" t="s">
        <v>437</v>
      </c>
      <c r="B2106" s="10" t="s">
        <v>350</v>
      </c>
      <c r="C2106" s="10" t="str">
        <f t="shared" si="32"/>
        <v>LA CALERAPUDAHUEL</v>
      </c>
      <c r="D2106" s="11">
        <v>113</v>
      </c>
    </row>
    <row r="2107" spans="1:4" x14ac:dyDescent="0.25">
      <c r="A2107" s="10" t="s">
        <v>4679</v>
      </c>
      <c r="B2107" s="10" t="s">
        <v>408</v>
      </c>
      <c r="C2107" s="10" t="str">
        <f t="shared" si="32"/>
        <v>LA CRUZQUILLOTA</v>
      </c>
      <c r="D2107" s="11">
        <v>7</v>
      </c>
    </row>
    <row r="2108" spans="1:4" x14ac:dyDescent="0.25">
      <c r="A2108" s="10" t="s">
        <v>437</v>
      </c>
      <c r="B2108" s="10" t="s">
        <v>6543</v>
      </c>
      <c r="C2108" s="10" t="str">
        <f t="shared" si="32"/>
        <v>LA CALERACABILDO</v>
      </c>
      <c r="D2108" s="11">
        <v>60</v>
      </c>
    </row>
    <row r="2109" spans="1:4" x14ac:dyDescent="0.25">
      <c r="A2109" s="10" t="s">
        <v>1467</v>
      </c>
      <c r="B2109" s="10" t="s">
        <v>409</v>
      </c>
      <c r="C2109" s="10" t="str">
        <f t="shared" si="32"/>
        <v>SAN FELIPELIMACHE</v>
      </c>
      <c r="D2109" s="11">
        <v>90</v>
      </c>
    </row>
    <row r="2110" spans="1:4" x14ac:dyDescent="0.25">
      <c r="A2110" s="10" t="s">
        <v>437</v>
      </c>
      <c r="B2110" s="10" t="s">
        <v>638</v>
      </c>
      <c r="C2110" s="10" t="str">
        <f t="shared" si="32"/>
        <v>LA CALERASAN ANTONIO</v>
      </c>
      <c r="D2110" s="11">
        <v>127</v>
      </c>
    </row>
    <row r="2111" spans="1:4" x14ac:dyDescent="0.25">
      <c r="A2111" s="10" t="s">
        <v>1422</v>
      </c>
      <c r="B2111" s="10" t="s">
        <v>614</v>
      </c>
      <c r="C2111" s="10" t="str">
        <f t="shared" si="32"/>
        <v>LOS ANDESLA LIGUA</v>
      </c>
      <c r="D2111" s="11">
        <v>109</v>
      </c>
    </row>
    <row r="2112" spans="1:4" x14ac:dyDescent="0.25">
      <c r="A2112" s="10" t="s">
        <v>638</v>
      </c>
      <c r="B2112" s="10" t="s">
        <v>638</v>
      </c>
      <c r="C2112" s="10" t="str">
        <f t="shared" si="32"/>
        <v>SAN ANTONIOSAN ANTONIO</v>
      </c>
      <c r="D2112" s="11">
        <v>0</v>
      </c>
    </row>
    <row r="2113" spans="1:4" x14ac:dyDescent="0.25">
      <c r="A2113" s="10" t="s">
        <v>408</v>
      </c>
      <c r="B2113" s="10" t="s">
        <v>6581</v>
      </c>
      <c r="C2113" s="10" t="str">
        <f t="shared" si="32"/>
        <v>QUILLOTASANTA MARIA</v>
      </c>
      <c r="D2113" s="11">
        <v>80</v>
      </c>
    </row>
    <row r="2114" spans="1:4" x14ac:dyDescent="0.25">
      <c r="A2114" s="10" t="s">
        <v>435</v>
      </c>
      <c r="B2114" s="10" t="s">
        <v>6582</v>
      </c>
      <c r="C2114" s="10" t="str">
        <f t="shared" ref="C2114:C2177" si="33">CONCATENATE(A2114,B2114)</f>
        <v>VIÑA DEL MARRINCONADA</v>
      </c>
      <c r="D2114" s="11">
        <v>116</v>
      </c>
    </row>
    <row r="2115" spans="1:4" x14ac:dyDescent="0.25">
      <c r="A2115" s="10" t="s">
        <v>1422</v>
      </c>
      <c r="B2115" s="10" t="s">
        <v>1615</v>
      </c>
      <c r="C2115" s="10" t="str">
        <f t="shared" si="33"/>
        <v>LOS ANDESCATEMU</v>
      </c>
      <c r="D2115" s="11">
        <v>45</v>
      </c>
    </row>
    <row r="2116" spans="1:4" x14ac:dyDescent="0.25">
      <c r="A2116" s="10" t="s">
        <v>437</v>
      </c>
      <c r="B2116" s="10" t="s">
        <v>6515</v>
      </c>
      <c r="C2116" s="10" t="str">
        <f t="shared" si="33"/>
        <v>LA CALERALLAY LLAY</v>
      </c>
      <c r="D2116" s="11">
        <v>28</v>
      </c>
    </row>
    <row r="2117" spans="1:4" x14ac:dyDescent="0.25">
      <c r="A2117" s="10" t="s">
        <v>1467</v>
      </c>
      <c r="B2117" s="10" t="s">
        <v>6581</v>
      </c>
      <c r="C2117" s="10" t="str">
        <f t="shared" si="33"/>
        <v>SAN FELIPESANTA MARIA</v>
      </c>
      <c r="D2117" s="11">
        <v>9</v>
      </c>
    </row>
    <row r="2118" spans="1:4" x14ac:dyDescent="0.25">
      <c r="A2118" s="10" t="s">
        <v>1289</v>
      </c>
      <c r="B2118" s="10" t="s">
        <v>1303</v>
      </c>
      <c r="C2118" s="10" t="str">
        <f t="shared" si="33"/>
        <v>PICHILEMURENGO</v>
      </c>
      <c r="D2118" s="11">
        <v>146</v>
      </c>
    </row>
    <row r="2119" spans="1:4" x14ac:dyDescent="0.25">
      <c r="A2119" s="10" t="s">
        <v>1294</v>
      </c>
      <c r="B2119" s="10" t="s">
        <v>1271</v>
      </c>
      <c r="C2119" s="10" t="str">
        <f t="shared" si="33"/>
        <v>SANTA CRUZMOSTAZAL</v>
      </c>
      <c r="D2119" s="11">
        <v>118</v>
      </c>
    </row>
    <row r="2120" spans="1:4" x14ac:dyDescent="0.25">
      <c r="A2120" s="10" t="s">
        <v>950</v>
      </c>
      <c r="B2120" s="10" t="s">
        <v>6583</v>
      </c>
      <c r="C2120" s="10" t="str">
        <f t="shared" si="33"/>
        <v>RANCAGUAQUILICURA</v>
      </c>
      <c r="D2120" s="11">
        <v>84</v>
      </c>
    </row>
    <row r="2121" spans="1:4" x14ac:dyDescent="0.25">
      <c r="A2121" s="10" t="s">
        <v>1294</v>
      </c>
      <c r="B2121" s="10" t="s">
        <v>1302</v>
      </c>
      <c r="C2121" s="10" t="str">
        <f t="shared" si="33"/>
        <v>SANTA CRUZSAN VICENTE</v>
      </c>
      <c r="D2121" s="11">
        <v>64</v>
      </c>
    </row>
    <row r="2122" spans="1:4" x14ac:dyDescent="0.25">
      <c r="A2122" s="10" t="s">
        <v>950</v>
      </c>
      <c r="B2122" s="10" t="s">
        <v>334</v>
      </c>
      <c r="C2122" s="10" t="str">
        <f t="shared" si="33"/>
        <v>RANCAGUAPUERTO MONTT</v>
      </c>
      <c r="D2122" s="11">
        <v>949</v>
      </c>
    </row>
    <row r="2123" spans="1:4" x14ac:dyDescent="0.25">
      <c r="A2123" s="10" t="s">
        <v>1758</v>
      </c>
      <c r="B2123" s="10" t="s">
        <v>1763</v>
      </c>
      <c r="C2123" s="10" t="str">
        <f t="shared" si="33"/>
        <v>CONSTITUCIÓNPELLUHUE</v>
      </c>
      <c r="D2123" s="11">
        <v>74</v>
      </c>
    </row>
    <row r="2124" spans="1:4" x14ac:dyDescent="0.25">
      <c r="A2124" s="10" t="s">
        <v>354</v>
      </c>
      <c r="B2124" s="10" t="s">
        <v>355</v>
      </c>
      <c r="C2124" s="10" t="str">
        <f t="shared" si="33"/>
        <v>SAN JAVIERVILLA ALEGRE</v>
      </c>
      <c r="D2124" s="11">
        <v>10</v>
      </c>
    </row>
    <row r="2125" spans="1:4" x14ac:dyDescent="0.25">
      <c r="A2125" s="10" t="s">
        <v>368</v>
      </c>
      <c r="B2125" s="10" t="s">
        <v>1294</v>
      </c>
      <c r="C2125" s="10" t="str">
        <f t="shared" si="33"/>
        <v>CURICÓSANTA CRUZ</v>
      </c>
      <c r="D2125" s="11">
        <v>58</v>
      </c>
    </row>
    <row r="2126" spans="1:4" x14ac:dyDescent="0.25">
      <c r="A2126" s="10" t="s">
        <v>368</v>
      </c>
      <c r="B2126" s="10" t="s">
        <v>350</v>
      </c>
      <c r="C2126" s="10" t="str">
        <f t="shared" si="33"/>
        <v>CURICÓPUDAHUEL</v>
      </c>
      <c r="D2126" s="11">
        <v>193</v>
      </c>
    </row>
    <row r="2127" spans="1:4" x14ac:dyDescent="0.25">
      <c r="A2127" s="10" t="s">
        <v>359</v>
      </c>
      <c r="B2127" s="10" t="s">
        <v>350</v>
      </c>
      <c r="C2127" s="10" t="str">
        <f t="shared" si="33"/>
        <v>TALCAPUDAHUEL</v>
      </c>
      <c r="D2127" s="11">
        <v>257</v>
      </c>
    </row>
    <row r="2128" spans="1:4" x14ac:dyDescent="0.25">
      <c r="A2128" s="10" t="s">
        <v>359</v>
      </c>
      <c r="B2128" s="10" t="s">
        <v>261</v>
      </c>
      <c r="C2128" s="10" t="str">
        <f t="shared" si="33"/>
        <v>TALCAARICA</v>
      </c>
      <c r="D2128" s="11">
        <v>2313</v>
      </c>
    </row>
    <row r="2129" spans="1:4" x14ac:dyDescent="0.25">
      <c r="A2129" s="10" t="s">
        <v>359</v>
      </c>
      <c r="B2129" s="10" t="s">
        <v>17</v>
      </c>
      <c r="C2129" s="10" t="str">
        <f t="shared" si="33"/>
        <v>TALCAVALDIVIA</v>
      </c>
      <c r="D2129" s="11">
        <v>596</v>
      </c>
    </row>
    <row r="2130" spans="1:4" x14ac:dyDescent="0.25">
      <c r="A2130" s="10" t="s">
        <v>359</v>
      </c>
      <c r="B2130" s="10" t="s">
        <v>1706</v>
      </c>
      <c r="C2130" s="10" t="str">
        <f t="shared" si="33"/>
        <v>TALCATENO</v>
      </c>
      <c r="D2130" s="11">
        <v>82</v>
      </c>
    </row>
    <row r="2131" spans="1:4" x14ac:dyDescent="0.25">
      <c r="A2131" s="10" t="s">
        <v>117</v>
      </c>
      <c r="B2131" s="10" t="s">
        <v>138</v>
      </c>
      <c r="C2131" s="10" t="str">
        <f t="shared" si="33"/>
        <v>LEBUCURANILAHUE</v>
      </c>
      <c r="D2131" s="11">
        <v>55</v>
      </c>
    </row>
    <row r="2132" spans="1:4" x14ac:dyDescent="0.25">
      <c r="A2132" s="10" t="s">
        <v>291</v>
      </c>
      <c r="B2132" s="10" t="s">
        <v>288</v>
      </c>
      <c r="C2132" s="10" t="str">
        <f t="shared" si="33"/>
        <v>CAÑETETEMUCO</v>
      </c>
      <c r="D2132" s="11">
        <v>189</v>
      </c>
    </row>
    <row r="2133" spans="1:4" x14ac:dyDescent="0.25">
      <c r="A2133" s="10" t="s">
        <v>227</v>
      </c>
      <c r="B2133" s="10" t="s">
        <v>223</v>
      </c>
      <c r="C2133" s="10" t="str">
        <f t="shared" si="33"/>
        <v>LOS ANGELESSANTA BARBARA</v>
      </c>
      <c r="D2133" s="11">
        <v>41</v>
      </c>
    </row>
    <row r="2134" spans="1:4" x14ac:dyDescent="0.25">
      <c r="A2134" s="10" t="s">
        <v>100</v>
      </c>
      <c r="B2134" s="10" t="s">
        <v>261</v>
      </c>
      <c r="C2134" s="10" t="str">
        <f t="shared" si="33"/>
        <v>CONCEPCIÓNARICA</v>
      </c>
      <c r="D2134" s="11">
        <v>2557</v>
      </c>
    </row>
    <row r="2135" spans="1:4" x14ac:dyDescent="0.25">
      <c r="A2135" s="10" t="s">
        <v>227</v>
      </c>
      <c r="B2135" s="10" t="s">
        <v>335</v>
      </c>
      <c r="C2135" s="10" t="str">
        <f t="shared" si="33"/>
        <v>LOS ANGELESLAS CONDES</v>
      </c>
      <c r="D2135" s="11">
        <v>525</v>
      </c>
    </row>
    <row r="2136" spans="1:4" x14ac:dyDescent="0.25">
      <c r="A2136" s="10" t="s">
        <v>485</v>
      </c>
      <c r="B2136" s="10" t="s">
        <v>270</v>
      </c>
      <c r="C2136" s="10" t="str">
        <f t="shared" si="33"/>
        <v>PITRUFQUENSANTIAGO CENTRO</v>
      </c>
      <c r="D2136" s="11">
        <v>709</v>
      </c>
    </row>
    <row r="2137" spans="1:4" x14ac:dyDescent="0.25">
      <c r="A2137" s="10" t="s">
        <v>466</v>
      </c>
      <c r="B2137" s="10" t="s">
        <v>512</v>
      </c>
      <c r="C2137" s="10" t="str">
        <f t="shared" si="33"/>
        <v>LONCOCHECARAHUE</v>
      </c>
      <c r="D2137" s="11">
        <v>131</v>
      </c>
    </row>
    <row r="2138" spans="1:4" x14ac:dyDescent="0.25">
      <c r="A2138" s="10" t="s">
        <v>49</v>
      </c>
      <c r="B2138" s="10" t="s">
        <v>270</v>
      </c>
      <c r="C2138" s="10" t="str">
        <f t="shared" si="33"/>
        <v>LAUTAROSANTIAGO CENTRO</v>
      </c>
      <c r="D2138" s="11">
        <v>652</v>
      </c>
    </row>
    <row r="2139" spans="1:4" x14ac:dyDescent="0.25">
      <c r="A2139" s="10" t="s">
        <v>49</v>
      </c>
      <c r="B2139" s="10" t="s">
        <v>6505</v>
      </c>
      <c r="C2139" s="10" t="str">
        <f t="shared" si="33"/>
        <v>LAUTAROINDEPENDENCIA</v>
      </c>
      <c r="D2139" s="11">
        <v>652</v>
      </c>
    </row>
    <row r="2140" spans="1:4" x14ac:dyDescent="0.25">
      <c r="A2140" s="10" t="s">
        <v>493</v>
      </c>
      <c r="B2140" s="10" t="s">
        <v>227</v>
      </c>
      <c r="C2140" s="10" t="str">
        <f t="shared" si="33"/>
        <v>COLLIPULLILOS ANGELES</v>
      </c>
      <c r="D2140" s="11">
        <v>73</v>
      </c>
    </row>
    <row r="2141" spans="1:4" x14ac:dyDescent="0.25">
      <c r="A2141" s="10" t="s">
        <v>828</v>
      </c>
      <c r="B2141" s="10" t="s">
        <v>828</v>
      </c>
      <c r="C2141" s="10" t="str">
        <f t="shared" si="33"/>
        <v>PUERTO VARASPUERTO VARAS</v>
      </c>
      <c r="D2141" s="11">
        <v>0</v>
      </c>
    </row>
    <row r="2142" spans="1:4" x14ac:dyDescent="0.25">
      <c r="A2142" s="10" t="s">
        <v>802</v>
      </c>
      <c r="B2142" s="10" t="s">
        <v>270</v>
      </c>
      <c r="C2142" s="10" t="str">
        <f t="shared" si="33"/>
        <v>MAULLÍNSANTIAGO CENTRO</v>
      </c>
      <c r="D2142" s="11">
        <v>1098</v>
      </c>
    </row>
    <row r="2143" spans="1:4" x14ac:dyDescent="0.25">
      <c r="A2143" s="10" t="s">
        <v>806</v>
      </c>
      <c r="B2143" s="10" t="s">
        <v>819</v>
      </c>
      <c r="C2143" s="10" t="str">
        <f t="shared" si="33"/>
        <v>RÍO NEGROANCUD</v>
      </c>
      <c r="D2143" s="11">
        <v>175</v>
      </c>
    </row>
    <row r="2144" spans="1:4" x14ac:dyDescent="0.25">
      <c r="A2144" s="10" t="s">
        <v>802</v>
      </c>
      <c r="B2144" s="10" t="s">
        <v>819</v>
      </c>
      <c r="C2144" s="10" t="str">
        <f t="shared" si="33"/>
        <v>MAULLÍNANCUD</v>
      </c>
      <c r="D2144" s="11">
        <v>70</v>
      </c>
    </row>
    <row r="2145" spans="1:4" x14ac:dyDescent="0.25">
      <c r="A2145" s="10" t="s">
        <v>823</v>
      </c>
      <c r="B2145" s="10" t="s">
        <v>819</v>
      </c>
      <c r="C2145" s="10" t="str">
        <f t="shared" si="33"/>
        <v>CALBUCOANCUD</v>
      </c>
      <c r="D2145" s="11">
        <v>88</v>
      </c>
    </row>
    <row r="2146" spans="1:4" x14ac:dyDescent="0.25">
      <c r="A2146" s="10" t="s">
        <v>334</v>
      </c>
      <c r="B2146" s="10" t="s">
        <v>261</v>
      </c>
      <c r="C2146" s="10" t="str">
        <f t="shared" si="33"/>
        <v>PUERTO MONTTARICA</v>
      </c>
      <c r="D2146" s="11">
        <v>3089</v>
      </c>
    </row>
    <row r="2147" spans="1:4" x14ac:dyDescent="0.25">
      <c r="A2147" s="10" t="s">
        <v>111</v>
      </c>
      <c r="B2147" s="10" t="s">
        <v>835</v>
      </c>
      <c r="C2147" s="10" t="str">
        <f t="shared" si="33"/>
        <v>COIHAIQUEPUNTA ARENAS</v>
      </c>
      <c r="D2147" s="11">
        <v>1433</v>
      </c>
    </row>
    <row r="2148" spans="1:4" x14ac:dyDescent="0.25">
      <c r="A2148" s="10" t="s">
        <v>835</v>
      </c>
      <c r="B2148" s="10" t="s">
        <v>6584</v>
      </c>
      <c r="C2148" s="10" t="str">
        <f t="shared" si="33"/>
        <v>PUNTA ARENASANTÁRTICA</v>
      </c>
      <c r="D2148" s="11">
        <v>4818</v>
      </c>
    </row>
    <row r="2149" spans="1:4" x14ac:dyDescent="0.25">
      <c r="A2149" s="10" t="s">
        <v>835</v>
      </c>
      <c r="B2149" s="10" t="s">
        <v>261</v>
      </c>
      <c r="C2149" s="10" t="str">
        <f t="shared" si="33"/>
        <v>PUNTA ARENASARICA</v>
      </c>
      <c r="D2149" s="11">
        <v>5060</v>
      </c>
    </row>
    <row r="2150" spans="1:4" x14ac:dyDescent="0.25">
      <c r="A2150" s="10" t="s">
        <v>835</v>
      </c>
      <c r="B2150" s="10" t="s">
        <v>835</v>
      </c>
      <c r="C2150" s="10" t="str">
        <f t="shared" si="33"/>
        <v>PUNTA ARENASPUNTA ARENAS</v>
      </c>
      <c r="D2150" s="11">
        <v>0</v>
      </c>
    </row>
    <row r="2151" spans="1:4" x14ac:dyDescent="0.25">
      <c r="A2151" s="10" t="s">
        <v>835</v>
      </c>
      <c r="B2151" s="10" t="s">
        <v>334</v>
      </c>
      <c r="C2151" s="10" t="str">
        <f t="shared" si="33"/>
        <v>PUNTA ARENASPUERTO MONTT</v>
      </c>
      <c r="D2151" s="11">
        <v>2183</v>
      </c>
    </row>
    <row r="2152" spans="1:4" x14ac:dyDescent="0.25">
      <c r="A2152" s="10" t="s">
        <v>335</v>
      </c>
      <c r="B2152" s="10" t="s">
        <v>555</v>
      </c>
      <c r="C2152" s="10" t="str">
        <f t="shared" si="33"/>
        <v>LAS CONDESLA SERENA</v>
      </c>
      <c r="D2152" s="11">
        <v>470</v>
      </c>
    </row>
    <row r="2153" spans="1:4" x14ac:dyDescent="0.25">
      <c r="A2153" s="10" t="s">
        <v>335</v>
      </c>
      <c r="B2153" s="10" t="s">
        <v>17</v>
      </c>
      <c r="C2153" s="10" t="str">
        <f t="shared" si="33"/>
        <v>LAS CONDESVALDIVIA</v>
      </c>
      <c r="D2153" s="11">
        <v>848</v>
      </c>
    </row>
    <row r="2154" spans="1:4" x14ac:dyDescent="0.25">
      <c r="A2154" s="10" t="s">
        <v>1348</v>
      </c>
      <c r="B2154" s="10" t="s">
        <v>227</v>
      </c>
      <c r="C2154" s="10" t="str">
        <f t="shared" si="33"/>
        <v>SAN MIGUELLOS ANGELES</v>
      </c>
      <c r="D2154" s="11">
        <v>472</v>
      </c>
    </row>
    <row r="2155" spans="1:4" x14ac:dyDescent="0.25">
      <c r="A2155" s="10" t="s">
        <v>1348</v>
      </c>
      <c r="B2155" s="10" t="s">
        <v>288</v>
      </c>
      <c r="C2155" s="10" t="str">
        <f t="shared" si="33"/>
        <v>SAN MIGUELTEMUCO</v>
      </c>
      <c r="D2155" s="11">
        <v>690</v>
      </c>
    </row>
    <row r="2156" spans="1:4" x14ac:dyDescent="0.25">
      <c r="A2156" s="10" t="s">
        <v>1348</v>
      </c>
      <c r="B2156" s="10" t="s">
        <v>408</v>
      </c>
      <c r="C2156" s="10" t="str">
        <f t="shared" si="33"/>
        <v>SAN MIGUELQUILLOTA</v>
      </c>
      <c r="D2156" s="11">
        <v>127</v>
      </c>
    </row>
    <row r="2157" spans="1:4" x14ac:dyDescent="0.25">
      <c r="A2157" s="10" t="s">
        <v>1348</v>
      </c>
      <c r="B2157" s="10" t="s">
        <v>17</v>
      </c>
      <c r="C2157" s="10" t="str">
        <f t="shared" si="33"/>
        <v>SAN MIGUELVALDIVIA</v>
      </c>
      <c r="D2157" s="11">
        <v>848</v>
      </c>
    </row>
    <row r="2158" spans="1:4" x14ac:dyDescent="0.25">
      <c r="A2158" s="10" t="s">
        <v>350</v>
      </c>
      <c r="B2158" s="10" t="s">
        <v>6585</v>
      </c>
      <c r="C2158" s="10" t="str">
        <f t="shared" si="33"/>
        <v>PUDAHUELISLA DE MAIPO</v>
      </c>
      <c r="D2158" s="11">
        <v>48</v>
      </c>
    </row>
    <row r="2159" spans="1:4" x14ac:dyDescent="0.25">
      <c r="A2159" s="10" t="s">
        <v>1366</v>
      </c>
      <c r="B2159" s="10" t="s">
        <v>638</v>
      </c>
      <c r="C2159" s="10" t="str">
        <f t="shared" si="33"/>
        <v>MAIPÚSAN ANTONIO</v>
      </c>
      <c r="D2159" s="11">
        <v>102</v>
      </c>
    </row>
    <row r="2160" spans="1:4" x14ac:dyDescent="0.25">
      <c r="A2160" s="10" t="s">
        <v>350</v>
      </c>
      <c r="B2160" s="10" t="s">
        <v>1294</v>
      </c>
      <c r="C2160" s="10" t="str">
        <f t="shared" si="33"/>
        <v>PUDAHUELSANTA CRUZ</v>
      </c>
      <c r="D2160" s="11">
        <v>183</v>
      </c>
    </row>
    <row r="2161" spans="1:4" x14ac:dyDescent="0.25">
      <c r="A2161" s="10" t="s">
        <v>350</v>
      </c>
      <c r="B2161" s="10" t="s">
        <v>6499</v>
      </c>
      <c r="C2161" s="10" t="str">
        <f t="shared" si="33"/>
        <v>PUDAHUELMARÍA PINTO</v>
      </c>
      <c r="D2161" s="11">
        <v>45</v>
      </c>
    </row>
    <row r="2162" spans="1:4" x14ac:dyDescent="0.25">
      <c r="A2162" s="10" t="s">
        <v>350</v>
      </c>
      <c r="B2162" s="10" t="s">
        <v>359</v>
      </c>
      <c r="C2162" s="10" t="str">
        <f t="shared" si="33"/>
        <v>PUDAHUELTALCA</v>
      </c>
      <c r="D2162" s="11">
        <v>260</v>
      </c>
    </row>
    <row r="2163" spans="1:4" x14ac:dyDescent="0.25">
      <c r="A2163" s="10" t="s">
        <v>1252</v>
      </c>
      <c r="B2163" s="10" t="s">
        <v>270</v>
      </c>
      <c r="C2163" s="10" t="str">
        <f t="shared" si="33"/>
        <v>SAN BERNARDOSANTIAGO CENTRO</v>
      </c>
      <c r="D2163" s="11">
        <v>22</v>
      </c>
    </row>
    <row r="2164" spans="1:4" x14ac:dyDescent="0.25">
      <c r="A2164" s="10" t="s">
        <v>350</v>
      </c>
      <c r="B2164" s="10" t="s">
        <v>17</v>
      </c>
      <c r="C2164" s="10" t="str">
        <f t="shared" si="33"/>
        <v>PUDAHUELVALDIVIA</v>
      </c>
      <c r="D2164" s="11">
        <v>848</v>
      </c>
    </row>
    <row r="2165" spans="1:4" x14ac:dyDescent="0.25">
      <c r="A2165" s="10" t="s">
        <v>345</v>
      </c>
      <c r="B2165" s="10" t="s">
        <v>6586</v>
      </c>
      <c r="C2165" s="10" t="str">
        <f t="shared" si="33"/>
        <v>TALAGANTELA PINTANA</v>
      </c>
      <c r="D2165" s="11">
        <v>52</v>
      </c>
    </row>
    <row r="2166" spans="1:4" x14ac:dyDescent="0.25">
      <c r="A2166" s="10" t="s">
        <v>270</v>
      </c>
      <c r="B2166" s="10" t="s">
        <v>1252</v>
      </c>
      <c r="C2166" s="10" t="str">
        <f t="shared" si="33"/>
        <v>SANTIAGO CENTROSAN BERNARDO</v>
      </c>
      <c r="D2166" s="11">
        <v>22</v>
      </c>
    </row>
    <row r="2167" spans="1:4" x14ac:dyDescent="0.25">
      <c r="A2167" s="10" t="s">
        <v>17</v>
      </c>
      <c r="B2167" s="10" t="s">
        <v>3324</v>
      </c>
      <c r="C2167" s="10" t="str">
        <f t="shared" si="33"/>
        <v>VALDIVIACERRILLOS</v>
      </c>
      <c r="D2167" s="11">
        <v>848</v>
      </c>
    </row>
    <row r="2168" spans="1:4" x14ac:dyDescent="0.25">
      <c r="A2168" s="10" t="s">
        <v>17</v>
      </c>
      <c r="B2168" s="10" t="s">
        <v>950</v>
      </c>
      <c r="C2168" s="10" t="str">
        <f t="shared" si="33"/>
        <v>VALDIVIARANCAGUA</v>
      </c>
      <c r="D2168" s="11">
        <v>764</v>
      </c>
    </row>
    <row r="2169" spans="1:4" x14ac:dyDescent="0.25">
      <c r="A2169" s="10" t="s">
        <v>17</v>
      </c>
      <c r="B2169" s="10" t="s">
        <v>835</v>
      </c>
      <c r="C2169" s="10" t="str">
        <f t="shared" si="33"/>
        <v>VALDIVIAPUNTA ARENAS</v>
      </c>
      <c r="D2169" s="11">
        <v>2184</v>
      </c>
    </row>
    <row r="2170" spans="1:4" x14ac:dyDescent="0.25">
      <c r="A2170" s="10" t="s">
        <v>373</v>
      </c>
      <c r="B2170" s="10" t="s">
        <v>374</v>
      </c>
      <c r="C2170" s="10" t="str">
        <f t="shared" si="33"/>
        <v>SAN JOSÉ DE LA MARIQUINAPAILLACO</v>
      </c>
      <c r="D2170" s="11">
        <v>75</v>
      </c>
    </row>
    <row r="2171" spans="1:4" x14ac:dyDescent="0.25">
      <c r="A2171" s="10" t="s">
        <v>261</v>
      </c>
      <c r="B2171" s="10" t="s">
        <v>324</v>
      </c>
      <c r="C2171" s="10" t="str">
        <f t="shared" si="33"/>
        <v>ARICACOPIAPO</v>
      </c>
      <c r="D2171" s="11">
        <v>1649</v>
      </c>
    </row>
    <row r="2172" spans="1:4" x14ac:dyDescent="0.25">
      <c r="A2172" s="10" t="s">
        <v>261</v>
      </c>
      <c r="B2172" s="10" t="s">
        <v>334</v>
      </c>
      <c r="C2172" s="10" t="str">
        <f t="shared" si="33"/>
        <v>ARICAPUERTO MONTT</v>
      </c>
      <c r="D2172" s="11">
        <v>3089</v>
      </c>
    </row>
    <row r="2173" spans="1:4" x14ac:dyDescent="0.25">
      <c r="A2173" s="10" t="s">
        <v>103</v>
      </c>
      <c r="B2173" s="10" t="s">
        <v>350</v>
      </c>
      <c r="C2173" s="10" t="str">
        <f t="shared" si="33"/>
        <v>CHILLANPUDAHUEL</v>
      </c>
      <c r="D2173" s="11">
        <v>403</v>
      </c>
    </row>
    <row r="2174" spans="1:4" x14ac:dyDescent="0.25">
      <c r="A2174" s="10" t="s">
        <v>1816</v>
      </c>
      <c r="B2174" s="10" t="s">
        <v>3317</v>
      </c>
      <c r="C2174" s="10" t="str">
        <f t="shared" si="33"/>
        <v>QUIRIHUETREHUACO</v>
      </c>
      <c r="D2174" s="11">
        <v>23</v>
      </c>
    </row>
    <row r="2175" spans="1:4" x14ac:dyDescent="0.25">
      <c r="A2175" s="10" t="s">
        <v>1249</v>
      </c>
      <c r="B2175" s="10" t="s">
        <v>6484</v>
      </c>
      <c r="C2175" s="10" t="str">
        <f t="shared" si="33"/>
        <v>BULNESQUILLÓN</v>
      </c>
      <c r="D2175" s="11">
        <v>17</v>
      </c>
    </row>
    <row r="2176" spans="1:4" x14ac:dyDescent="0.25">
      <c r="A2176" s="10" t="s">
        <v>103</v>
      </c>
      <c r="B2176" s="10" t="s">
        <v>334</v>
      </c>
      <c r="C2176" s="10" t="str">
        <f t="shared" si="33"/>
        <v>CHILLANPUERTO MONTT</v>
      </c>
      <c r="D2176" s="11">
        <v>630</v>
      </c>
    </row>
    <row r="2177" spans="1:4" x14ac:dyDescent="0.25">
      <c r="A2177" s="10" t="s">
        <v>326</v>
      </c>
      <c r="B2177" s="10" t="s">
        <v>435</v>
      </c>
      <c r="C2177" s="10" t="str">
        <f t="shared" si="33"/>
        <v>IQUIQUEVIÑA DEL MAR</v>
      </c>
      <c r="D2177" s="11">
        <v>1728</v>
      </c>
    </row>
    <row r="2178" spans="1:4" x14ac:dyDescent="0.25">
      <c r="A2178" s="10" t="s">
        <v>901</v>
      </c>
      <c r="B2178" s="10" t="s">
        <v>485</v>
      </c>
      <c r="C2178" s="10" t="str">
        <f t="shared" ref="C2178:C2241" si="34">CONCATENATE(A2178,B2178)</f>
        <v>ANTOFAGASTAPITRUFQUEN</v>
      </c>
      <c r="D2178" s="11">
        <v>2076</v>
      </c>
    </row>
    <row r="2179" spans="1:4" x14ac:dyDescent="0.25">
      <c r="A2179" s="10" t="s">
        <v>901</v>
      </c>
      <c r="B2179" s="10" t="s">
        <v>435</v>
      </c>
      <c r="C2179" s="10" t="str">
        <f t="shared" si="34"/>
        <v>ANTOFAGASTAVIÑA DEL MAR</v>
      </c>
      <c r="D2179" s="11">
        <v>1314</v>
      </c>
    </row>
    <row r="2180" spans="1:4" x14ac:dyDescent="0.25">
      <c r="A2180" s="10" t="s">
        <v>324</v>
      </c>
      <c r="B2180" s="10" t="s">
        <v>435</v>
      </c>
      <c r="C2180" s="10" t="str">
        <f t="shared" si="34"/>
        <v>COPIAPOVIÑA DEL MAR</v>
      </c>
      <c r="D2180" s="11">
        <v>750</v>
      </c>
    </row>
    <row r="2181" spans="1:4" x14ac:dyDescent="0.25">
      <c r="A2181" s="10" t="s">
        <v>555</v>
      </c>
      <c r="B2181" s="10" t="s">
        <v>555</v>
      </c>
      <c r="C2181" s="10" t="str">
        <f t="shared" si="34"/>
        <v>LA SERENALA SERENA</v>
      </c>
      <c r="D2181" s="11">
        <v>0</v>
      </c>
    </row>
    <row r="2182" spans="1:4" x14ac:dyDescent="0.25">
      <c r="A2182" s="10" t="s">
        <v>555</v>
      </c>
      <c r="B2182" s="10" t="s">
        <v>3057</v>
      </c>
      <c r="C2182" s="10" t="str">
        <f t="shared" si="34"/>
        <v>LA SERENAPROVIDENCIA</v>
      </c>
      <c r="D2182" s="11">
        <v>470</v>
      </c>
    </row>
    <row r="2183" spans="1:4" x14ac:dyDescent="0.25">
      <c r="A2183" s="10" t="s">
        <v>638</v>
      </c>
      <c r="B2183" s="10" t="s">
        <v>417</v>
      </c>
      <c r="C2183" s="10" t="str">
        <f t="shared" si="34"/>
        <v>SAN ANTONIOQUILPUE</v>
      </c>
      <c r="D2183" s="11">
        <v>89</v>
      </c>
    </row>
    <row r="2184" spans="1:4" x14ac:dyDescent="0.25">
      <c r="A2184" s="10" t="s">
        <v>1422</v>
      </c>
      <c r="B2184" s="10" t="s">
        <v>437</v>
      </c>
      <c r="C2184" s="10" t="str">
        <f t="shared" si="34"/>
        <v>LOS ANDESLA CALERA</v>
      </c>
      <c r="D2184" s="11">
        <v>72</v>
      </c>
    </row>
    <row r="2185" spans="1:4" x14ac:dyDescent="0.25">
      <c r="A2185" s="10" t="s">
        <v>410</v>
      </c>
      <c r="B2185" s="10" t="s">
        <v>6552</v>
      </c>
      <c r="C2185" s="10" t="str">
        <f t="shared" si="34"/>
        <v>VALPARAISOZAPALLAR</v>
      </c>
      <c r="D2185" s="11">
        <v>75</v>
      </c>
    </row>
    <row r="2186" spans="1:4" x14ac:dyDescent="0.25">
      <c r="A2186" s="10" t="s">
        <v>410</v>
      </c>
      <c r="B2186" s="10" t="s">
        <v>6474</v>
      </c>
      <c r="C2186" s="10" t="str">
        <f t="shared" si="34"/>
        <v>VALPARAISOCALLE LARGA</v>
      </c>
      <c r="D2186" s="11">
        <v>132</v>
      </c>
    </row>
    <row r="2187" spans="1:4" x14ac:dyDescent="0.25">
      <c r="A2187" s="10" t="s">
        <v>410</v>
      </c>
      <c r="B2187" s="10" t="s">
        <v>6587</v>
      </c>
      <c r="C2187" s="10" t="str">
        <f t="shared" si="34"/>
        <v>VALPARAISONOGALES</v>
      </c>
      <c r="D2187" s="11">
        <v>70</v>
      </c>
    </row>
    <row r="2188" spans="1:4" x14ac:dyDescent="0.25">
      <c r="A2188" s="10" t="s">
        <v>437</v>
      </c>
      <c r="B2188" s="10" t="s">
        <v>1467</v>
      </c>
      <c r="C2188" s="10" t="str">
        <f t="shared" si="34"/>
        <v>LA CALERASAN FELIPE</v>
      </c>
      <c r="D2188" s="11">
        <v>63</v>
      </c>
    </row>
    <row r="2189" spans="1:4" x14ac:dyDescent="0.25">
      <c r="A2189" s="10" t="s">
        <v>614</v>
      </c>
      <c r="B2189" s="10" t="s">
        <v>265</v>
      </c>
      <c r="C2189" s="10" t="str">
        <f t="shared" si="34"/>
        <v>LA LIGUASANTIAGO</v>
      </c>
      <c r="D2189" s="11">
        <v>150</v>
      </c>
    </row>
    <row r="2190" spans="1:4" x14ac:dyDescent="0.25">
      <c r="A2190" s="10" t="s">
        <v>437</v>
      </c>
      <c r="B2190" s="10" t="s">
        <v>1467</v>
      </c>
      <c r="C2190" s="10" t="str">
        <f t="shared" si="34"/>
        <v>LA CALERASAN FELIPE</v>
      </c>
      <c r="D2190" s="11">
        <v>63</v>
      </c>
    </row>
    <row r="2191" spans="1:4" x14ac:dyDescent="0.25">
      <c r="A2191" s="10" t="s">
        <v>614</v>
      </c>
      <c r="B2191" s="10" t="s">
        <v>270</v>
      </c>
      <c r="C2191" s="10" t="str">
        <f t="shared" si="34"/>
        <v>LA LIGUASANTIAGO CENTRO</v>
      </c>
      <c r="D2191" s="11">
        <v>150</v>
      </c>
    </row>
    <row r="2192" spans="1:4" x14ac:dyDescent="0.25">
      <c r="A2192" s="10" t="s">
        <v>410</v>
      </c>
      <c r="B2192" s="10" t="s">
        <v>6538</v>
      </c>
      <c r="C2192" s="10" t="str">
        <f t="shared" si="34"/>
        <v>VALPARAISOPUCHUNCAVÍ</v>
      </c>
      <c r="D2192" s="11">
        <v>53</v>
      </c>
    </row>
    <row r="2193" spans="1:4" x14ac:dyDescent="0.25">
      <c r="A2193" s="10" t="s">
        <v>437</v>
      </c>
      <c r="B2193" s="10" t="s">
        <v>3057</v>
      </c>
      <c r="C2193" s="10" t="str">
        <f t="shared" si="34"/>
        <v>LA CALERAPROVIDENCIA</v>
      </c>
      <c r="D2193" s="11">
        <v>113</v>
      </c>
    </row>
    <row r="2194" spans="1:4" x14ac:dyDescent="0.25">
      <c r="A2194" s="10" t="s">
        <v>435</v>
      </c>
      <c r="B2194" s="10" t="s">
        <v>1575</v>
      </c>
      <c r="C2194" s="10" t="str">
        <f t="shared" si="34"/>
        <v>VIÑA DEL MARALGARROBO</v>
      </c>
      <c r="D2194" s="11">
        <v>76</v>
      </c>
    </row>
    <row r="2195" spans="1:4" x14ac:dyDescent="0.25">
      <c r="A2195" s="10" t="s">
        <v>638</v>
      </c>
      <c r="B2195" s="10" t="s">
        <v>6563</v>
      </c>
      <c r="C2195" s="10" t="str">
        <f t="shared" si="34"/>
        <v>SAN ANTONIOEL QUISCO</v>
      </c>
      <c r="D2195" s="11">
        <v>31</v>
      </c>
    </row>
    <row r="2196" spans="1:4" x14ac:dyDescent="0.25">
      <c r="A2196" s="10" t="s">
        <v>437</v>
      </c>
      <c r="B2196" s="10" t="s">
        <v>1467</v>
      </c>
      <c r="C2196" s="10" t="str">
        <f t="shared" si="34"/>
        <v>LA CALERASAN FELIPE</v>
      </c>
      <c r="D2196" s="11">
        <v>63</v>
      </c>
    </row>
    <row r="2197" spans="1:4" x14ac:dyDescent="0.25">
      <c r="A2197" s="10" t="s">
        <v>950</v>
      </c>
      <c r="B2197" s="10" t="s">
        <v>6588</v>
      </c>
      <c r="C2197" s="10" t="str">
        <f t="shared" si="34"/>
        <v>RANCAGUAPUMANQUE</v>
      </c>
      <c r="D2197" s="11">
        <v>142</v>
      </c>
    </row>
    <row r="2198" spans="1:4" x14ac:dyDescent="0.25">
      <c r="A2198" s="10" t="s">
        <v>950</v>
      </c>
      <c r="B2198" s="10" t="s">
        <v>6589</v>
      </c>
      <c r="C2198" s="10" t="str">
        <f t="shared" si="34"/>
        <v>RANCAGUAHUECHURABA</v>
      </c>
      <c r="D2198" s="11">
        <v>84</v>
      </c>
    </row>
    <row r="2199" spans="1:4" x14ac:dyDescent="0.25">
      <c r="A2199" s="10" t="s">
        <v>1303</v>
      </c>
      <c r="B2199" s="10" t="s">
        <v>6551</v>
      </c>
      <c r="C2199" s="10" t="str">
        <f t="shared" si="34"/>
        <v>RENGORECOLETA</v>
      </c>
      <c r="D2199" s="11">
        <v>116</v>
      </c>
    </row>
    <row r="2200" spans="1:4" x14ac:dyDescent="0.25">
      <c r="A2200" s="10" t="s">
        <v>1289</v>
      </c>
      <c r="B2200" s="10" t="s">
        <v>6590</v>
      </c>
      <c r="C2200" s="10" t="str">
        <f t="shared" si="34"/>
        <v>PICHILEMULA ESTRELLA</v>
      </c>
      <c r="D2200" s="11">
        <v>56</v>
      </c>
    </row>
    <row r="2201" spans="1:4" x14ac:dyDescent="0.25">
      <c r="A2201" s="10" t="s">
        <v>950</v>
      </c>
      <c r="B2201" s="10" t="s">
        <v>435</v>
      </c>
      <c r="C2201" s="10" t="str">
        <f t="shared" si="34"/>
        <v>RANCAGUAVIÑA DEL MAR</v>
      </c>
      <c r="D2201" s="11">
        <v>202</v>
      </c>
    </row>
    <row r="2202" spans="1:4" x14ac:dyDescent="0.25">
      <c r="A2202" s="10" t="s">
        <v>950</v>
      </c>
      <c r="B2202" s="10" t="s">
        <v>1395</v>
      </c>
      <c r="C2202" s="10" t="str">
        <f t="shared" si="34"/>
        <v>RANCAGUAQUINTERO</v>
      </c>
      <c r="D2202" s="11">
        <v>239</v>
      </c>
    </row>
    <row r="2203" spans="1:4" x14ac:dyDescent="0.25">
      <c r="A2203" s="10" t="s">
        <v>950</v>
      </c>
      <c r="B2203" s="10" t="s">
        <v>6588</v>
      </c>
      <c r="C2203" s="10" t="str">
        <f t="shared" si="34"/>
        <v>RANCAGUAPUMANQUE</v>
      </c>
      <c r="D2203" s="11">
        <v>143</v>
      </c>
    </row>
    <row r="2204" spans="1:4" x14ac:dyDescent="0.25">
      <c r="A2204" s="10" t="s">
        <v>1301</v>
      </c>
      <c r="B2204" s="10" t="s">
        <v>1937</v>
      </c>
      <c r="C2204" s="10" t="str">
        <f t="shared" si="34"/>
        <v>SAN FERNANDOMACHALI</v>
      </c>
      <c r="D2204" s="11">
        <v>62</v>
      </c>
    </row>
    <row r="2205" spans="1:4" x14ac:dyDescent="0.25">
      <c r="A2205" s="10" t="s">
        <v>950</v>
      </c>
      <c r="B2205" s="10" t="s">
        <v>578</v>
      </c>
      <c r="C2205" s="10" t="str">
        <f t="shared" si="34"/>
        <v>RANCAGUACOQUIMBO</v>
      </c>
      <c r="D2205" s="11">
        <v>540</v>
      </c>
    </row>
    <row r="2206" spans="1:4" x14ac:dyDescent="0.25">
      <c r="A2206" s="10" t="s">
        <v>4</v>
      </c>
      <c r="B2206" s="10" t="s">
        <v>334</v>
      </c>
      <c r="C2206" s="10" t="str">
        <f t="shared" si="34"/>
        <v>MOLINAPUERTO MONTT</v>
      </c>
      <c r="D2206" s="11">
        <v>830</v>
      </c>
    </row>
    <row r="2207" spans="1:4" x14ac:dyDescent="0.25">
      <c r="A2207" s="10" t="s">
        <v>368</v>
      </c>
      <c r="B2207" s="10" t="s">
        <v>334</v>
      </c>
      <c r="C2207" s="10" t="str">
        <f t="shared" si="34"/>
        <v>CURICÓPUERTO MONTT</v>
      </c>
      <c r="D2207" s="11">
        <v>846</v>
      </c>
    </row>
    <row r="2208" spans="1:4" x14ac:dyDescent="0.25">
      <c r="A2208" s="10" t="s">
        <v>1753</v>
      </c>
      <c r="B2208" s="10" t="s">
        <v>368</v>
      </c>
      <c r="C2208" s="10" t="str">
        <f t="shared" si="34"/>
        <v>CAUQUENESCURICÓ</v>
      </c>
      <c r="D2208" s="11">
        <v>167</v>
      </c>
    </row>
    <row r="2209" spans="1:4" x14ac:dyDescent="0.25">
      <c r="A2209" s="10" t="s">
        <v>353</v>
      </c>
      <c r="B2209" s="10" t="s">
        <v>1967</v>
      </c>
      <c r="C2209" s="10" t="str">
        <f t="shared" si="34"/>
        <v>LINARESCHANCO</v>
      </c>
      <c r="D2209" s="11">
        <v>141</v>
      </c>
    </row>
    <row r="2210" spans="1:4" x14ac:dyDescent="0.25">
      <c r="A2210" s="10" t="s">
        <v>354</v>
      </c>
      <c r="B2210" s="10" t="s">
        <v>3077</v>
      </c>
      <c r="C2210" s="10" t="str">
        <f t="shared" si="34"/>
        <v>SAN JAVIERCOLBUN</v>
      </c>
      <c r="D2210" s="11">
        <v>41</v>
      </c>
    </row>
    <row r="2211" spans="1:4" x14ac:dyDescent="0.25">
      <c r="A2211" s="10" t="s">
        <v>359</v>
      </c>
      <c r="B2211" s="10" t="s">
        <v>435</v>
      </c>
      <c r="C2211" s="10" t="str">
        <f t="shared" si="34"/>
        <v>TALCAVIÑA DEL MAR</v>
      </c>
      <c r="D2211" s="11">
        <v>375</v>
      </c>
    </row>
    <row r="2212" spans="1:4" x14ac:dyDescent="0.25">
      <c r="A2212" s="10" t="s">
        <v>359</v>
      </c>
      <c r="B2212" s="10" t="s">
        <v>1956</v>
      </c>
      <c r="C2212" s="10" t="str">
        <f t="shared" si="34"/>
        <v>TALCARETIRO</v>
      </c>
      <c r="D2212" s="11">
        <v>77</v>
      </c>
    </row>
    <row r="2213" spans="1:4" x14ac:dyDescent="0.25">
      <c r="A2213" s="10" t="s">
        <v>359</v>
      </c>
      <c r="B2213" s="10" t="s">
        <v>1963</v>
      </c>
      <c r="C2213" s="10" t="str">
        <f t="shared" si="34"/>
        <v>TALCAVICHUQUEN</v>
      </c>
      <c r="D2213" s="11">
        <v>112</v>
      </c>
    </row>
    <row r="2214" spans="1:4" x14ac:dyDescent="0.25">
      <c r="A2214" s="10" t="s">
        <v>1753</v>
      </c>
      <c r="B2214" s="10" t="s">
        <v>1967</v>
      </c>
      <c r="C2214" s="10" t="str">
        <f t="shared" si="34"/>
        <v>CAUQUENESCHANCO</v>
      </c>
      <c r="D2214" s="11">
        <v>43</v>
      </c>
    </row>
    <row r="2215" spans="1:4" x14ac:dyDescent="0.25">
      <c r="A2215" s="10" t="s">
        <v>368</v>
      </c>
      <c r="B2215" s="10" t="s">
        <v>368</v>
      </c>
      <c r="C2215" s="10" t="str">
        <f t="shared" si="34"/>
        <v>CURICÓCURICÓ</v>
      </c>
      <c r="D2215" s="11">
        <v>0</v>
      </c>
    </row>
    <row r="2216" spans="1:4" x14ac:dyDescent="0.25">
      <c r="A2216" s="10" t="s">
        <v>1758</v>
      </c>
      <c r="B2216" s="10" t="s">
        <v>1758</v>
      </c>
      <c r="C2216" s="10" t="str">
        <f t="shared" si="34"/>
        <v>CONSTITUCIÓNCONSTITUCIÓN</v>
      </c>
      <c r="D2216" s="11">
        <v>0</v>
      </c>
    </row>
    <row r="2217" spans="1:4" x14ac:dyDescent="0.25">
      <c r="A2217" s="10" t="s">
        <v>302</v>
      </c>
      <c r="B2217" s="10" t="s">
        <v>265</v>
      </c>
      <c r="C2217" s="10" t="str">
        <f t="shared" si="34"/>
        <v>TALCAHUANOSANTIAGO</v>
      </c>
      <c r="D2217" s="11">
        <v>505</v>
      </c>
    </row>
    <row r="2218" spans="1:4" x14ac:dyDescent="0.25">
      <c r="A2218" s="10" t="s">
        <v>143</v>
      </c>
      <c r="B2218" s="10" t="s">
        <v>265</v>
      </c>
      <c r="C2218" s="10" t="str">
        <f t="shared" si="34"/>
        <v>YUMBELSANTIAGO</v>
      </c>
      <c r="D2218" s="11">
        <v>482</v>
      </c>
    </row>
    <row r="2219" spans="1:4" x14ac:dyDescent="0.25">
      <c r="A2219" s="10" t="s">
        <v>100</v>
      </c>
      <c r="B2219" s="10" t="s">
        <v>1395</v>
      </c>
      <c r="C2219" s="10" t="str">
        <f t="shared" si="34"/>
        <v>CONCEPCIÓNQUINTERO</v>
      </c>
      <c r="D2219" s="11">
        <v>656</v>
      </c>
    </row>
    <row r="2220" spans="1:4" x14ac:dyDescent="0.25">
      <c r="A2220" s="10" t="s">
        <v>117</v>
      </c>
      <c r="B2220" s="10" t="s">
        <v>302</v>
      </c>
      <c r="C2220" s="10" t="str">
        <f t="shared" si="34"/>
        <v>LEBUTALCAHUANO</v>
      </c>
      <c r="D2220" s="11">
        <v>154</v>
      </c>
    </row>
    <row r="2221" spans="1:4" x14ac:dyDescent="0.25">
      <c r="A2221" s="10" t="s">
        <v>100</v>
      </c>
      <c r="B2221" s="10" t="s">
        <v>555</v>
      </c>
      <c r="C2221" s="10" t="str">
        <f t="shared" si="34"/>
        <v>CONCEPCIÓNLA SERENA</v>
      </c>
      <c r="D2221" s="11">
        <v>968</v>
      </c>
    </row>
    <row r="2222" spans="1:4" x14ac:dyDescent="0.25">
      <c r="A2222" s="10" t="s">
        <v>288</v>
      </c>
      <c r="B2222" s="10" t="s">
        <v>3057</v>
      </c>
      <c r="C2222" s="10" t="str">
        <f t="shared" si="34"/>
        <v>TEMUCOPROVIDENCIA</v>
      </c>
      <c r="D2222" s="11">
        <v>690</v>
      </c>
    </row>
    <row r="2223" spans="1:4" x14ac:dyDescent="0.25">
      <c r="A2223" s="10" t="s">
        <v>288</v>
      </c>
      <c r="B2223" s="10" t="s">
        <v>6579</v>
      </c>
      <c r="C2223" s="10" t="str">
        <f t="shared" si="34"/>
        <v>TEMUCOPADRE LAS CASAS</v>
      </c>
      <c r="D2223" s="11">
        <v>6</v>
      </c>
    </row>
    <row r="2224" spans="1:4" x14ac:dyDescent="0.25">
      <c r="A2224" s="10" t="s">
        <v>512</v>
      </c>
      <c r="B2224" s="10" t="s">
        <v>442</v>
      </c>
      <c r="C2224" s="10" t="str">
        <f t="shared" si="34"/>
        <v>CARAHUEVILLARRICA</v>
      </c>
      <c r="D2224" s="11">
        <v>133</v>
      </c>
    </row>
    <row r="2225" spans="1:4" x14ac:dyDescent="0.25">
      <c r="A2225" s="10" t="s">
        <v>288</v>
      </c>
      <c r="B2225" s="10" t="s">
        <v>227</v>
      </c>
      <c r="C2225" s="10" t="str">
        <f t="shared" si="34"/>
        <v>TEMUCOLOS ANGELES</v>
      </c>
      <c r="D2225" s="11">
        <v>175</v>
      </c>
    </row>
    <row r="2226" spans="1:4" x14ac:dyDescent="0.25">
      <c r="A2226" s="10" t="s">
        <v>512</v>
      </c>
      <c r="B2226" s="10" t="s">
        <v>1348</v>
      </c>
      <c r="C2226" s="10" t="str">
        <f t="shared" si="34"/>
        <v>CARAHUESAN MIGUEL</v>
      </c>
      <c r="D2226" s="11">
        <v>733</v>
      </c>
    </row>
    <row r="2227" spans="1:4" x14ac:dyDescent="0.25">
      <c r="A2227" s="10" t="s">
        <v>288</v>
      </c>
      <c r="B2227" s="10" t="s">
        <v>1348</v>
      </c>
      <c r="C2227" s="10" t="str">
        <f t="shared" si="34"/>
        <v>TEMUCOSAN MIGUEL</v>
      </c>
      <c r="D2227" s="11">
        <v>690</v>
      </c>
    </row>
    <row r="2228" spans="1:4" x14ac:dyDescent="0.25">
      <c r="A2228" s="10" t="s">
        <v>512</v>
      </c>
      <c r="B2228" s="10" t="s">
        <v>442</v>
      </c>
      <c r="C2228" s="10" t="str">
        <f t="shared" si="34"/>
        <v>CARAHUEVILLARRICA</v>
      </c>
      <c r="D2228" s="11">
        <v>133</v>
      </c>
    </row>
    <row r="2229" spans="1:4" x14ac:dyDescent="0.25">
      <c r="A2229" s="10" t="s">
        <v>442</v>
      </c>
      <c r="B2229" s="10" t="s">
        <v>265</v>
      </c>
      <c r="C2229" s="10" t="str">
        <f t="shared" si="34"/>
        <v>VILLARRICASANTIAGO</v>
      </c>
      <c r="D2229" s="11">
        <v>760</v>
      </c>
    </row>
    <row r="2230" spans="1:4" x14ac:dyDescent="0.25">
      <c r="A2230" s="10" t="s">
        <v>288</v>
      </c>
      <c r="B2230" s="10" t="s">
        <v>950</v>
      </c>
      <c r="C2230" s="10" t="str">
        <f t="shared" si="34"/>
        <v>TEMUCORANCAGUA</v>
      </c>
      <c r="D2230" s="11">
        <v>606</v>
      </c>
    </row>
    <row r="2231" spans="1:4" x14ac:dyDescent="0.25">
      <c r="A2231" s="10" t="s">
        <v>485</v>
      </c>
      <c r="B2231" s="10" t="s">
        <v>950</v>
      </c>
      <c r="C2231" s="10" t="str">
        <f t="shared" si="34"/>
        <v>PITRUFQUENRANCAGUA</v>
      </c>
      <c r="D2231" s="11">
        <v>626</v>
      </c>
    </row>
    <row r="2232" spans="1:4" x14ac:dyDescent="0.25">
      <c r="A2232" s="10" t="s">
        <v>288</v>
      </c>
      <c r="B2232" s="10" t="s">
        <v>435</v>
      </c>
      <c r="C2232" s="10" t="str">
        <f t="shared" si="34"/>
        <v>TEMUCOVIÑA DEL MAR</v>
      </c>
      <c r="D2232" s="11">
        <v>809</v>
      </c>
    </row>
    <row r="2233" spans="1:4" x14ac:dyDescent="0.25">
      <c r="A2233" s="10" t="s">
        <v>512</v>
      </c>
      <c r="B2233" s="10" t="s">
        <v>100</v>
      </c>
      <c r="C2233" s="10" t="str">
        <f t="shared" si="34"/>
        <v>CARAHUECONCEPCIÓN</v>
      </c>
      <c r="D2233" s="11">
        <v>349</v>
      </c>
    </row>
    <row r="2234" spans="1:4" x14ac:dyDescent="0.25">
      <c r="A2234" s="10" t="s">
        <v>288</v>
      </c>
      <c r="B2234" s="10" t="s">
        <v>578</v>
      </c>
      <c r="C2234" s="10" t="str">
        <f t="shared" si="34"/>
        <v>TEMUCOCOQUIMBO</v>
      </c>
      <c r="D2234" s="11">
        <v>1147</v>
      </c>
    </row>
    <row r="2235" spans="1:4" x14ac:dyDescent="0.25">
      <c r="A2235" s="10" t="s">
        <v>288</v>
      </c>
      <c r="B2235" s="10" t="s">
        <v>6519</v>
      </c>
      <c r="C2235" s="10" t="str">
        <f t="shared" si="34"/>
        <v>TEMUCOMACUL</v>
      </c>
      <c r="D2235" s="11">
        <v>690</v>
      </c>
    </row>
    <row r="2236" spans="1:4" x14ac:dyDescent="0.25">
      <c r="A2236" s="10" t="s">
        <v>334</v>
      </c>
      <c r="B2236" s="10" t="s">
        <v>408</v>
      </c>
      <c r="C2236" s="10" t="str">
        <f t="shared" si="34"/>
        <v>PUERTO MONTTQUILLOTA</v>
      </c>
      <c r="D2236" s="11">
        <v>1158</v>
      </c>
    </row>
    <row r="2237" spans="1:4" x14ac:dyDescent="0.25">
      <c r="A2237" s="10" t="s">
        <v>823</v>
      </c>
      <c r="B2237" s="10" t="s">
        <v>806</v>
      </c>
      <c r="C2237" s="10" t="str">
        <f t="shared" si="34"/>
        <v>CALBUCORÍO NEGRO</v>
      </c>
      <c r="D2237" s="11">
        <v>133</v>
      </c>
    </row>
    <row r="2238" spans="1:4" x14ac:dyDescent="0.25">
      <c r="A2238" s="10" t="s">
        <v>3</v>
      </c>
      <c r="B2238" s="10" t="s">
        <v>6591</v>
      </c>
      <c r="C2238" s="10" t="str">
        <f t="shared" si="34"/>
        <v>CASTRODALCAHUE</v>
      </c>
      <c r="D2238" s="11">
        <v>18</v>
      </c>
    </row>
    <row r="2239" spans="1:4" x14ac:dyDescent="0.25">
      <c r="A2239" s="10" t="s">
        <v>334</v>
      </c>
      <c r="B2239" s="10" t="s">
        <v>6554</v>
      </c>
      <c r="C2239" s="10" t="str">
        <f t="shared" si="34"/>
        <v>PUERTO MONTTHIJUELAS</v>
      </c>
      <c r="D2239" s="11">
        <v>1137</v>
      </c>
    </row>
    <row r="2240" spans="1:4" x14ac:dyDescent="0.25">
      <c r="A2240" s="10" t="s">
        <v>334</v>
      </c>
      <c r="B2240" s="10" t="s">
        <v>408</v>
      </c>
      <c r="C2240" s="10" t="str">
        <f t="shared" si="34"/>
        <v>PUERTO MONTTQUILLOTA</v>
      </c>
      <c r="D2240" s="11">
        <v>1158</v>
      </c>
    </row>
    <row r="2241" spans="1:4" x14ac:dyDescent="0.25">
      <c r="A2241" s="10" t="s">
        <v>820</v>
      </c>
      <c r="B2241" s="10" t="s">
        <v>802</v>
      </c>
      <c r="C2241" s="10" t="str">
        <f t="shared" si="34"/>
        <v>QUELLÓNMAULLÍN</v>
      </c>
      <c r="D2241" s="11">
        <v>233</v>
      </c>
    </row>
    <row r="2242" spans="1:4" x14ac:dyDescent="0.25">
      <c r="A2242" s="10" t="s">
        <v>378</v>
      </c>
      <c r="B2242" s="10" t="s">
        <v>335</v>
      </c>
      <c r="C2242" s="10" t="str">
        <f t="shared" ref="C2242:C2305" si="35">CONCATENATE(A2242,B2242)</f>
        <v>OSORNOLAS CONDES</v>
      </c>
      <c r="D2242" s="11">
        <v>932</v>
      </c>
    </row>
    <row r="2243" spans="1:4" x14ac:dyDescent="0.25">
      <c r="A2243" s="10" t="s">
        <v>334</v>
      </c>
      <c r="B2243" s="10" t="s">
        <v>3057</v>
      </c>
      <c r="C2243" s="10" t="str">
        <f t="shared" si="35"/>
        <v>PUERTO MONTTPROVIDENCIA</v>
      </c>
      <c r="D2243" s="11">
        <v>1032</v>
      </c>
    </row>
    <row r="2244" spans="1:4" x14ac:dyDescent="0.25">
      <c r="A2244" s="10" t="s">
        <v>334</v>
      </c>
      <c r="B2244" s="10" t="s">
        <v>103</v>
      </c>
      <c r="C2244" s="10" t="str">
        <f t="shared" si="35"/>
        <v>PUERTO MONTTCHILLAN</v>
      </c>
      <c r="D2244" s="11">
        <v>630</v>
      </c>
    </row>
    <row r="2245" spans="1:4" x14ac:dyDescent="0.25">
      <c r="A2245" s="10" t="s">
        <v>806</v>
      </c>
      <c r="B2245" s="10" t="s">
        <v>823</v>
      </c>
      <c r="C2245" s="10" t="str">
        <f t="shared" si="35"/>
        <v>RÍO NEGROCALBUCO</v>
      </c>
      <c r="D2245" s="11">
        <v>133</v>
      </c>
    </row>
    <row r="2246" spans="1:4" x14ac:dyDescent="0.25">
      <c r="A2246" s="10" t="s">
        <v>378</v>
      </c>
      <c r="B2246" s="10" t="s">
        <v>3057</v>
      </c>
      <c r="C2246" s="10" t="str">
        <f t="shared" si="35"/>
        <v>OSORNOPROVIDENCIA</v>
      </c>
      <c r="D2246" s="11">
        <v>932</v>
      </c>
    </row>
    <row r="2247" spans="1:4" x14ac:dyDescent="0.25">
      <c r="A2247" s="10" t="s">
        <v>819</v>
      </c>
      <c r="B2247" s="10" t="s">
        <v>802</v>
      </c>
      <c r="C2247" s="10" t="str">
        <f t="shared" si="35"/>
        <v>ANCUDMAULLÍN</v>
      </c>
      <c r="D2247" s="11">
        <v>70</v>
      </c>
    </row>
    <row r="2248" spans="1:4" x14ac:dyDescent="0.25">
      <c r="A2248" s="10" t="s">
        <v>334</v>
      </c>
      <c r="B2248" s="10" t="s">
        <v>3057</v>
      </c>
      <c r="C2248" s="10" t="str">
        <f t="shared" si="35"/>
        <v>PUERTO MONTTPROVIDENCIA</v>
      </c>
      <c r="D2248" s="11">
        <v>1032</v>
      </c>
    </row>
    <row r="2249" spans="1:4" x14ac:dyDescent="0.25">
      <c r="A2249" s="10" t="s">
        <v>828</v>
      </c>
      <c r="B2249" s="10" t="s">
        <v>829</v>
      </c>
      <c r="C2249" s="10" t="str">
        <f t="shared" si="35"/>
        <v>PUERTO VARASFUTALEUFU</v>
      </c>
      <c r="D2249" s="11">
        <v>424</v>
      </c>
    </row>
    <row r="2250" spans="1:4" x14ac:dyDescent="0.25">
      <c r="A2250" s="10" t="s">
        <v>828</v>
      </c>
      <c r="B2250" s="10" t="s">
        <v>796</v>
      </c>
      <c r="C2250" s="10" t="str">
        <f t="shared" si="35"/>
        <v>PUERTO VARASPALENA</v>
      </c>
      <c r="D2250" s="11">
        <v>418</v>
      </c>
    </row>
    <row r="2251" spans="1:4" x14ac:dyDescent="0.25">
      <c r="A2251" s="10" t="s">
        <v>334</v>
      </c>
      <c r="B2251" s="10" t="s">
        <v>435</v>
      </c>
      <c r="C2251" s="10" t="str">
        <f t="shared" si="35"/>
        <v>PUERTO MONTTVIÑA DEL MAR</v>
      </c>
      <c r="D2251" s="11">
        <v>1151</v>
      </c>
    </row>
    <row r="2252" spans="1:4" x14ac:dyDescent="0.25">
      <c r="A2252" s="10" t="s">
        <v>334</v>
      </c>
      <c r="B2252" s="10" t="s">
        <v>555</v>
      </c>
      <c r="C2252" s="10" t="str">
        <f t="shared" si="35"/>
        <v>PUERTO MONTTLA SERENA</v>
      </c>
      <c r="D2252" s="11">
        <v>1500</v>
      </c>
    </row>
    <row r="2253" spans="1:4" x14ac:dyDescent="0.25">
      <c r="A2253" s="10" t="s">
        <v>334</v>
      </c>
      <c r="B2253" s="10" t="s">
        <v>6592</v>
      </c>
      <c r="C2253" s="10" t="str">
        <f t="shared" si="35"/>
        <v>PUERTO MONTTPUYEHUE</v>
      </c>
      <c r="D2253" s="11">
        <v>248</v>
      </c>
    </row>
    <row r="2254" spans="1:4" x14ac:dyDescent="0.25">
      <c r="A2254" s="10" t="s">
        <v>806</v>
      </c>
      <c r="B2254" s="10" t="s">
        <v>100</v>
      </c>
      <c r="C2254" s="10" t="str">
        <f t="shared" si="35"/>
        <v>RÍO NEGROCONCEPCIÓN</v>
      </c>
      <c r="D2254" s="11">
        <v>574</v>
      </c>
    </row>
    <row r="2255" spans="1:4" x14ac:dyDescent="0.25">
      <c r="A2255" s="10" t="s">
        <v>806</v>
      </c>
      <c r="B2255" s="10" t="s">
        <v>806</v>
      </c>
      <c r="C2255" s="10" t="str">
        <f t="shared" si="35"/>
        <v>RÍO NEGRORÍO NEGRO</v>
      </c>
      <c r="D2255" s="11">
        <v>0</v>
      </c>
    </row>
    <row r="2256" spans="1:4" x14ac:dyDescent="0.25">
      <c r="A2256" s="10" t="s">
        <v>803</v>
      </c>
      <c r="B2256" s="10" t="s">
        <v>803</v>
      </c>
      <c r="C2256" s="10" t="str">
        <f t="shared" si="35"/>
        <v>LOS MUERMOSLOS MUERMOS</v>
      </c>
      <c r="D2256" s="11">
        <v>0</v>
      </c>
    </row>
    <row r="2257" spans="1:4" x14ac:dyDescent="0.25">
      <c r="A2257" s="10" t="s">
        <v>111</v>
      </c>
      <c r="B2257" s="10" t="s">
        <v>6488</v>
      </c>
      <c r="C2257" s="10" t="str">
        <f t="shared" si="35"/>
        <v>COIHAIQUEGUAITECAS</v>
      </c>
      <c r="D2257" s="11">
        <v>228</v>
      </c>
    </row>
    <row r="2258" spans="1:4" x14ac:dyDescent="0.25">
      <c r="A2258" s="10" t="s">
        <v>111</v>
      </c>
      <c r="B2258" s="10" t="s">
        <v>435</v>
      </c>
      <c r="C2258" s="10" t="str">
        <f t="shared" si="35"/>
        <v>COIHAIQUEVIÑA DEL MAR</v>
      </c>
      <c r="D2258" s="11">
        <v>1827</v>
      </c>
    </row>
    <row r="2259" spans="1:4" x14ac:dyDescent="0.25">
      <c r="A2259" s="10" t="s">
        <v>868</v>
      </c>
      <c r="B2259" s="10" t="s">
        <v>533</v>
      </c>
      <c r="C2259" s="10" t="str">
        <f t="shared" si="35"/>
        <v>PUERTO NATALESAISÉN</v>
      </c>
      <c r="D2259" s="11">
        <v>595</v>
      </c>
    </row>
    <row r="2260" spans="1:4" x14ac:dyDescent="0.25">
      <c r="A2260" s="10" t="s">
        <v>868</v>
      </c>
      <c r="B2260" s="10" t="s">
        <v>111</v>
      </c>
      <c r="C2260" s="10" t="str">
        <f t="shared" si="35"/>
        <v>PUERTO NATALESCOIHAIQUE</v>
      </c>
      <c r="D2260" s="11">
        <v>1388</v>
      </c>
    </row>
    <row r="2261" spans="1:4" x14ac:dyDescent="0.25">
      <c r="A2261" s="10" t="s">
        <v>835</v>
      </c>
      <c r="B2261" s="10" t="s">
        <v>111</v>
      </c>
      <c r="C2261" s="10" t="str">
        <f t="shared" si="35"/>
        <v>PUNTA ARENASCOIHAIQUE</v>
      </c>
      <c r="D2261" s="11">
        <v>1433</v>
      </c>
    </row>
    <row r="2262" spans="1:4" x14ac:dyDescent="0.25">
      <c r="A2262" s="10" t="s">
        <v>835</v>
      </c>
      <c r="B2262" s="10" t="s">
        <v>555</v>
      </c>
      <c r="C2262" s="10" t="str">
        <f t="shared" si="35"/>
        <v>PUNTA ARENASLA SERENA</v>
      </c>
      <c r="D2262" s="11">
        <v>3472</v>
      </c>
    </row>
    <row r="2263" spans="1:4" x14ac:dyDescent="0.25">
      <c r="A2263" s="10" t="s">
        <v>1309</v>
      </c>
      <c r="B2263" s="10" t="s">
        <v>901</v>
      </c>
      <c r="C2263" s="10" t="str">
        <f t="shared" si="35"/>
        <v>LA FLORIDAANTOFAGASTA</v>
      </c>
      <c r="D2263" s="11">
        <v>1368</v>
      </c>
    </row>
    <row r="2264" spans="1:4" x14ac:dyDescent="0.25">
      <c r="A2264" s="10" t="s">
        <v>335</v>
      </c>
      <c r="B2264" s="10" t="s">
        <v>901</v>
      </c>
      <c r="C2264" s="10" t="str">
        <f t="shared" si="35"/>
        <v>LAS CONDESANTOFAGASTA</v>
      </c>
      <c r="D2264" s="11">
        <v>1368</v>
      </c>
    </row>
    <row r="2265" spans="1:4" x14ac:dyDescent="0.25">
      <c r="A2265" s="10" t="s">
        <v>335</v>
      </c>
      <c r="B2265" s="10" t="s">
        <v>578</v>
      </c>
      <c r="C2265" s="10" t="str">
        <f t="shared" si="35"/>
        <v>LAS CONDESCOQUIMBO</v>
      </c>
      <c r="D2265" s="11">
        <v>459</v>
      </c>
    </row>
    <row r="2266" spans="1:4" x14ac:dyDescent="0.25">
      <c r="A2266" s="10" t="s">
        <v>2503</v>
      </c>
      <c r="B2266" s="10" t="s">
        <v>950</v>
      </c>
      <c r="C2266" s="10" t="str">
        <f t="shared" si="35"/>
        <v>PUENTE ALTORANCAGUA</v>
      </c>
      <c r="D2266" s="11">
        <v>84</v>
      </c>
    </row>
    <row r="2267" spans="1:4" x14ac:dyDescent="0.25">
      <c r="A2267" s="10" t="s">
        <v>1348</v>
      </c>
      <c r="B2267" s="10" t="s">
        <v>901</v>
      </c>
      <c r="C2267" s="10" t="str">
        <f t="shared" si="35"/>
        <v>SAN MIGUELANTOFAGASTA</v>
      </c>
      <c r="D2267" s="11">
        <v>1368</v>
      </c>
    </row>
    <row r="2268" spans="1:4" x14ac:dyDescent="0.25">
      <c r="A2268" s="10" t="s">
        <v>1348</v>
      </c>
      <c r="B2268" s="10" t="s">
        <v>1348</v>
      </c>
      <c r="C2268" s="10" t="str">
        <f t="shared" si="35"/>
        <v>SAN MIGUELSAN MIGUEL</v>
      </c>
      <c r="D2268" s="11">
        <v>0</v>
      </c>
    </row>
    <row r="2269" spans="1:4" x14ac:dyDescent="0.25">
      <c r="A2269" s="10" t="s">
        <v>1348</v>
      </c>
      <c r="B2269" s="10" t="s">
        <v>265</v>
      </c>
      <c r="C2269" s="10" t="str">
        <f t="shared" si="35"/>
        <v>SAN MIGUELSANTIAGO</v>
      </c>
      <c r="D2269" s="11">
        <v>0</v>
      </c>
    </row>
    <row r="2270" spans="1:4" x14ac:dyDescent="0.25">
      <c r="A2270" s="10" t="s">
        <v>1348</v>
      </c>
      <c r="B2270" s="10" t="s">
        <v>435</v>
      </c>
      <c r="C2270" s="10" t="str">
        <f t="shared" si="35"/>
        <v>SAN MIGUELVIÑA DEL MAR</v>
      </c>
      <c r="D2270" s="11">
        <v>124</v>
      </c>
    </row>
    <row r="2271" spans="1:4" x14ac:dyDescent="0.25">
      <c r="A2271" s="10" t="s">
        <v>1348</v>
      </c>
      <c r="B2271" s="10" t="s">
        <v>578</v>
      </c>
      <c r="C2271" s="10" t="str">
        <f t="shared" si="35"/>
        <v>SAN MIGUELCOQUIMBO</v>
      </c>
      <c r="D2271" s="11">
        <v>459</v>
      </c>
    </row>
    <row r="2272" spans="1:4" x14ac:dyDescent="0.25">
      <c r="A2272" s="10" t="s">
        <v>348</v>
      </c>
      <c r="B2272" s="10" t="s">
        <v>6547</v>
      </c>
      <c r="C2272" s="10" t="str">
        <f t="shared" si="35"/>
        <v>MELIPILLAEL MONTE</v>
      </c>
      <c r="D2272" s="11">
        <v>22</v>
      </c>
    </row>
    <row r="2273" spans="1:4" x14ac:dyDescent="0.25">
      <c r="A2273" s="10" t="s">
        <v>1366</v>
      </c>
      <c r="B2273" s="10" t="s">
        <v>1366</v>
      </c>
      <c r="C2273" s="10" t="str">
        <f t="shared" si="35"/>
        <v>MAIPÚMAIPÚ</v>
      </c>
      <c r="D2273" s="11">
        <v>0</v>
      </c>
    </row>
    <row r="2274" spans="1:4" x14ac:dyDescent="0.25">
      <c r="A2274" s="10" t="s">
        <v>1366</v>
      </c>
      <c r="B2274" s="10" t="s">
        <v>1252</v>
      </c>
      <c r="C2274" s="10" t="str">
        <f t="shared" si="35"/>
        <v>MAIPÚSAN BERNARDO</v>
      </c>
      <c r="D2274" s="11">
        <v>16</v>
      </c>
    </row>
    <row r="2275" spans="1:4" x14ac:dyDescent="0.25">
      <c r="A2275" s="10" t="s">
        <v>345</v>
      </c>
      <c r="B2275" s="10" t="s">
        <v>6479</v>
      </c>
      <c r="C2275" s="10" t="str">
        <f t="shared" si="35"/>
        <v>TALAGANTECERRO NAVIA</v>
      </c>
      <c r="D2275" s="11">
        <v>46</v>
      </c>
    </row>
    <row r="2276" spans="1:4" x14ac:dyDescent="0.25">
      <c r="A2276" s="10" t="s">
        <v>345</v>
      </c>
      <c r="B2276" s="10" t="s">
        <v>3324</v>
      </c>
      <c r="C2276" s="10" t="str">
        <f t="shared" si="35"/>
        <v>TALAGANTECERRILLOS</v>
      </c>
      <c r="D2276" s="11">
        <v>37</v>
      </c>
    </row>
    <row r="2277" spans="1:4" x14ac:dyDescent="0.25">
      <c r="A2277" s="10" t="s">
        <v>1366</v>
      </c>
      <c r="B2277" s="10" t="s">
        <v>1252</v>
      </c>
      <c r="C2277" s="10" t="str">
        <f t="shared" si="35"/>
        <v>MAIPÚSAN BERNARDO</v>
      </c>
      <c r="D2277" s="11">
        <v>27</v>
      </c>
    </row>
    <row r="2278" spans="1:4" x14ac:dyDescent="0.25">
      <c r="A2278" s="10" t="s">
        <v>1252</v>
      </c>
      <c r="B2278" s="10" t="s">
        <v>17</v>
      </c>
      <c r="C2278" s="10" t="str">
        <f t="shared" si="35"/>
        <v>SAN BERNARDOVALDIVIA</v>
      </c>
      <c r="D2278" s="11">
        <v>847</v>
      </c>
    </row>
    <row r="2279" spans="1:4" x14ac:dyDescent="0.25">
      <c r="A2279" s="10" t="s">
        <v>348</v>
      </c>
      <c r="B2279" s="10" t="s">
        <v>6500</v>
      </c>
      <c r="C2279" s="10" t="str">
        <f t="shared" si="35"/>
        <v>MELIPILLAPEÑAFLOR</v>
      </c>
      <c r="D2279" s="11">
        <v>43</v>
      </c>
    </row>
    <row r="2280" spans="1:4" x14ac:dyDescent="0.25">
      <c r="A2280" s="10" t="s">
        <v>350</v>
      </c>
      <c r="B2280" s="10" t="s">
        <v>3057</v>
      </c>
      <c r="C2280" s="10" t="str">
        <f t="shared" si="35"/>
        <v>PUDAHUELPROVIDENCIA</v>
      </c>
      <c r="D2280" s="11">
        <v>29</v>
      </c>
    </row>
    <row r="2281" spans="1:4" x14ac:dyDescent="0.25">
      <c r="A2281" s="10" t="s">
        <v>1252</v>
      </c>
      <c r="B2281" s="10" t="s">
        <v>6551</v>
      </c>
      <c r="C2281" s="10" t="str">
        <f t="shared" si="35"/>
        <v>SAN BERNARDORECOLETA</v>
      </c>
      <c r="D2281" s="11">
        <v>27</v>
      </c>
    </row>
    <row r="2282" spans="1:4" x14ac:dyDescent="0.25">
      <c r="A2282" s="10" t="s">
        <v>345</v>
      </c>
      <c r="B2282" s="10" t="s">
        <v>265</v>
      </c>
      <c r="C2282" s="10" t="str">
        <f t="shared" si="35"/>
        <v>TALAGANTESANTIAGO</v>
      </c>
      <c r="D2282" s="11">
        <v>43</v>
      </c>
    </row>
    <row r="2283" spans="1:4" x14ac:dyDescent="0.25">
      <c r="A2283" s="10" t="s">
        <v>350</v>
      </c>
      <c r="B2283" s="10" t="s">
        <v>901</v>
      </c>
      <c r="C2283" s="10" t="str">
        <f t="shared" si="35"/>
        <v>PUDAHUELANTOFAGASTA</v>
      </c>
      <c r="D2283" s="11">
        <v>1368</v>
      </c>
    </row>
    <row r="2284" spans="1:4" x14ac:dyDescent="0.25">
      <c r="A2284" s="10" t="s">
        <v>350</v>
      </c>
      <c r="B2284" s="10" t="s">
        <v>435</v>
      </c>
      <c r="C2284" s="10" t="str">
        <f t="shared" si="35"/>
        <v>PUDAHUELVIÑA DEL MAR</v>
      </c>
      <c r="D2284" s="11">
        <v>125</v>
      </c>
    </row>
    <row r="2285" spans="1:4" x14ac:dyDescent="0.25">
      <c r="A2285" s="10" t="s">
        <v>1252</v>
      </c>
      <c r="B2285" s="10" t="s">
        <v>265</v>
      </c>
      <c r="C2285" s="10" t="str">
        <f t="shared" si="35"/>
        <v>SAN BERNARDOSANTIAGO</v>
      </c>
      <c r="D2285" s="11">
        <v>27</v>
      </c>
    </row>
    <row r="2286" spans="1:4" x14ac:dyDescent="0.25">
      <c r="A2286" s="10" t="s">
        <v>350</v>
      </c>
      <c r="B2286" s="10" t="s">
        <v>578</v>
      </c>
      <c r="C2286" s="10" t="str">
        <f t="shared" si="35"/>
        <v>PUDAHUELCOQUIMBO</v>
      </c>
      <c r="D2286" s="11">
        <v>459</v>
      </c>
    </row>
    <row r="2287" spans="1:4" x14ac:dyDescent="0.25">
      <c r="A2287" s="10" t="s">
        <v>270</v>
      </c>
      <c r="B2287" s="10" t="s">
        <v>6469</v>
      </c>
      <c r="C2287" s="10" t="str">
        <f t="shared" si="35"/>
        <v>SANTIAGO CENTROLUMACO</v>
      </c>
      <c r="D2287" s="11">
        <v>617</v>
      </c>
    </row>
    <row r="2288" spans="1:4" x14ac:dyDescent="0.25">
      <c r="A2288" s="10" t="s">
        <v>270</v>
      </c>
      <c r="B2288" s="10" t="s">
        <v>6538</v>
      </c>
      <c r="C2288" s="10" t="str">
        <f t="shared" si="35"/>
        <v>SANTIAGO CENTROPUCHUNCAVÍ</v>
      </c>
      <c r="D2288" s="11">
        <v>141</v>
      </c>
    </row>
    <row r="2289" spans="1:4" x14ac:dyDescent="0.25">
      <c r="A2289" s="10" t="s">
        <v>270</v>
      </c>
      <c r="B2289" s="10" t="s">
        <v>6497</v>
      </c>
      <c r="C2289" s="10" t="str">
        <f t="shared" si="35"/>
        <v>SANTIAGO CENTROCONCÓN</v>
      </c>
      <c r="D2289" s="11">
        <v>132</v>
      </c>
    </row>
    <row r="2290" spans="1:4" x14ac:dyDescent="0.25">
      <c r="A2290" s="10" t="s">
        <v>270</v>
      </c>
      <c r="B2290" s="10" t="s">
        <v>829</v>
      </c>
      <c r="C2290" s="10" t="str">
        <f t="shared" si="35"/>
        <v>SANTIAGO CENTROFUTALEUFU</v>
      </c>
      <c r="D2290" s="11">
        <v>1438</v>
      </c>
    </row>
    <row r="2291" spans="1:4" x14ac:dyDescent="0.25">
      <c r="A2291" s="10" t="s">
        <v>270</v>
      </c>
      <c r="B2291" s="10" t="s">
        <v>6552</v>
      </c>
      <c r="C2291" s="10" t="str">
        <f t="shared" si="35"/>
        <v>SANTIAGO CENTROZAPALLAR</v>
      </c>
      <c r="D2291" s="11">
        <v>164</v>
      </c>
    </row>
    <row r="2292" spans="1:4" x14ac:dyDescent="0.25">
      <c r="A2292" s="10" t="s">
        <v>270</v>
      </c>
      <c r="B2292" s="10" t="s">
        <v>2327</v>
      </c>
      <c r="C2292" s="10" t="str">
        <f t="shared" si="35"/>
        <v>SANTIAGO CENTROCORRAL</v>
      </c>
      <c r="D2292" s="11">
        <v>867</v>
      </c>
    </row>
    <row r="2293" spans="1:4" x14ac:dyDescent="0.25">
      <c r="A2293" s="10" t="s">
        <v>17</v>
      </c>
      <c r="B2293" s="10" t="s">
        <v>359</v>
      </c>
      <c r="C2293" s="10" t="str">
        <f t="shared" si="35"/>
        <v>VALDIVIATALCA</v>
      </c>
      <c r="D2293" s="11">
        <v>595</v>
      </c>
    </row>
    <row r="2294" spans="1:4" x14ac:dyDescent="0.25">
      <c r="A2294" s="10" t="s">
        <v>17</v>
      </c>
      <c r="B2294" s="10" t="s">
        <v>435</v>
      </c>
      <c r="C2294" s="10" t="str">
        <f t="shared" si="35"/>
        <v>VALDIVIAVIÑA DEL MAR</v>
      </c>
      <c r="D2294" s="11">
        <v>966</v>
      </c>
    </row>
    <row r="2295" spans="1:4" x14ac:dyDescent="0.25">
      <c r="A2295" s="10" t="s">
        <v>373</v>
      </c>
      <c r="B2295" s="10" t="s">
        <v>373</v>
      </c>
      <c r="C2295" s="10" t="str">
        <f t="shared" si="35"/>
        <v>SAN JOSÉ DE LA MARIQUINASAN JOSÉ DE LA MARIQUINA</v>
      </c>
      <c r="D2295" s="11">
        <v>0</v>
      </c>
    </row>
    <row r="2296" spans="1:4" x14ac:dyDescent="0.25">
      <c r="A2296" s="10" t="s">
        <v>17</v>
      </c>
      <c r="B2296" s="10" t="s">
        <v>435</v>
      </c>
      <c r="C2296" s="10" t="str">
        <f t="shared" si="35"/>
        <v>VALDIVIAVIÑA DEL MAR</v>
      </c>
      <c r="D2296" s="11">
        <v>966</v>
      </c>
    </row>
    <row r="2297" spans="1:4" x14ac:dyDescent="0.25">
      <c r="A2297" s="10" t="s">
        <v>17</v>
      </c>
      <c r="B2297" s="10" t="s">
        <v>555</v>
      </c>
      <c r="C2297" s="10" t="str">
        <f t="shared" si="35"/>
        <v>VALDIVIALA SERENA</v>
      </c>
      <c r="D2297" s="11">
        <v>1316</v>
      </c>
    </row>
    <row r="2298" spans="1:4" x14ac:dyDescent="0.25">
      <c r="A2298" s="10" t="s">
        <v>261</v>
      </c>
      <c r="B2298" s="10" t="s">
        <v>435</v>
      </c>
      <c r="C2298" s="10" t="str">
        <f t="shared" si="35"/>
        <v>ARICAVIÑA DEL MAR</v>
      </c>
      <c r="D2298" s="11">
        <v>2005</v>
      </c>
    </row>
    <row r="2299" spans="1:4" x14ac:dyDescent="0.25">
      <c r="A2299" s="10" t="s">
        <v>103</v>
      </c>
      <c r="B2299" s="10" t="s">
        <v>3057</v>
      </c>
      <c r="C2299" s="10" t="str">
        <f t="shared" si="35"/>
        <v>CHILLANPROVIDENCIA</v>
      </c>
      <c r="D2299" s="11">
        <v>403</v>
      </c>
    </row>
    <row r="2300" spans="1:4" x14ac:dyDescent="0.25">
      <c r="A2300" s="10" t="s">
        <v>1811</v>
      </c>
      <c r="B2300" s="10" t="s">
        <v>1811</v>
      </c>
      <c r="C2300" s="10" t="str">
        <f t="shared" si="35"/>
        <v>YUNGAYYUNGAY</v>
      </c>
      <c r="D2300" s="11">
        <v>0</v>
      </c>
    </row>
    <row r="2301" spans="1:4" x14ac:dyDescent="0.25">
      <c r="A2301" s="10" t="s">
        <v>1811</v>
      </c>
      <c r="B2301" s="10" t="s">
        <v>388</v>
      </c>
      <c r="C2301" s="10" t="str">
        <f t="shared" si="35"/>
        <v>YUNGAYSAN CARLOS</v>
      </c>
      <c r="D2301" s="11">
        <v>93</v>
      </c>
    </row>
    <row r="2302" spans="1:4" x14ac:dyDescent="0.25">
      <c r="A2302" s="10" t="s">
        <v>103</v>
      </c>
      <c r="B2302" s="10" t="s">
        <v>435</v>
      </c>
      <c r="C2302" s="10" t="str">
        <f t="shared" si="35"/>
        <v>CHILLANVIÑA DEL MAR</v>
      </c>
      <c r="D2302" s="11">
        <v>522</v>
      </c>
    </row>
    <row r="2303" spans="1:4" x14ac:dyDescent="0.25">
      <c r="A2303" s="10" t="s">
        <v>103</v>
      </c>
      <c r="B2303" s="10" t="s">
        <v>555</v>
      </c>
      <c r="C2303" s="10" t="str">
        <f t="shared" si="35"/>
        <v>CHILLANLA SERENA</v>
      </c>
      <c r="D2303" s="11">
        <v>871</v>
      </c>
    </row>
    <row r="2304" spans="1:4" x14ac:dyDescent="0.25">
      <c r="A2304" s="10" t="s">
        <v>894</v>
      </c>
      <c r="B2304" s="10" t="s">
        <v>6593</v>
      </c>
      <c r="C2304" s="10" t="str">
        <f t="shared" si="35"/>
        <v>POZO ALMONTECAMIÑA</v>
      </c>
      <c r="D2304" s="11">
        <v>165</v>
      </c>
    </row>
    <row r="2305" spans="1:4" x14ac:dyDescent="0.25">
      <c r="A2305" s="10" t="s">
        <v>894</v>
      </c>
      <c r="B2305" s="10" t="s">
        <v>882</v>
      </c>
      <c r="C2305" s="10" t="str">
        <f t="shared" si="35"/>
        <v>POZO ALMONTECOLCHANE</v>
      </c>
      <c r="D2305" s="11">
        <v>113</v>
      </c>
    </row>
    <row r="2306" spans="1:4" x14ac:dyDescent="0.25">
      <c r="A2306" s="10" t="s">
        <v>326</v>
      </c>
      <c r="B2306" s="10" t="s">
        <v>2242</v>
      </c>
      <c r="C2306" s="10" t="str">
        <f t="shared" ref="C2306:C2369" si="36">CONCATENATE(A2306,B2306)</f>
        <v>IQUIQUEHUARA</v>
      </c>
      <c r="D2306" s="11">
        <v>77</v>
      </c>
    </row>
    <row r="2307" spans="1:4" x14ac:dyDescent="0.25">
      <c r="A2307" s="10" t="s">
        <v>926</v>
      </c>
      <c r="B2307" s="10" t="s">
        <v>111</v>
      </c>
      <c r="C2307" s="10" t="str">
        <f t="shared" si="36"/>
        <v>CALAMACOIHAIQUE</v>
      </c>
      <c r="D2307" s="11">
        <v>3456</v>
      </c>
    </row>
    <row r="2308" spans="1:4" x14ac:dyDescent="0.25">
      <c r="A2308" s="10" t="s">
        <v>926</v>
      </c>
      <c r="B2308" s="10" t="s">
        <v>2910</v>
      </c>
      <c r="C2308" s="10" t="str">
        <f t="shared" si="36"/>
        <v>CALAMAOLLAGUE</v>
      </c>
      <c r="D2308" s="11">
        <v>201</v>
      </c>
    </row>
    <row r="2309" spans="1:4" x14ac:dyDescent="0.25">
      <c r="A2309" s="10" t="s">
        <v>901</v>
      </c>
      <c r="B2309" s="10" t="s">
        <v>111</v>
      </c>
      <c r="C2309" s="10" t="str">
        <f t="shared" si="36"/>
        <v>ANTOFAGASTACOIHAIQUE</v>
      </c>
      <c r="D2309" s="11">
        <v>3259</v>
      </c>
    </row>
    <row r="2310" spans="1:4" x14ac:dyDescent="0.25">
      <c r="A2310" s="10" t="s">
        <v>115</v>
      </c>
      <c r="B2310" s="10" t="s">
        <v>1926</v>
      </c>
      <c r="C2310" s="10" t="str">
        <f t="shared" si="36"/>
        <v>ARAUCOSAN PEDRO DE LA PAZ</v>
      </c>
      <c r="D2310" s="11">
        <v>65</v>
      </c>
    </row>
    <row r="2311" spans="1:4" x14ac:dyDescent="0.25">
      <c r="A2311" s="10" t="s">
        <v>74</v>
      </c>
      <c r="B2311" s="10" t="s">
        <v>261</v>
      </c>
      <c r="C2311" s="10" t="str">
        <f t="shared" si="36"/>
        <v>CALDERAARICA</v>
      </c>
      <c r="D2311" s="11">
        <v>1165</v>
      </c>
    </row>
    <row r="2312" spans="1:4" x14ac:dyDescent="0.25">
      <c r="A2312" s="10" t="s">
        <v>1753</v>
      </c>
      <c r="B2312" s="10" t="s">
        <v>111</v>
      </c>
      <c r="C2312" s="10" t="str">
        <f t="shared" si="36"/>
        <v>CAUQUENESCOIHAIQUE</v>
      </c>
      <c r="D2312" s="11">
        <v>1406</v>
      </c>
    </row>
    <row r="2313" spans="1:4" x14ac:dyDescent="0.25">
      <c r="A2313" s="10" t="s">
        <v>103</v>
      </c>
      <c r="B2313" s="10" t="s">
        <v>111</v>
      </c>
      <c r="C2313" s="10" t="str">
        <f t="shared" si="36"/>
        <v>CHILLANCOIHAIQUE</v>
      </c>
      <c r="D2313" s="11">
        <v>1291</v>
      </c>
    </row>
    <row r="2314" spans="1:4" x14ac:dyDescent="0.25">
      <c r="A2314" s="10" t="s">
        <v>111</v>
      </c>
      <c r="B2314" s="10" t="s">
        <v>901</v>
      </c>
      <c r="C2314" s="10" t="str">
        <f t="shared" si="36"/>
        <v>COIHAIQUEANTOFAGASTA</v>
      </c>
      <c r="D2314" s="11">
        <v>3259</v>
      </c>
    </row>
    <row r="2315" spans="1:4" x14ac:dyDescent="0.25">
      <c r="A2315" s="10" t="s">
        <v>111</v>
      </c>
      <c r="B2315" s="10" t="s">
        <v>103</v>
      </c>
      <c r="C2315" s="10" t="str">
        <f t="shared" si="36"/>
        <v>COIHAIQUECHILLAN</v>
      </c>
      <c r="D2315" s="11">
        <v>1291</v>
      </c>
    </row>
    <row r="2316" spans="1:4" x14ac:dyDescent="0.25">
      <c r="A2316" s="10" t="s">
        <v>111</v>
      </c>
      <c r="B2316" s="10" t="s">
        <v>6526</v>
      </c>
      <c r="C2316" s="10" t="str">
        <f t="shared" si="36"/>
        <v>COIHAIQUEÑUÑOA</v>
      </c>
      <c r="D2316" s="11">
        <v>1912</v>
      </c>
    </row>
    <row r="2317" spans="1:4" x14ac:dyDescent="0.25">
      <c r="A2317" s="10" t="s">
        <v>1030</v>
      </c>
      <c r="B2317" s="10" t="s">
        <v>4864</v>
      </c>
      <c r="C2317" s="10" t="str">
        <f t="shared" si="36"/>
        <v>COMBARBALÁCANELA</v>
      </c>
      <c r="D2317" s="11">
        <v>58.9</v>
      </c>
    </row>
    <row r="2318" spans="1:4" x14ac:dyDescent="0.25">
      <c r="A2318" s="10" t="s">
        <v>1030</v>
      </c>
      <c r="B2318" s="10" t="s">
        <v>562</v>
      </c>
      <c r="C2318" s="10" t="str">
        <f t="shared" si="36"/>
        <v>COMBARBALÁILLAPEL</v>
      </c>
      <c r="D2318" s="11">
        <v>82.2</v>
      </c>
    </row>
    <row r="2319" spans="1:4" x14ac:dyDescent="0.25">
      <c r="A2319" s="10" t="s">
        <v>1030</v>
      </c>
      <c r="B2319" s="10" t="s">
        <v>548</v>
      </c>
      <c r="C2319" s="10" t="str">
        <f t="shared" si="36"/>
        <v>COMBARBALÁLOS VILOS</v>
      </c>
      <c r="D2319" s="11">
        <v>133</v>
      </c>
    </row>
    <row r="2320" spans="1:4" x14ac:dyDescent="0.25">
      <c r="A2320" s="10" t="s">
        <v>100</v>
      </c>
      <c r="B2320" s="10" t="s">
        <v>326</v>
      </c>
      <c r="C2320" s="10" t="str">
        <f t="shared" si="36"/>
        <v>CONCEPCIÓNIQUIQUE</v>
      </c>
      <c r="D2320" s="11">
        <v>2280</v>
      </c>
    </row>
    <row r="2321" spans="1:4" x14ac:dyDescent="0.25">
      <c r="A2321" s="10" t="s">
        <v>100</v>
      </c>
      <c r="B2321" s="10" t="s">
        <v>3317</v>
      </c>
      <c r="C2321" s="10" t="str">
        <f t="shared" si="36"/>
        <v>CONCEPCIÓNTREHUACO</v>
      </c>
      <c r="D2321" s="11">
        <v>225</v>
      </c>
    </row>
    <row r="2322" spans="1:4" x14ac:dyDescent="0.25">
      <c r="A2322" s="10" t="s">
        <v>324</v>
      </c>
      <c r="B2322" s="10" t="s">
        <v>326</v>
      </c>
      <c r="C2322" s="10" t="str">
        <f t="shared" si="36"/>
        <v>COPIAPOIQUIQUE</v>
      </c>
      <c r="D2322" s="11">
        <v>987</v>
      </c>
    </row>
    <row r="2323" spans="1:4" x14ac:dyDescent="0.25">
      <c r="A2323" s="10" t="s">
        <v>324</v>
      </c>
      <c r="B2323" s="10" t="s">
        <v>111</v>
      </c>
      <c r="C2323" s="10" t="str">
        <f t="shared" si="36"/>
        <v>COPIAPOCOIHAIQUE</v>
      </c>
      <c r="D2323" s="11">
        <v>2697</v>
      </c>
    </row>
    <row r="2324" spans="1:4" x14ac:dyDescent="0.25">
      <c r="A2324" s="10" t="s">
        <v>6594</v>
      </c>
      <c r="B2324" s="10" t="s">
        <v>1389</v>
      </c>
      <c r="C2324" s="10" t="str">
        <f t="shared" si="36"/>
        <v>CURACAVICASABLANCA</v>
      </c>
      <c r="D2324" s="11">
        <v>364</v>
      </c>
    </row>
    <row r="2325" spans="1:4" x14ac:dyDescent="0.25">
      <c r="A2325" s="10" t="s">
        <v>368</v>
      </c>
      <c r="B2325" s="10" t="s">
        <v>100</v>
      </c>
      <c r="C2325" s="10" t="str">
        <f t="shared" si="36"/>
        <v>CURICÓCONCEPCIÓN</v>
      </c>
      <c r="D2325" s="11">
        <v>310</v>
      </c>
    </row>
    <row r="2326" spans="1:4" x14ac:dyDescent="0.25">
      <c r="A2326" s="10" t="s">
        <v>368</v>
      </c>
      <c r="B2326" s="10" t="s">
        <v>1954</v>
      </c>
      <c r="C2326" s="10" t="str">
        <f t="shared" si="36"/>
        <v>CURICÓSAGRADA FAMILIA</v>
      </c>
      <c r="D2326" s="11">
        <v>22</v>
      </c>
    </row>
    <row r="2327" spans="1:4" x14ac:dyDescent="0.25">
      <c r="A2327" s="10" t="s">
        <v>368</v>
      </c>
      <c r="B2327" s="10" t="s">
        <v>1389</v>
      </c>
      <c r="C2327" s="10" t="str">
        <f t="shared" si="36"/>
        <v>CURICÓCASABLANCA</v>
      </c>
      <c r="D2327" s="11">
        <v>263</v>
      </c>
    </row>
    <row r="2328" spans="1:4" x14ac:dyDescent="0.25">
      <c r="A2328" s="10" t="s">
        <v>562</v>
      </c>
      <c r="B2328" s="10" t="s">
        <v>326</v>
      </c>
      <c r="C2328" s="10" t="str">
        <f t="shared" si="36"/>
        <v>ILLAPELIQUIQUE</v>
      </c>
      <c r="D2328" s="11">
        <v>1587</v>
      </c>
    </row>
    <row r="2329" spans="1:4" x14ac:dyDescent="0.25">
      <c r="A2329" s="10" t="s">
        <v>437</v>
      </c>
      <c r="B2329" s="10" t="s">
        <v>6567</v>
      </c>
      <c r="C2329" s="10" t="str">
        <f t="shared" si="36"/>
        <v>LA CALERAPADRE HURTADO</v>
      </c>
      <c r="D2329" s="11">
        <v>9</v>
      </c>
    </row>
    <row r="2330" spans="1:4" x14ac:dyDescent="0.25">
      <c r="A2330" s="10" t="s">
        <v>1309</v>
      </c>
      <c r="B2330" s="10" t="s">
        <v>111</v>
      </c>
      <c r="C2330" s="10" t="str">
        <f t="shared" si="36"/>
        <v>LA FLORIDACOIHAIQUE</v>
      </c>
      <c r="D2330" s="11">
        <v>1889</v>
      </c>
    </row>
    <row r="2331" spans="1:4" x14ac:dyDescent="0.25">
      <c r="A2331" s="10" t="s">
        <v>555</v>
      </c>
      <c r="B2331" s="10" t="s">
        <v>4864</v>
      </c>
      <c r="C2331" s="10" t="str">
        <f t="shared" si="36"/>
        <v>LA SERENACANELA</v>
      </c>
      <c r="D2331" s="11">
        <v>211</v>
      </c>
    </row>
    <row r="2332" spans="1:4" x14ac:dyDescent="0.25">
      <c r="A2332" s="10" t="s">
        <v>335</v>
      </c>
      <c r="B2332" s="10" t="s">
        <v>326</v>
      </c>
      <c r="C2332" s="10" t="str">
        <f t="shared" si="36"/>
        <v>LAS CONDESIQUIQUE</v>
      </c>
      <c r="D2332" s="11">
        <v>1789</v>
      </c>
    </row>
    <row r="2333" spans="1:4" x14ac:dyDescent="0.25">
      <c r="A2333" s="10" t="s">
        <v>1715</v>
      </c>
      <c r="B2333" s="10" t="s">
        <v>410</v>
      </c>
      <c r="C2333" s="10" t="str">
        <f t="shared" si="36"/>
        <v>LICANTÉNVALPARAISO</v>
      </c>
      <c r="D2333" s="11">
        <v>398</v>
      </c>
    </row>
    <row r="2334" spans="1:4" x14ac:dyDescent="0.25">
      <c r="A2334" s="10" t="s">
        <v>409</v>
      </c>
      <c r="B2334" s="10" t="s">
        <v>638</v>
      </c>
      <c r="C2334" s="10" t="str">
        <f t="shared" si="36"/>
        <v>LIMACHESAN ANTONIO</v>
      </c>
      <c r="D2334" s="11">
        <v>100</v>
      </c>
    </row>
    <row r="2335" spans="1:4" x14ac:dyDescent="0.25">
      <c r="A2335" s="10" t="s">
        <v>409</v>
      </c>
      <c r="B2335" s="10" t="s">
        <v>617</v>
      </c>
      <c r="C2335" s="10" t="str">
        <f t="shared" si="36"/>
        <v>LIMACHEVILLA ALEMANA</v>
      </c>
      <c r="D2335" s="11">
        <v>7</v>
      </c>
    </row>
    <row r="2336" spans="1:4" x14ac:dyDescent="0.25">
      <c r="A2336" s="10" t="s">
        <v>1422</v>
      </c>
      <c r="B2336" s="10" t="s">
        <v>6510</v>
      </c>
      <c r="C2336" s="10" t="str">
        <f t="shared" si="36"/>
        <v>LOS ANDESLAMPA</v>
      </c>
      <c r="D2336" s="11">
        <v>76</v>
      </c>
    </row>
    <row r="2337" spans="1:4" x14ac:dyDescent="0.25">
      <c r="A2337" s="10" t="s">
        <v>1366</v>
      </c>
      <c r="B2337" s="10" t="s">
        <v>111</v>
      </c>
      <c r="C2337" s="10" t="str">
        <f t="shared" si="36"/>
        <v>MAIPÚCOIHAIQUE</v>
      </c>
      <c r="D2337" s="11">
        <v>1888</v>
      </c>
    </row>
    <row r="2338" spans="1:4" x14ac:dyDescent="0.25">
      <c r="A2338" s="10" t="s">
        <v>485</v>
      </c>
      <c r="B2338" s="10" t="s">
        <v>724</v>
      </c>
      <c r="C2338" s="10" t="str">
        <f t="shared" si="36"/>
        <v>PITRUFQUENANGOL</v>
      </c>
      <c r="D2338" s="11">
        <v>162</v>
      </c>
    </row>
    <row r="2339" spans="1:4" x14ac:dyDescent="0.25">
      <c r="A2339" s="10" t="s">
        <v>350</v>
      </c>
      <c r="B2339" s="10" t="s">
        <v>326</v>
      </c>
      <c r="C2339" s="10" t="str">
        <f t="shared" si="36"/>
        <v>PUDAHUELIQUIQUE</v>
      </c>
      <c r="D2339" s="11">
        <v>1762.4</v>
      </c>
    </row>
    <row r="2340" spans="1:4" x14ac:dyDescent="0.25">
      <c r="A2340" s="10" t="s">
        <v>334</v>
      </c>
      <c r="B2340" s="10" t="s">
        <v>6595</v>
      </c>
      <c r="C2340" s="10" t="str">
        <f t="shared" si="36"/>
        <v>PUERTO MONTTSAN PABLO</v>
      </c>
      <c r="D2340" s="11">
        <v>128</v>
      </c>
    </row>
    <row r="2341" spans="1:4" x14ac:dyDescent="0.25">
      <c r="A2341" s="10" t="s">
        <v>417</v>
      </c>
      <c r="B2341" s="10" t="s">
        <v>335</v>
      </c>
      <c r="C2341" s="10" t="str">
        <f t="shared" si="36"/>
        <v>QUILPUELAS CONDES</v>
      </c>
      <c r="D2341" s="11">
        <v>126</v>
      </c>
    </row>
    <row r="2342" spans="1:4" x14ac:dyDescent="0.25">
      <c r="A2342" s="10" t="s">
        <v>950</v>
      </c>
      <c r="B2342" s="10" t="s">
        <v>6476</v>
      </c>
      <c r="C2342" s="10" t="str">
        <f t="shared" si="36"/>
        <v>RANCAGUAVITACURA</v>
      </c>
      <c r="D2342" s="11">
        <v>209</v>
      </c>
    </row>
    <row r="2343" spans="1:4" x14ac:dyDescent="0.25">
      <c r="A2343" s="10" t="s">
        <v>950</v>
      </c>
      <c r="B2343" s="10" t="s">
        <v>6497</v>
      </c>
      <c r="C2343" s="10" t="str">
        <f t="shared" si="36"/>
        <v>RANCAGUACONCÓN</v>
      </c>
      <c r="D2343" s="11">
        <v>209</v>
      </c>
    </row>
    <row r="2344" spans="1:4" x14ac:dyDescent="0.25">
      <c r="A2344" s="10" t="s">
        <v>950</v>
      </c>
      <c r="B2344" s="10" t="s">
        <v>6483</v>
      </c>
      <c r="C2344" s="10" t="str">
        <f t="shared" si="36"/>
        <v>RANCAGUAHUALPÉN</v>
      </c>
      <c r="D2344" s="11">
        <v>423.3</v>
      </c>
    </row>
    <row r="2345" spans="1:4" x14ac:dyDescent="0.25">
      <c r="A2345" s="10" t="s">
        <v>950</v>
      </c>
      <c r="B2345" s="10" t="s">
        <v>6596</v>
      </c>
      <c r="C2345" s="10" t="str">
        <f t="shared" si="36"/>
        <v>RANCAGUALO PRADO</v>
      </c>
      <c r="D2345" s="11">
        <v>90.1</v>
      </c>
    </row>
    <row r="2346" spans="1:4" x14ac:dyDescent="0.25">
      <c r="A2346" s="10" t="s">
        <v>950</v>
      </c>
      <c r="B2346" s="10" t="s">
        <v>6558</v>
      </c>
      <c r="C2346" s="10" t="str">
        <f t="shared" si="36"/>
        <v>RANCAGUACHIGUAYANTE</v>
      </c>
      <c r="D2346" s="11">
        <v>427</v>
      </c>
    </row>
    <row r="2347" spans="1:4" x14ac:dyDescent="0.25">
      <c r="A2347" s="10" t="s">
        <v>638</v>
      </c>
      <c r="B2347" s="10" t="s">
        <v>6505</v>
      </c>
      <c r="C2347" s="10" t="str">
        <f t="shared" si="36"/>
        <v>SAN ANTONIOINDEPENDENCIA</v>
      </c>
      <c r="D2347" s="11">
        <v>88.84</v>
      </c>
    </row>
    <row r="2348" spans="1:4" x14ac:dyDescent="0.25">
      <c r="A2348" s="10" t="s">
        <v>638</v>
      </c>
      <c r="B2348" s="10" t="s">
        <v>5</v>
      </c>
      <c r="C2348" s="10" t="str">
        <f t="shared" si="36"/>
        <v>SAN ANTONIOCARTAGENA</v>
      </c>
      <c r="D2348" s="11">
        <v>10</v>
      </c>
    </row>
    <row r="2349" spans="1:4" x14ac:dyDescent="0.25">
      <c r="A2349" s="10" t="s">
        <v>1252</v>
      </c>
      <c r="B2349" s="10" t="s">
        <v>410</v>
      </c>
      <c r="C2349" s="10" t="str">
        <f t="shared" si="36"/>
        <v>SAN BERNARDOVALPARAISO</v>
      </c>
      <c r="D2349" s="11">
        <v>134</v>
      </c>
    </row>
    <row r="2350" spans="1:4" x14ac:dyDescent="0.25">
      <c r="A2350" s="10" t="s">
        <v>1301</v>
      </c>
      <c r="B2350" s="10" t="s">
        <v>6505</v>
      </c>
      <c r="C2350" s="10" t="str">
        <f t="shared" si="36"/>
        <v>SAN FERNANDOINDEPENDENCIA</v>
      </c>
      <c r="D2350" s="11">
        <v>142.4</v>
      </c>
    </row>
    <row r="2351" spans="1:4" x14ac:dyDescent="0.25">
      <c r="A2351" s="10" t="s">
        <v>1301</v>
      </c>
      <c r="B2351" s="10" t="s">
        <v>1395</v>
      </c>
      <c r="C2351" s="10" t="str">
        <f t="shared" si="36"/>
        <v>SAN FERNANDOQUINTERO</v>
      </c>
      <c r="D2351" s="11">
        <v>291</v>
      </c>
    </row>
    <row r="2352" spans="1:4" x14ac:dyDescent="0.25">
      <c r="A2352" s="10" t="s">
        <v>1301</v>
      </c>
      <c r="B2352" s="10" t="s">
        <v>6596</v>
      </c>
      <c r="C2352" s="10" t="str">
        <f t="shared" si="36"/>
        <v>SAN FERNANDOLO PRADO</v>
      </c>
      <c r="D2352" s="11">
        <v>142.30000000000001</v>
      </c>
    </row>
    <row r="2353" spans="1:4" x14ac:dyDescent="0.25">
      <c r="A2353" s="10" t="s">
        <v>354</v>
      </c>
      <c r="B2353" s="10" t="s">
        <v>100</v>
      </c>
      <c r="C2353" s="10" t="str">
        <f t="shared" si="36"/>
        <v>SAN JAVIERCONCEPCIÓN</v>
      </c>
      <c r="D2353" s="11">
        <v>106</v>
      </c>
    </row>
    <row r="2354" spans="1:4" x14ac:dyDescent="0.25">
      <c r="A2354" s="10" t="s">
        <v>354</v>
      </c>
      <c r="B2354" s="10" t="s">
        <v>111</v>
      </c>
      <c r="C2354" s="10" t="str">
        <f t="shared" si="36"/>
        <v>SAN JAVIERCOIHAIQUE</v>
      </c>
      <c r="D2354" s="11">
        <v>1474</v>
      </c>
    </row>
    <row r="2355" spans="1:4" x14ac:dyDescent="0.25">
      <c r="A2355" s="10" t="s">
        <v>1348</v>
      </c>
      <c r="B2355" s="10" t="s">
        <v>326</v>
      </c>
      <c r="C2355" s="10" t="str">
        <f t="shared" si="36"/>
        <v>SAN MIGUELIQUIQUE</v>
      </c>
      <c r="D2355" s="11">
        <v>1787</v>
      </c>
    </row>
    <row r="2356" spans="1:4" x14ac:dyDescent="0.25">
      <c r="A2356" s="10" t="s">
        <v>1348</v>
      </c>
      <c r="B2356" s="10" t="s">
        <v>24</v>
      </c>
      <c r="C2356" s="10" t="str">
        <f t="shared" si="36"/>
        <v>SAN MIGUELOVALLE</v>
      </c>
      <c r="D2356" s="11">
        <v>411</v>
      </c>
    </row>
    <row r="2357" spans="1:4" x14ac:dyDescent="0.25">
      <c r="A2357" s="10" t="s">
        <v>1348</v>
      </c>
      <c r="B2357" s="10" t="s">
        <v>111</v>
      </c>
      <c r="C2357" s="10" t="str">
        <f t="shared" si="36"/>
        <v>SAN MIGUELCOIHAIQUE</v>
      </c>
      <c r="D2357" s="11">
        <v>1889</v>
      </c>
    </row>
    <row r="2358" spans="1:4" x14ac:dyDescent="0.25">
      <c r="A2358" s="10" t="s">
        <v>6595</v>
      </c>
      <c r="B2358" s="10" t="s">
        <v>17</v>
      </c>
      <c r="C2358" s="10" t="str">
        <f t="shared" si="36"/>
        <v>SAN PABLOVALDIVIA</v>
      </c>
      <c r="D2358" s="11">
        <v>87</v>
      </c>
    </row>
    <row r="2359" spans="1:4" x14ac:dyDescent="0.25">
      <c r="A2359" s="10" t="s">
        <v>6595</v>
      </c>
      <c r="B2359" s="10" t="s">
        <v>378</v>
      </c>
      <c r="C2359" s="10" t="str">
        <f t="shared" si="36"/>
        <v>SAN PABLOOSORNO</v>
      </c>
      <c r="D2359" s="11">
        <v>28</v>
      </c>
    </row>
    <row r="2360" spans="1:4" x14ac:dyDescent="0.25">
      <c r="A2360" s="10" t="s">
        <v>345</v>
      </c>
      <c r="B2360" s="10" t="s">
        <v>3431</v>
      </c>
      <c r="C2360" s="10" t="str">
        <f t="shared" si="36"/>
        <v>TALAGANTEESTACION CENTRAL</v>
      </c>
      <c r="D2360" s="11">
        <v>41.9</v>
      </c>
    </row>
    <row r="2361" spans="1:4" x14ac:dyDescent="0.25">
      <c r="A2361" s="10" t="s">
        <v>359</v>
      </c>
      <c r="B2361" s="10" t="s">
        <v>326</v>
      </c>
      <c r="C2361" s="10" t="str">
        <f t="shared" si="36"/>
        <v>TALCAIQUIQUE</v>
      </c>
      <c r="D2361" s="11">
        <v>2036</v>
      </c>
    </row>
    <row r="2362" spans="1:4" x14ac:dyDescent="0.25">
      <c r="A2362" s="10" t="s">
        <v>359</v>
      </c>
      <c r="B2362" s="10" t="s">
        <v>1763</v>
      </c>
      <c r="C2362" s="10" t="str">
        <f t="shared" si="36"/>
        <v>TALCAPELLUHUE</v>
      </c>
      <c r="D2362" s="11">
        <v>139.30000000000001</v>
      </c>
    </row>
    <row r="2363" spans="1:4" x14ac:dyDescent="0.25">
      <c r="A2363" s="10" t="s">
        <v>359</v>
      </c>
      <c r="B2363" s="10" t="s">
        <v>359</v>
      </c>
      <c r="C2363" s="10" t="str">
        <f t="shared" si="36"/>
        <v>TALCATALCA</v>
      </c>
      <c r="D2363" s="11">
        <v>0</v>
      </c>
    </row>
    <row r="2364" spans="1:4" x14ac:dyDescent="0.25">
      <c r="A2364" s="10" t="s">
        <v>359</v>
      </c>
      <c r="B2364" s="10" t="s">
        <v>1959</v>
      </c>
      <c r="C2364" s="10" t="str">
        <f t="shared" si="36"/>
        <v>TALCAHUALAÑE</v>
      </c>
      <c r="D2364" s="11">
        <v>42</v>
      </c>
    </row>
    <row r="2365" spans="1:4" x14ac:dyDescent="0.25">
      <c r="A2365" s="10" t="s">
        <v>359</v>
      </c>
      <c r="B2365" s="10" t="s">
        <v>410</v>
      </c>
      <c r="C2365" s="10" t="str">
        <f t="shared" si="36"/>
        <v>TALCAVALPARAISO</v>
      </c>
      <c r="D2365" s="11">
        <v>369</v>
      </c>
    </row>
    <row r="2366" spans="1:4" x14ac:dyDescent="0.25">
      <c r="A2366" s="10" t="s">
        <v>359</v>
      </c>
      <c r="B2366" s="10" t="s">
        <v>1961</v>
      </c>
      <c r="C2366" s="10" t="str">
        <f t="shared" si="36"/>
        <v>TALCAEMPEDRADO</v>
      </c>
      <c r="D2366" s="11">
        <v>108</v>
      </c>
    </row>
    <row r="2367" spans="1:4" x14ac:dyDescent="0.25">
      <c r="A2367" s="10" t="s">
        <v>359</v>
      </c>
      <c r="B2367" s="10" t="s">
        <v>6597</v>
      </c>
      <c r="C2367" s="10" t="str">
        <f t="shared" si="36"/>
        <v>TALCAPENCAHUE</v>
      </c>
      <c r="D2367" s="11">
        <v>150</v>
      </c>
    </row>
    <row r="2368" spans="1:4" x14ac:dyDescent="0.25">
      <c r="A2368" s="10" t="s">
        <v>359</v>
      </c>
      <c r="B2368" s="10" t="s">
        <v>1958</v>
      </c>
      <c r="C2368" s="10" t="str">
        <f t="shared" si="36"/>
        <v>TALCARIO CLARO</v>
      </c>
      <c r="D2368" s="11">
        <v>49.4</v>
      </c>
    </row>
    <row r="2369" spans="1:4" x14ac:dyDescent="0.25">
      <c r="A2369" s="10" t="s">
        <v>302</v>
      </c>
      <c r="B2369" s="10" t="s">
        <v>326</v>
      </c>
      <c r="C2369" s="10" t="str">
        <f t="shared" si="36"/>
        <v>TALCAHUANOIQUIQUE</v>
      </c>
      <c r="D2369" s="11">
        <v>2285</v>
      </c>
    </row>
    <row r="2370" spans="1:4" x14ac:dyDescent="0.25">
      <c r="A2370" s="10" t="s">
        <v>288</v>
      </c>
      <c r="B2370" s="10" t="s">
        <v>6476</v>
      </c>
      <c r="C2370" s="10" t="str">
        <f t="shared" ref="C2370:C2433" si="37">CONCATENATE(A2370,B2370)</f>
        <v>TEMUCOVITACURA</v>
      </c>
      <c r="D2370" s="11">
        <v>402</v>
      </c>
    </row>
    <row r="2371" spans="1:4" x14ac:dyDescent="0.25">
      <c r="A2371" s="10" t="s">
        <v>17</v>
      </c>
      <c r="B2371" s="10" t="s">
        <v>4008</v>
      </c>
      <c r="C2371" s="10" t="str">
        <f t="shared" si="37"/>
        <v>VALDIVIAFRUTILLAR</v>
      </c>
      <c r="D2371" s="11">
        <v>170</v>
      </c>
    </row>
    <row r="2372" spans="1:4" x14ac:dyDescent="0.25">
      <c r="A2372" s="10" t="s">
        <v>17</v>
      </c>
      <c r="B2372" s="10" t="s">
        <v>115</v>
      </c>
      <c r="C2372" s="10" t="str">
        <f t="shared" si="37"/>
        <v>VALDIVIAARAUCO</v>
      </c>
      <c r="D2372" s="11">
        <v>386</v>
      </c>
    </row>
    <row r="2373" spans="1:4" x14ac:dyDescent="0.25">
      <c r="A2373" s="10" t="s">
        <v>17</v>
      </c>
      <c r="B2373" s="10" t="s">
        <v>111</v>
      </c>
      <c r="C2373" s="10" t="str">
        <f t="shared" si="37"/>
        <v>VALDIVIACOIHAIQUE</v>
      </c>
      <c r="D2373" s="11">
        <v>1072</v>
      </c>
    </row>
    <row r="2374" spans="1:4" x14ac:dyDescent="0.25">
      <c r="A2374" s="10" t="s">
        <v>915</v>
      </c>
      <c r="B2374" s="10" t="s">
        <v>261</v>
      </c>
      <c r="C2374" s="10" t="str">
        <f t="shared" si="37"/>
        <v>VALLENARARICA</v>
      </c>
      <c r="D2374" s="11">
        <v>1410</v>
      </c>
    </row>
    <row r="2375" spans="1:4" x14ac:dyDescent="0.25">
      <c r="A2375" s="10" t="s">
        <v>410</v>
      </c>
      <c r="B2375" s="10" t="s">
        <v>326</v>
      </c>
      <c r="C2375" s="10" t="str">
        <f t="shared" si="37"/>
        <v>VALPARAISOIQUIQUE</v>
      </c>
      <c r="D2375" s="11">
        <v>1735</v>
      </c>
    </row>
    <row r="2376" spans="1:4" x14ac:dyDescent="0.25">
      <c r="A2376" s="10" t="s">
        <v>410</v>
      </c>
      <c r="B2376" s="10" t="s">
        <v>6505</v>
      </c>
      <c r="C2376" s="10" t="str">
        <f t="shared" si="37"/>
        <v>VALPARAISOINDEPENDENCIA</v>
      </c>
      <c r="D2376" s="11">
        <v>117.6</v>
      </c>
    </row>
    <row r="2377" spans="1:4" x14ac:dyDescent="0.25">
      <c r="A2377" s="10" t="s">
        <v>410</v>
      </c>
      <c r="B2377" s="10" t="s">
        <v>111</v>
      </c>
      <c r="C2377" s="10" t="str">
        <f t="shared" si="37"/>
        <v>VALPARAISOCOIHAIQUE</v>
      </c>
      <c r="D2377" s="11">
        <v>2000</v>
      </c>
    </row>
    <row r="2378" spans="1:4" x14ac:dyDescent="0.25">
      <c r="A2378" s="10" t="s">
        <v>20</v>
      </c>
      <c r="B2378" s="10" t="s">
        <v>4864</v>
      </c>
      <c r="C2378" s="10" t="str">
        <f t="shared" si="37"/>
        <v>VICUÑACANELA</v>
      </c>
      <c r="D2378" s="11">
        <v>273</v>
      </c>
    </row>
    <row r="2379" spans="1:4" x14ac:dyDescent="0.25">
      <c r="A2379" s="10" t="s">
        <v>143</v>
      </c>
      <c r="B2379" s="10" t="s">
        <v>6483</v>
      </c>
      <c r="C2379" s="10" t="str">
        <f t="shared" si="37"/>
        <v>YUMBELHUALPÉN</v>
      </c>
      <c r="D2379" s="11">
        <v>75.7</v>
      </c>
    </row>
    <row r="2380" spans="1:4" x14ac:dyDescent="0.25">
      <c r="A2380" s="10" t="s">
        <v>326</v>
      </c>
      <c r="B2380" s="10" t="s">
        <v>6593</v>
      </c>
      <c r="C2380" s="10" t="str">
        <f t="shared" si="37"/>
        <v>IQUIQUECAMIÑA</v>
      </c>
      <c r="D2380" s="11">
        <v>210</v>
      </c>
    </row>
    <row r="2381" spans="1:4" x14ac:dyDescent="0.25">
      <c r="A2381" s="10" t="s">
        <v>326</v>
      </c>
      <c r="B2381" s="10" t="s">
        <v>950</v>
      </c>
      <c r="C2381" s="10" t="str">
        <f t="shared" si="37"/>
        <v>IQUIQUERANCAGUA</v>
      </c>
      <c r="D2381" s="11">
        <v>1867</v>
      </c>
    </row>
    <row r="2382" spans="1:4" x14ac:dyDescent="0.25">
      <c r="A2382" s="10" t="s">
        <v>326</v>
      </c>
      <c r="B2382" s="10" t="s">
        <v>6476</v>
      </c>
      <c r="C2382" s="10" t="str">
        <f t="shared" si="37"/>
        <v>IQUIQUEVITACURA</v>
      </c>
      <c r="D2382" s="11">
        <v>1788</v>
      </c>
    </row>
    <row r="2383" spans="1:4" x14ac:dyDescent="0.25">
      <c r="A2383" s="10" t="s">
        <v>894</v>
      </c>
      <c r="B2383" s="10" t="s">
        <v>2242</v>
      </c>
      <c r="C2383" s="10" t="str">
        <f t="shared" si="37"/>
        <v>POZO ALMONTEHUARA</v>
      </c>
      <c r="D2383" s="11">
        <v>32</v>
      </c>
    </row>
    <row r="2384" spans="1:4" x14ac:dyDescent="0.25">
      <c r="A2384" s="10" t="s">
        <v>926</v>
      </c>
      <c r="B2384" s="10" t="s">
        <v>926</v>
      </c>
      <c r="C2384" s="10" t="str">
        <f t="shared" si="37"/>
        <v>CALAMACALAMA</v>
      </c>
      <c r="D2384" s="11">
        <v>0</v>
      </c>
    </row>
    <row r="2385" spans="1:4" x14ac:dyDescent="0.25">
      <c r="A2385" s="10" t="s">
        <v>901</v>
      </c>
      <c r="B2385" s="10" t="s">
        <v>1937</v>
      </c>
      <c r="C2385" s="10" t="str">
        <f t="shared" si="37"/>
        <v>ANTOFAGASTAMACHALI</v>
      </c>
      <c r="D2385" s="11">
        <v>1660</v>
      </c>
    </row>
    <row r="2386" spans="1:4" x14ac:dyDescent="0.25">
      <c r="A2386" s="10" t="s">
        <v>959</v>
      </c>
      <c r="B2386" s="10" t="s">
        <v>555</v>
      </c>
      <c r="C2386" s="10" t="str">
        <f t="shared" si="37"/>
        <v>CHAÑARALLA SERENA</v>
      </c>
      <c r="D2386" s="11">
        <v>496</v>
      </c>
    </row>
    <row r="2387" spans="1:4" x14ac:dyDescent="0.25">
      <c r="A2387" s="10" t="s">
        <v>324</v>
      </c>
      <c r="B2387" s="10" t="s">
        <v>548</v>
      </c>
      <c r="C2387" s="10" t="str">
        <f t="shared" si="37"/>
        <v>COPIAPOLOS VILOS</v>
      </c>
      <c r="D2387" s="11">
        <v>588</v>
      </c>
    </row>
    <row r="2388" spans="1:4" x14ac:dyDescent="0.25">
      <c r="A2388" s="10" t="s">
        <v>555</v>
      </c>
      <c r="B2388" s="10" t="s">
        <v>901</v>
      </c>
      <c r="C2388" s="10" t="str">
        <f t="shared" si="37"/>
        <v>LA SERENAANTOFAGASTA</v>
      </c>
      <c r="D2388" s="11">
        <v>898</v>
      </c>
    </row>
    <row r="2389" spans="1:4" x14ac:dyDescent="0.25">
      <c r="A2389" s="10" t="s">
        <v>555</v>
      </c>
      <c r="B2389" s="10" t="s">
        <v>1937</v>
      </c>
      <c r="C2389" s="10" t="str">
        <f t="shared" si="37"/>
        <v>LA SERENAMACHALI</v>
      </c>
      <c r="D2389" s="11">
        <v>763</v>
      </c>
    </row>
    <row r="2390" spans="1:4" x14ac:dyDescent="0.25">
      <c r="A2390" s="10" t="s">
        <v>555</v>
      </c>
      <c r="B2390" s="10" t="s">
        <v>901</v>
      </c>
      <c r="C2390" s="10" t="str">
        <f t="shared" si="37"/>
        <v>LA SERENAANTOFAGASTA</v>
      </c>
      <c r="D2390" s="11">
        <v>898</v>
      </c>
    </row>
    <row r="2391" spans="1:4" x14ac:dyDescent="0.25">
      <c r="A2391" s="10" t="s">
        <v>578</v>
      </c>
      <c r="B2391" s="10" t="s">
        <v>562</v>
      </c>
      <c r="C2391" s="10" t="str">
        <f t="shared" si="37"/>
        <v>COQUIMBOILLAPEL</v>
      </c>
      <c r="D2391" s="11">
        <v>265</v>
      </c>
    </row>
    <row r="2392" spans="1:4" x14ac:dyDescent="0.25">
      <c r="A2392" s="10" t="s">
        <v>417</v>
      </c>
      <c r="B2392" s="10" t="s">
        <v>265</v>
      </c>
      <c r="C2392" s="10" t="str">
        <f t="shared" si="37"/>
        <v>QUILPUESANTIAGO</v>
      </c>
      <c r="D2392" s="11">
        <v>121</v>
      </c>
    </row>
    <row r="2393" spans="1:4" x14ac:dyDescent="0.25">
      <c r="A2393" s="10" t="s">
        <v>614</v>
      </c>
      <c r="B2393" s="10" t="s">
        <v>6543</v>
      </c>
      <c r="C2393" s="10" t="str">
        <f t="shared" si="37"/>
        <v>LA LIGUACABILDO</v>
      </c>
      <c r="D2393" s="11">
        <v>257</v>
      </c>
    </row>
    <row r="2394" spans="1:4" x14ac:dyDescent="0.25">
      <c r="A2394" s="10" t="s">
        <v>408</v>
      </c>
      <c r="B2394" s="10" t="s">
        <v>613</v>
      </c>
      <c r="C2394" s="10" t="str">
        <f t="shared" si="37"/>
        <v>QUILLOTAPETORCA</v>
      </c>
      <c r="D2394" s="11">
        <v>122</v>
      </c>
    </row>
    <row r="2395" spans="1:4" x14ac:dyDescent="0.25">
      <c r="A2395" s="10" t="s">
        <v>410</v>
      </c>
      <c r="B2395" s="10" t="s">
        <v>6550</v>
      </c>
      <c r="C2395" s="10" t="str">
        <f t="shared" si="37"/>
        <v>VALPARAISOLO BARNECHEA</v>
      </c>
      <c r="D2395" s="11">
        <v>121</v>
      </c>
    </row>
    <row r="2396" spans="1:4" x14ac:dyDescent="0.25">
      <c r="A2396" s="10" t="s">
        <v>1467</v>
      </c>
      <c r="B2396" s="10" t="s">
        <v>613</v>
      </c>
      <c r="C2396" s="10" t="str">
        <f t="shared" si="37"/>
        <v>SAN FELIPEPETORCA</v>
      </c>
      <c r="D2396" s="11">
        <v>114</v>
      </c>
    </row>
    <row r="2397" spans="1:4" x14ac:dyDescent="0.25">
      <c r="A2397" s="10" t="s">
        <v>6497</v>
      </c>
      <c r="B2397" s="10" t="s">
        <v>270</v>
      </c>
      <c r="C2397" s="10" t="str">
        <f t="shared" si="37"/>
        <v>CONCÓNSANTIAGO CENTRO</v>
      </c>
      <c r="D2397" s="11">
        <v>133</v>
      </c>
    </row>
    <row r="2398" spans="1:4" x14ac:dyDescent="0.25">
      <c r="A2398" s="10" t="s">
        <v>410</v>
      </c>
      <c r="B2398" s="10" t="s">
        <v>1937</v>
      </c>
      <c r="C2398" s="10" t="str">
        <f t="shared" si="37"/>
        <v>VALPARAISOMACHALI</v>
      </c>
      <c r="D2398" s="11">
        <v>401</v>
      </c>
    </row>
    <row r="2399" spans="1:4" x14ac:dyDescent="0.25">
      <c r="A2399" s="10" t="s">
        <v>409</v>
      </c>
      <c r="B2399" s="10" t="s">
        <v>1389</v>
      </c>
      <c r="C2399" s="10" t="str">
        <f t="shared" si="37"/>
        <v>LIMACHECASABLANCA</v>
      </c>
      <c r="D2399" s="11">
        <v>52</v>
      </c>
    </row>
    <row r="2400" spans="1:4" x14ac:dyDescent="0.25">
      <c r="A2400" s="10" t="s">
        <v>1422</v>
      </c>
      <c r="B2400" s="10" t="s">
        <v>3324</v>
      </c>
      <c r="C2400" s="10" t="str">
        <f t="shared" si="37"/>
        <v>LOS ANDESCERRILLOS</v>
      </c>
      <c r="D2400" s="11">
        <v>84</v>
      </c>
    </row>
    <row r="2401" spans="1:4" x14ac:dyDescent="0.25">
      <c r="A2401" s="10" t="s">
        <v>410</v>
      </c>
      <c r="B2401" s="10" t="s">
        <v>1937</v>
      </c>
      <c r="C2401" s="10" t="str">
        <f t="shared" si="37"/>
        <v>VALPARAISOMACHALI</v>
      </c>
      <c r="D2401" s="11">
        <v>401</v>
      </c>
    </row>
    <row r="2402" spans="1:4" x14ac:dyDescent="0.25">
      <c r="A2402" s="10" t="s">
        <v>417</v>
      </c>
      <c r="B2402" s="10" t="s">
        <v>265</v>
      </c>
      <c r="C2402" s="10" t="str">
        <f t="shared" si="37"/>
        <v>QUILPUESANTIAGO</v>
      </c>
      <c r="D2402" s="11">
        <v>121</v>
      </c>
    </row>
    <row r="2403" spans="1:4" x14ac:dyDescent="0.25">
      <c r="A2403" s="10" t="s">
        <v>410</v>
      </c>
      <c r="B2403" s="10" t="s">
        <v>6550</v>
      </c>
      <c r="C2403" s="10" t="str">
        <f t="shared" si="37"/>
        <v>VALPARAISOLO BARNECHEA</v>
      </c>
      <c r="D2403" s="11">
        <v>121</v>
      </c>
    </row>
    <row r="2404" spans="1:4" x14ac:dyDescent="0.25">
      <c r="A2404" s="10" t="s">
        <v>1395</v>
      </c>
      <c r="B2404" s="10" t="s">
        <v>270</v>
      </c>
      <c r="C2404" s="10" t="str">
        <f t="shared" si="37"/>
        <v>QUINTEROSANTIAGO CENTRO</v>
      </c>
      <c r="D2404" s="11">
        <v>164</v>
      </c>
    </row>
    <row r="2405" spans="1:4" x14ac:dyDescent="0.25">
      <c r="A2405" s="10" t="s">
        <v>410</v>
      </c>
      <c r="B2405" s="10" t="s">
        <v>1252</v>
      </c>
      <c r="C2405" s="10" t="str">
        <f t="shared" si="37"/>
        <v>VALPARAISOSAN BERNARDO</v>
      </c>
      <c r="D2405" s="11">
        <v>127</v>
      </c>
    </row>
    <row r="2406" spans="1:4" x14ac:dyDescent="0.25">
      <c r="A2406" s="10" t="s">
        <v>638</v>
      </c>
      <c r="B2406" s="10" t="s">
        <v>6538</v>
      </c>
      <c r="C2406" s="10" t="str">
        <f t="shared" si="37"/>
        <v>SAN ANTONIOPUCHUNCAVÍ</v>
      </c>
      <c r="D2406" s="11">
        <v>134</v>
      </c>
    </row>
    <row r="2407" spans="1:4" x14ac:dyDescent="0.25">
      <c r="A2407" s="10" t="s">
        <v>1304</v>
      </c>
      <c r="B2407" s="10" t="s">
        <v>1294</v>
      </c>
      <c r="C2407" s="10" t="str">
        <f t="shared" si="37"/>
        <v>GRANEROSSANTA CRUZ</v>
      </c>
      <c r="D2407" s="11">
        <v>110</v>
      </c>
    </row>
    <row r="2408" spans="1:4" x14ac:dyDescent="0.25">
      <c r="A2408" s="10" t="s">
        <v>1302</v>
      </c>
      <c r="B2408" s="10" t="s">
        <v>1294</v>
      </c>
      <c r="C2408" s="10" t="str">
        <f t="shared" si="37"/>
        <v>SAN VICENTESANTA CRUZ</v>
      </c>
      <c r="D2408" s="11">
        <v>86</v>
      </c>
    </row>
    <row r="2409" spans="1:4" x14ac:dyDescent="0.25">
      <c r="A2409" s="10" t="s">
        <v>1303</v>
      </c>
      <c r="B2409" s="10" t="s">
        <v>1294</v>
      </c>
      <c r="C2409" s="10" t="str">
        <f t="shared" si="37"/>
        <v>RENGOSANTA CRUZ</v>
      </c>
      <c r="D2409" s="11">
        <v>67</v>
      </c>
    </row>
    <row r="2410" spans="1:4" x14ac:dyDescent="0.25">
      <c r="A2410" s="10" t="s">
        <v>1301</v>
      </c>
      <c r="B2410" s="10" t="s">
        <v>1303</v>
      </c>
      <c r="C2410" s="10" t="str">
        <f t="shared" si="37"/>
        <v>SAN FERNANDORENGO</v>
      </c>
      <c r="D2410" s="11">
        <v>26</v>
      </c>
    </row>
    <row r="2411" spans="1:4" x14ac:dyDescent="0.25">
      <c r="A2411" s="10" t="s">
        <v>1303</v>
      </c>
      <c r="B2411" s="10" t="s">
        <v>359</v>
      </c>
      <c r="C2411" s="10" t="str">
        <f t="shared" si="37"/>
        <v>RENGOTALCA</v>
      </c>
      <c r="D2411" s="11">
        <v>144</v>
      </c>
    </row>
    <row r="2412" spans="1:4" x14ac:dyDescent="0.25">
      <c r="A2412" s="10" t="s">
        <v>1758</v>
      </c>
      <c r="B2412" s="10" t="s">
        <v>270</v>
      </c>
      <c r="C2412" s="10" t="str">
        <f t="shared" si="37"/>
        <v>CONSTITUCIÓNSANTIAGO CENTRO</v>
      </c>
      <c r="D2412" s="11">
        <v>360</v>
      </c>
    </row>
    <row r="2413" spans="1:4" x14ac:dyDescent="0.25">
      <c r="A2413" s="10" t="s">
        <v>359</v>
      </c>
      <c r="B2413" s="10" t="s">
        <v>388</v>
      </c>
      <c r="C2413" s="10" t="str">
        <f t="shared" si="37"/>
        <v>TALCASAN CARLOS</v>
      </c>
      <c r="D2413" s="11">
        <v>126</v>
      </c>
    </row>
    <row r="2414" spans="1:4" x14ac:dyDescent="0.25">
      <c r="A2414" s="10" t="s">
        <v>1728</v>
      </c>
      <c r="B2414" s="10" t="s">
        <v>1964</v>
      </c>
      <c r="C2414" s="10" t="str">
        <f t="shared" si="37"/>
        <v>PARRALLONGAVI</v>
      </c>
      <c r="D2414" s="11">
        <v>29</v>
      </c>
    </row>
    <row r="2415" spans="1:4" x14ac:dyDescent="0.25">
      <c r="A2415" s="10" t="s">
        <v>354</v>
      </c>
      <c r="B2415" s="10" t="s">
        <v>354</v>
      </c>
      <c r="C2415" s="10" t="str">
        <f t="shared" si="37"/>
        <v>SAN JAVIERSAN JAVIER</v>
      </c>
      <c r="D2415" s="11">
        <v>0</v>
      </c>
    </row>
    <row r="2416" spans="1:4" x14ac:dyDescent="0.25">
      <c r="A2416" s="10" t="s">
        <v>4</v>
      </c>
      <c r="B2416" s="10" t="s">
        <v>3006</v>
      </c>
      <c r="C2416" s="10" t="str">
        <f t="shared" si="37"/>
        <v>MOLINASAN RAFAEL</v>
      </c>
      <c r="D2416" s="11">
        <v>35</v>
      </c>
    </row>
    <row r="2417" spans="1:4" x14ac:dyDescent="0.25">
      <c r="A2417" s="10" t="s">
        <v>359</v>
      </c>
      <c r="B2417" s="10" t="s">
        <v>1955</v>
      </c>
      <c r="C2417" s="10" t="str">
        <f t="shared" si="37"/>
        <v>TALCAPELARCO</v>
      </c>
      <c r="D2417" s="11">
        <v>30</v>
      </c>
    </row>
    <row r="2418" spans="1:4" x14ac:dyDescent="0.25">
      <c r="A2418" s="10" t="s">
        <v>100</v>
      </c>
      <c r="B2418" s="10" t="s">
        <v>6475</v>
      </c>
      <c r="C2418" s="10" t="str">
        <f t="shared" si="37"/>
        <v>CONCEPCIÓNLOS ALAMOS</v>
      </c>
      <c r="D2418" s="11">
        <v>117</v>
      </c>
    </row>
    <row r="2419" spans="1:4" x14ac:dyDescent="0.25">
      <c r="A2419" s="10" t="s">
        <v>100</v>
      </c>
      <c r="B2419" s="10" t="s">
        <v>3360</v>
      </c>
      <c r="C2419" s="10" t="str">
        <f t="shared" si="37"/>
        <v>CONCEPCIÓNCOLINA</v>
      </c>
      <c r="D2419" s="11">
        <v>532</v>
      </c>
    </row>
    <row r="2420" spans="1:4" x14ac:dyDescent="0.25">
      <c r="A2420" s="10" t="s">
        <v>143</v>
      </c>
      <c r="B2420" s="10" t="s">
        <v>6495</v>
      </c>
      <c r="C2420" s="10" t="str">
        <f t="shared" si="37"/>
        <v>YUMBELLAJA</v>
      </c>
      <c r="D2420" s="11">
        <v>32</v>
      </c>
    </row>
    <row r="2421" spans="1:4" x14ac:dyDescent="0.25">
      <c r="A2421" s="10" t="s">
        <v>143</v>
      </c>
      <c r="B2421" s="10" t="s">
        <v>6473</v>
      </c>
      <c r="C2421" s="10" t="str">
        <f t="shared" si="37"/>
        <v>YUMBELCABRERO</v>
      </c>
      <c r="D2421" s="11">
        <v>19</v>
      </c>
    </row>
    <row r="2422" spans="1:4" x14ac:dyDescent="0.25">
      <c r="A2422" s="10" t="s">
        <v>143</v>
      </c>
      <c r="B2422" s="10" t="s">
        <v>270</v>
      </c>
      <c r="C2422" s="10" t="str">
        <f t="shared" si="37"/>
        <v>YUMBELSANTIAGO CENTRO</v>
      </c>
      <c r="D2422" s="11">
        <v>481</v>
      </c>
    </row>
    <row r="2423" spans="1:4" x14ac:dyDescent="0.25">
      <c r="A2423" s="10" t="s">
        <v>115</v>
      </c>
      <c r="B2423" s="10" t="s">
        <v>270</v>
      </c>
      <c r="C2423" s="10" t="str">
        <f t="shared" si="37"/>
        <v>ARAUCOSANTIAGO CENTRO</v>
      </c>
      <c r="D2423" s="11">
        <v>632</v>
      </c>
    </row>
    <row r="2424" spans="1:4" x14ac:dyDescent="0.25">
      <c r="A2424" s="10" t="s">
        <v>1926</v>
      </c>
      <c r="B2424" s="10" t="s">
        <v>100</v>
      </c>
      <c r="C2424" s="10" t="str">
        <f t="shared" si="37"/>
        <v>SAN PEDRO DE LA PAZCONCEPCIÓN</v>
      </c>
      <c r="D2424" s="11">
        <v>43</v>
      </c>
    </row>
    <row r="2425" spans="1:4" x14ac:dyDescent="0.25">
      <c r="A2425" s="10" t="s">
        <v>227</v>
      </c>
      <c r="B2425" s="10" t="s">
        <v>6473</v>
      </c>
      <c r="C2425" s="10" t="str">
        <f t="shared" si="37"/>
        <v>LOS ANGELESCABRERO</v>
      </c>
      <c r="D2425" s="11">
        <v>69</v>
      </c>
    </row>
    <row r="2426" spans="1:4" x14ac:dyDescent="0.25">
      <c r="A2426" s="10" t="s">
        <v>100</v>
      </c>
      <c r="B2426" s="10" t="s">
        <v>359</v>
      </c>
      <c r="C2426" s="10" t="str">
        <f t="shared" si="37"/>
        <v>CONCEPCIÓNTALCA</v>
      </c>
      <c r="D2426" s="11">
        <v>248</v>
      </c>
    </row>
    <row r="2427" spans="1:4" x14ac:dyDescent="0.25">
      <c r="A2427" s="10" t="s">
        <v>493</v>
      </c>
      <c r="B2427" s="10" t="s">
        <v>103</v>
      </c>
      <c r="C2427" s="10" t="str">
        <f t="shared" si="37"/>
        <v>COLLIPULLICHILLAN</v>
      </c>
      <c r="D2427" s="11">
        <v>180</v>
      </c>
    </row>
    <row r="2428" spans="1:4" x14ac:dyDescent="0.25">
      <c r="A2428" s="10" t="s">
        <v>493</v>
      </c>
      <c r="B2428" s="10" t="s">
        <v>350</v>
      </c>
      <c r="C2428" s="10" t="str">
        <f t="shared" si="37"/>
        <v>COLLIPULLIPUDAHUEL</v>
      </c>
      <c r="D2428" s="11">
        <v>579</v>
      </c>
    </row>
    <row r="2429" spans="1:4" x14ac:dyDescent="0.25">
      <c r="A2429" s="10" t="s">
        <v>288</v>
      </c>
      <c r="B2429" s="10" t="s">
        <v>6475</v>
      </c>
      <c r="C2429" s="10" t="str">
        <f t="shared" si="37"/>
        <v>TEMUCOLOS ALAMOS</v>
      </c>
      <c r="D2429" s="11">
        <v>230</v>
      </c>
    </row>
    <row r="2430" spans="1:4" x14ac:dyDescent="0.25">
      <c r="A2430" s="10" t="s">
        <v>493</v>
      </c>
      <c r="B2430" s="10" t="s">
        <v>3285</v>
      </c>
      <c r="C2430" s="10" t="str">
        <f t="shared" si="37"/>
        <v>COLLIPULLIRENAICO</v>
      </c>
      <c r="D2430" s="11">
        <v>47</v>
      </c>
    </row>
    <row r="2431" spans="1:4" x14ac:dyDescent="0.25">
      <c r="A2431" s="10" t="s">
        <v>288</v>
      </c>
      <c r="B2431" s="10" t="s">
        <v>6475</v>
      </c>
      <c r="C2431" s="10" t="str">
        <f t="shared" si="37"/>
        <v>TEMUCOLOS ALAMOS</v>
      </c>
      <c r="D2431" s="11">
        <v>230</v>
      </c>
    </row>
    <row r="2432" spans="1:4" x14ac:dyDescent="0.25">
      <c r="A2432" s="10" t="s">
        <v>288</v>
      </c>
      <c r="B2432" s="10" t="s">
        <v>117</v>
      </c>
      <c r="C2432" s="10" t="str">
        <f t="shared" si="37"/>
        <v>TEMUCOLEBU</v>
      </c>
      <c r="D2432" s="11">
        <v>253</v>
      </c>
    </row>
    <row r="2433" spans="1:4" x14ac:dyDescent="0.25">
      <c r="A2433" s="10" t="s">
        <v>288</v>
      </c>
      <c r="B2433" s="10" t="s">
        <v>291</v>
      </c>
      <c r="C2433" s="10" t="str">
        <f t="shared" si="37"/>
        <v>TEMUCOCAÑETE</v>
      </c>
      <c r="D2433" s="11">
        <v>202</v>
      </c>
    </row>
    <row r="2434" spans="1:4" x14ac:dyDescent="0.25">
      <c r="A2434" s="10" t="s">
        <v>49</v>
      </c>
      <c r="B2434" s="10" t="s">
        <v>4802</v>
      </c>
      <c r="C2434" s="10" t="str">
        <f t="shared" ref="C2434:C2497" si="38">CONCATENATE(A2434,B2434)</f>
        <v>LAUTAROFREIRE</v>
      </c>
      <c r="D2434" s="11">
        <v>58</v>
      </c>
    </row>
    <row r="2435" spans="1:4" x14ac:dyDescent="0.25">
      <c r="A2435" s="10" t="s">
        <v>493</v>
      </c>
      <c r="B2435" s="10" t="s">
        <v>270</v>
      </c>
      <c r="C2435" s="10" t="str">
        <f t="shared" si="38"/>
        <v>COLLIPULLISANTIAGO CENTRO</v>
      </c>
      <c r="D2435" s="11">
        <v>579</v>
      </c>
    </row>
    <row r="2436" spans="1:4" x14ac:dyDescent="0.25">
      <c r="A2436" s="10" t="s">
        <v>474</v>
      </c>
      <c r="B2436" s="10" t="s">
        <v>4802</v>
      </c>
      <c r="C2436" s="10" t="str">
        <f t="shared" si="38"/>
        <v>VICTORIAFREIRE</v>
      </c>
      <c r="D2436" s="11">
        <v>93</v>
      </c>
    </row>
    <row r="2437" spans="1:4" x14ac:dyDescent="0.25">
      <c r="A2437" s="10" t="s">
        <v>493</v>
      </c>
      <c r="B2437" s="10" t="s">
        <v>6475</v>
      </c>
      <c r="C2437" s="10" t="str">
        <f t="shared" si="38"/>
        <v>COLLIPULLILOS ALAMOS</v>
      </c>
      <c r="D2437" s="11">
        <v>159</v>
      </c>
    </row>
    <row r="2438" spans="1:4" x14ac:dyDescent="0.25">
      <c r="A2438" s="10" t="s">
        <v>493</v>
      </c>
      <c r="B2438" s="10" t="s">
        <v>270</v>
      </c>
      <c r="C2438" s="10" t="str">
        <f t="shared" si="38"/>
        <v>COLLIPULLISANTIAGO CENTRO</v>
      </c>
      <c r="D2438" s="11">
        <v>579</v>
      </c>
    </row>
    <row r="2439" spans="1:4" x14ac:dyDescent="0.25">
      <c r="A2439" s="10" t="s">
        <v>3</v>
      </c>
      <c r="B2439" s="10" t="s">
        <v>824</v>
      </c>
      <c r="C2439" s="10" t="str">
        <f t="shared" si="38"/>
        <v>CASTROCHAITÉN</v>
      </c>
      <c r="D2439" s="11">
        <v>996</v>
      </c>
    </row>
    <row r="2440" spans="1:4" x14ac:dyDescent="0.25">
      <c r="A2440" s="10" t="s">
        <v>824</v>
      </c>
      <c r="B2440" s="10" t="s">
        <v>270</v>
      </c>
      <c r="C2440" s="10" t="str">
        <f t="shared" si="38"/>
        <v>CHAITÉNSANTIAGO CENTRO</v>
      </c>
      <c r="D2440" s="11">
        <v>1675</v>
      </c>
    </row>
    <row r="2441" spans="1:4" x14ac:dyDescent="0.25">
      <c r="A2441" s="10" t="s">
        <v>806</v>
      </c>
      <c r="B2441" s="10" t="s">
        <v>6559</v>
      </c>
      <c r="C2441" s="10" t="str">
        <f t="shared" si="38"/>
        <v>RÍO NEGROSAN JUAN DE LA COSTA</v>
      </c>
      <c r="D2441" s="11">
        <v>69</v>
      </c>
    </row>
    <row r="2442" spans="1:4" x14ac:dyDescent="0.25">
      <c r="A2442" s="10" t="s">
        <v>339</v>
      </c>
      <c r="B2442" s="10" t="s">
        <v>270</v>
      </c>
      <c r="C2442" s="10" t="str">
        <f t="shared" si="38"/>
        <v>QUINCHAOSANTIAGO CENTRO</v>
      </c>
      <c r="D2442" s="11">
        <v>1215</v>
      </c>
    </row>
    <row r="2443" spans="1:4" x14ac:dyDescent="0.25">
      <c r="A2443" s="10" t="s">
        <v>334</v>
      </c>
      <c r="B2443" s="10" t="s">
        <v>1249</v>
      </c>
      <c r="C2443" s="10" t="str">
        <f t="shared" si="38"/>
        <v>PUERTO MONTTBULNES</v>
      </c>
      <c r="D2443" s="11">
        <v>606</v>
      </c>
    </row>
    <row r="2444" spans="1:4" x14ac:dyDescent="0.25">
      <c r="A2444" s="10" t="s">
        <v>820</v>
      </c>
      <c r="B2444" s="10" t="s">
        <v>270</v>
      </c>
      <c r="C2444" s="10" t="str">
        <f t="shared" si="38"/>
        <v>QUELLÓNSANTIAGO CENTRO</v>
      </c>
      <c r="D2444" s="11">
        <v>1299</v>
      </c>
    </row>
    <row r="2445" spans="1:4" x14ac:dyDescent="0.25">
      <c r="A2445" s="10" t="s">
        <v>823</v>
      </c>
      <c r="B2445" s="10" t="s">
        <v>335</v>
      </c>
      <c r="C2445" s="10" t="str">
        <f t="shared" si="38"/>
        <v>CALBUCOLAS CONDES</v>
      </c>
      <c r="D2445" s="11">
        <v>1091</v>
      </c>
    </row>
    <row r="2446" spans="1:4" x14ac:dyDescent="0.25">
      <c r="A2446" s="10" t="s">
        <v>111</v>
      </c>
      <c r="B2446" s="10" t="s">
        <v>410</v>
      </c>
      <c r="C2446" s="10" t="str">
        <f t="shared" si="38"/>
        <v>COIHAIQUEVALPARAISO</v>
      </c>
      <c r="D2446" s="11">
        <v>2005</v>
      </c>
    </row>
    <row r="2447" spans="1:4" x14ac:dyDescent="0.25">
      <c r="A2447" s="10" t="s">
        <v>111</v>
      </c>
      <c r="B2447" s="10" t="s">
        <v>6491</v>
      </c>
      <c r="C2447" s="10" t="str">
        <f t="shared" si="38"/>
        <v>COIHAIQUETORTEL</v>
      </c>
      <c r="D2447" s="11">
        <v>490</v>
      </c>
    </row>
    <row r="2448" spans="1:4" x14ac:dyDescent="0.25">
      <c r="A2448" s="10" t="s">
        <v>335</v>
      </c>
      <c r="B2448" s="10" t="s">
        <v>1937</v>
      </c>
      <c r="C2448" s="10" t="str">
        <f t="shared" si="38"/>
        <v>LAS CONDESMACHALI</v>
      </c>
      <c r="D2448" s="11">
        <v>292</v>
      </c>
    </row>
    <row r="2449" spans="1:4" x14ac:dyDescent="0.25">
      <c r="A2449" s="10" t="s">
        <v>1309</v>
      </c>
      <c r="B2449" s="10" t="s">
        <v>288</v>
      </c>
      <c r="C2449" s="10" t="str">
        <f t="shared" si="38"/>
        <v>LA FLORIDATEMUCO</v>
      </c>
      <c r="D2449" s="11">
        <v>676</v>
      </c>
    </row>
    <row r="2450" spans="1:4" x14ac:dyDescent="0.25">
      <c r="A2450" s="10" t="s">
        <v>350</v>
      </c>
      <c r="B2450" s="10" t="s">
        <v>555</v>
      </c>
      <c r="C2450" s="10" t="str">
        <f t="shared" si="38"/>
        <v>PUDAHUELLA SERENA</v>
      </c>
      <c r="D2450" s="11">
        <v>476</v>
      </c>
    </row>
    <row r="2451" spans="1:4" x14ac:dyDescent="0.25">
      <c r="A2451" s="10" t="s">
        <v>379</v>
      </c>
      <c r="B2451" s="10" t="s">
        <v>442</v>
      </c>
      <c r="C2451" s="10" t="str">
        <f t="shared" si="38"/>
        <v>LOS LAGOSVILLARRICA</v>
      </c>
      <c r="D2451" s="11">
        <v>125</v>
      </c>
    </row>
    <row r="2452" spans="1:4" x14ac:dyDescent="0.25">
      <c r="A2452" s="10" t="s">
        <v>374</v>
      </c>
      <c r="B2452" s="10" t="s">
        <v>288</v>
      </c>
      <c r="C2452" s="10" t="str">
        <f t="shared" si="38"/>
        <v>PAILLACOTEMUCO</v>
      </c>
      <c r="D2452" s="11">
        <v>192</v>
      </c>
    </row>
    <row r="2453" spans="1:4" x14ac:dyDescent="0.25">
      <c r="A2453" s="10" t="s">
        <v>379</v>
      </c>
      <c r="B2453" s="10" t="s">
        <v>442</v>
      </c>
      <c r="C2453" s="10" t="str">
        <f t="shared" si="38"/>
        <v>LOS LAGOSVILLARRICA</v>
      </c>
      <c r="D2453" s="11">
        <v>125</v>
      </c>
    </row>
    <row r="2454" spans="1:4" x14ac:dyDescent="0.25">
      <c r="A2454" s="10" t="s">
        <v>17</v>
      </c>
      <c r="B2454" s="10" t="s">
        <v>1937</v>
      </c>
      <c r="C2454" s="10" t="str">
        <f t="shared" si="38"/>
        <v>VALDIVIAMACHALI</v>
      </c>
      <c r="D2454" s="11">
        <v>574</v>
      </c>
    </row>
    <row r="2455" spans="1:4" x14ac:dyDescent="0.25">
      <c r="A2455" s="10" t="s">
        <v>17</v>
      </c>
      <c r="B2455" s="10" t="s">
        <v>6550</v>
      </c>
      <c r="C2455" s="10" t="str">
        <f t="shared" si="38"/>
        <v>VALDIVIALO BARNECHEA</v>
      </c>
      <c r="D2455" s="11">
        <v>848</v>
      </c>
    </row>
    <row r="2456" spans="1:4" x14ac:dyDescent="0.25">
      <c r="A2456" s="10" t="s">
        <v>261</v>
      </c>
      <c r="B2456" s="10" t="s">
        <v>6505</v>
      </c>
      <c r="C2456" s="10" t="str">
        <f t="shared" si="38"/>
        <v>ARICAINDEPENDENCIA</v>
      </c>
      <c r="D2456" s="11">
        <v>2072</v>
      </c>
    </row>
    <row r="2457" spans="1:4" x14ac:dyDescent="0.25">
      <c r="A2457" s="10" t="s">
        <v>261</v>
      </c>
      <c r="B2457" s="10" t="s">
        <v>940</v>
      </c>
      <c r="C2457" s="10" t="str">
        <f t="shared" si="38"/>
        <v>ARICAMARÍA ELENA</v>
      </c>
      <c r="D2457" s="11">
        <v>536</v>
      </c>
    </row>
    <row r="2458" spans="1:4" x14ac:dyDescent="0.25">
      <c r="A2458" s="10" t="s">
        <v>894</v>
      </c>
      <c r="B2458" s="10" t="s">
        <v>270</v>
      </c>
      <c r="C2458" s="10" t="str">
        <f t="shared" si="38"/>
        <v>POZO ALMONTESANTIAGO CENTRO</v>
      </c>
      <c r="D2458" s="11">
        <v>1803</v>
      </c>
    </row>
    <row r="2459" spans="1:4" x14ac:dyDescent="0.25">
      <c r="A2459" s="10" t="s">
        <v>901</v>
      </c>
      <c r="B2459" s="10" t="s">
        <v>359</v>
      </c>
      <c r="C2459" s="10" t="str">
        <f t="shared" si="38"/>
        <v>ANTOFAGASTATALCA</v>
      </c>
      <c r="D2459" s="11">
        <v>1623</v>
      </c>
    </row>
    <row r="2460" spans="1:4" x14ac:dyDescent="0.25">
      <c r="A2460" s="10" t="s">
        <v>902</v>
      </c>
      <c r="B2460" s="10" t="s">
        <v>926</v>
      </c>
      <c r="C2460" s="10" t="str">
        <f t="shared" si="38"/>
        <v>SAN PEDRO DE ATACAMACALAMA</v>
      </c>
      <c r="D2460" s="11">
        <v>103</v>
      </c>
    </row>
    <row r="2461" spans="1:4" x14ac:dyDescent="0.25">
      <c r="A2461" s="10" t="s">
        <v>926</v>
      </c>
      <c r="B2461" s="10" t="s">
        <v>261</v>
      </c>
      <c r="C2461" s="10" t="str">
        <f t="shared" si="38"/>
        <v>CALAMAARICA</v>
      </c>
      <c r="D2461" s="11">
        <v>598</v>
      </c>
    </row>
    <row r="2462" spans="1:4" x14ac:dyDescent="0.25">
      <c r="A2462" s="10" t="s">
        <v>324</v>
      </c>
      <c r="B2462" s="10" t="s">
        <v>359</v>
      </c>
      <c r="C2462" s="10" t="str">
        <f t="shared" si="38"/>
        <v>COPIAPOTALCA</v>
      </c>
      <c r="D2462" s="11">
        <v>1060</v>
      </c>
    </row>
    <row r="2463" spans="1:4" x14ac:dyDescent="0.25">
      <c r="A2463" s="10" t="s">
        <v>562</v>
      </c>
      <c r="B2463" s="10" t="s">
        <v>562</v>
      </c>
      <c r="C2463" s="10" t="str">
        <f t="shared" si="38"/>
        <v>ILLAPELILLAPEL</v>
      </c>
      <c r="D2463" s="11">
        <v>0</v>
      </c>
    </row>
    <row r="2464" spans="1:4" x14ac:dyDescent="0.25">
      <c r="A2464" s="10" t="s">
        <v>555</v>
      </c>
      <c r="B2464" s="10" t="s">
        <v>350</v>
      </c>
      <c r="C2464" s="10" t="str">
        <f t="shared" si="38"/>
        <v>LA SERENAPUDAHUEL</v>
      </c>
      <c r="D2464" s="11">
        <v>476</v>
      </c>
    </row>
    <row r="2465" spans="1:4" x14ac:dyDescent="0.25">
      <c r="A2465" s="10" t="s">
        <v>410</v>
      </c>
      <c r="B2465" s="10" t="s">
        <v>359</v>
      </c>
      <c r="C2465" s="10" t="str">
        <f t="shared" si="38"/>
        <v>VALPARAISOTALCA</v>
      </c>
      <c r="D2465" s="11">
        <v>364</v>
      </c>
    </row>
    <row r="2466" spans="1:4" x14ac:dyDescent="0.25">
      <c r="A2466" s="10" t="s">
        <v>1467</v>
      </c>
      <c r="B2466" s="10" t="s">
        <v>1615</v>
      </c>
      <c r="C2466" s="10" t="str">
        <f t="shared" si="38"/>
        <v>SAN FELIPECATEMU</v>
      </c>
      <c r="D2466" s="11">
        <v>15</v>
      </c>
    </row>
    <row r="2467" spans="1:4" x14ac:dyDescent="0.25">
      <c r="A2467" s="10" t="s">
        <v>1422</v>
      </c>
      <c r="B2467" s="10" t="s">
        <v>6509</v>
      </c>
      <c r="C2467" s="10" t="str">
        <f t="shared" si="38"/>
        <v>LOS ANDESLA REINA</v>
      </c>
      <c r="D2467" s="11">
        <v>86</v>
      </c>
    </row>
    <row r="2468" spans="1:4" x14ac:dyDescent="0.25">
      <c r="A2468" s="10" t="s">
        <v>617</v>
      </c>
      <c r="B2468" s="10" t="s">
        <v>270</v>
      </c>
      <c r="C2468" s="10" t="str">
        <f t="shared" si="38"/>
        <v>VILLA ALEMANASANTIAGO CENTRO</v>
      </c>
      <c r="D2468" s="11">
        <v>106</v>
      </c>
    </row>
    <row r="2469" spans="1:4" x14ac:dyDescent="0.25">
      <c r="A2469" s="10" t="s">
        <v>410</v>
      </c>
      <c r="B2469" s="10" t="s">
        <v>6535</v>
      </c>
      <c r="C2469" s="10" t="str">
        <f t="shared" si="38"/>
        <v>VALPARAISOQUINTA NORMAL</v>
      </c>
      <c r="D2469" s="11">
        <v>118</v>
      </c>
    </row>
    <row r="2470" spans="1:4" x14ac:dyDescent="0.25">
      <c r="A2470" s="10" t="s">
        <v>1422</v>
      </c>
      <c r="B2470" s="10" t="s">
        <v>350</v>
      </c>
      <c r="C2470" s="10" t="str">
        <f t="shared" si="38"/>
        <v>LOS ANDESPUDAHUEL</v>
      </c>
      <c r="D2470" s="11">
        <v>84</v>
      </c>
    </row>
    <row r="2471" spans="1:4" x14ac:dyDescent="0.25">
      <c r="A2471" s="10" t="s">
        <v>614</v>
      </c>
      <c r="B2471" s="10" t="s">
        <v>6515</v>
      </c>
      <c r="C2471" s="10" t="str">
        <f t="shared" si="38"/>
        <v>LA LIGUALLAY LLAY</v>
      </c>
      <c r="D2471" s="11">
        <v>443</v>
      </c>
    </row>
    <row r="2472" spans="1:4" x14ac:dyDescent="0.25">
      <c r="A2472" s="10" t="s">
        <v>1467</v>
      </c>
      <c r="B2472" s="10" t="s">
        <v>1615</v>
      </c>
      <c r="C2472" s="10" t="str">
        <f t="shared" si="38"/>
        <v>SAN FELIPECATEMU</v>
      </c>
      <c r="D2472" s="11">
        <v>15</v>
      </c>
    </row>
    <row r="2473" spans="1:4" x14ac:dyDescent="0.25">
      <c r="A2473" s="10" t="s">
        <v>410</v>
      </c>
      <c r="B2473" s="10" t="s">
        <v>345</v>
      </c>
      <c r="C2473" s="10" t="str">
        <f t="shared" si="38"/>
        <v>VALPARAISOTALAGANTE</v>
      </c>
      <c r="D2473" s="11">
        <v>144</v>
      </c>
    </row>
    <row r="2474" spans="1:4" x14ac:dyDescent="0.25">
      <c r="A2474" s="10" t="s">
        <v>1934</v>
      </c>
      <c r="B2474" s="10" t="s">
        <v>408</v>
      </c>
      <c r="C2474" s="10" t="str">
        <f t="shared" si="38"/>
        <v>OLMUEQUILLOTA</v>
      </c>
      <c r="D2474" s="11">
        <v>420</v>
      </c>
    </row>
    <row r="2475" spans="1:4" x14ac:dyDescent="0.25">
      <c r="A2475" s="10" t="s">
        <v>6474</v>
      </c>
      <c r="B2475" s="10" t="s">
        <v>435</v>
      </c>
      <c r="C2475" s="10" t="str">
        <f t="shared" si="38"/>
        <v>CALLE LARGAVIÑA DEL MAR</v>
      </c>
      <c r="D2475" s="11">
        <v>120</v>
      </c>
    </row>
    <row r="2476" spans="1:4" x14ac:dyDescent="0.25">
      <c r="A2476" s="10" t="s">
        <v>613</v>
      </c>
      <c r="B2476" s="10" t="s">
        <v>613</v>
      </c>
      <c r="C2476" s="10" t="str">
        <f t="shared" si="38"/>
        <v>PETORCAPETORCA</v>
      </c>
      <c r="D2476" s="11">
        <v>0</v>
      </c>
    </row>
    <row r="2477" spans="1:4" x14ac:dyDescent="0.25">
      <c r="A2477" s="10" t="s">
        <v>638</v>
      </c>
      <c r="B2477" s="10" t="s">
        <v>409</v>
      </c>
      <c r="C2477" s="10" t="str">
        <f t="shared" si="38"/>
        <v>SAN ANTONIOLIMACHE</v>
      </c>
      <c r="D2477" s="11">
        <v>100</v>
      </c>
    </row>
    <row r="2478" spans="1:4" x14ac:dyDescent="0.25">
      <c r="A2478" s="10" t="s">
        <v>1301</v>
      </c>
      <c r="B2478" s="10" t="s">
        <v>1301</v>
      </c>
      <c r="C2478" s="10" t="str">
        <f t="shared" si="38"/>
        <v>SAN FERNANDOSAN FERNANDO</v>
      </c>
      <c r="D2478" s="11">
        <v>0</v>
      </c>
    </row>
    <row r="2479" spans="1:4" x14ac:dyDescent="0.25">
      <c r="A2479" s="10" t="s">
        <v>1304</v>
      </c>
      <c r="B2479" s="10" t="s">
        <v>1289</v>
      </c>
      <c r="C2479" s="10" t="str">
        <f t="shared" si="38"/>
        <v>GRANEROSPICHILEMU</v>
      </c>
      <c r="D2479" s="11">
        <v>189</v>
      </c>
    </row>
    <row r="2480" spans="1:4" x14ac:dyDescent="0.25">
      <c r="A2480" s="10" t="s">
        <v>1303</v>
      </c>
      <c r="B2480" s="10" t="s">
        <v>1289</v>
      </c>
      <c r="C2480" s="10" t="str">
        <f t="shared" si="38"/>
        <v>RENGOPICHILEMU</v>
      </c>
      <c r="D2480" s="11">
        <v>146</v>
      </c>
    </row>
    <row r="2481" spans="1:4" x14ac:dyDescent="0.25">
      <c r="A2481" s="10" t="s">
        <v>1301</v>
      </c>
      <c r="B2481" s="10" t="s">
        <v>1301</v>
      </c>
      <c r="C2481" s="10" t="str">
        <f t="shared" si="38"/>
        <v>SAN FERNANDOSAN FERNANDO</v>
      </c>
      <c r="D2481" s="11">
        <v>0</v>
      </c>
    </row>
    <row r="2482" spans="1:4" x14ac:dyDescent="0.25">
      <c r="A2482" s="10" t="s">
        <v>1301</v>
      </c>
      <c r="B2482" s="10" t="s">
        <v>6548</v>
      </c>
      <c r="C2482" s="10" t="str">
        <f t="shared" si="38"/>
        <v>SAN FERNANDOCHIMBARONGO</v>
      </c>
      <c r="D2482" s="11">
        <v>18</v>
      </c>
    </row>
    <row r="2483" spans="1:4" x14ac:dyDescent="0.25">
      <c r="A2483" s="10" t="s">
        <v>1728</v>
      </c>
      <c r="B2483" s="10" t="s">
        <v>152</v>
      </c>
      <c r="C2483" s="10" t="str">
        <f t="shared" si="38"/>
        <v>PARRALTOME</v>
      </c>
      <c r="D2483" s="11">
        <v>168</v>
      </c>
    </row>
    <row r="2484" spans="1:4" x14ac:dyDescent="0.25">
      <c r="A2484" s="10" t="s">
        <v>359</v>
      </c>
      <c r="B2484" s="10" t="s">
        <v>334</v>
      </c>
      <c r="C2484" s="10" t="str">
        <f t="shared" si="38"/>
        <v>TALCAPUERTO MONTT</v>
      </c>
      <c r="D2484" s="11">
        <v>780</v>
      </c>
    </row>
    <row r="2485" spans="1:4" x14ac:dyDescent="0.25">
      <c r="A2485" s="10" t="s">
        <v>359</v>
      </c>
      <c r="B2485" s="10" t="s">
        <v>442</v>
      </c>
      <c r="C2485" s="10" t="str">
        <f t="shared" si="38"/>
        <v>TALCAVILLARRICA</v>
      </c>
      <c r="D2485" s="11">
        <v>508</v>
      </c>
    </row>
    <row r="2486" spans="1:4" x14ac:dyDescent="0.25">
      <c r="A2486" s="10" t="s">
        <v>302</v>
      </c>
      <c r="B2486" s="10" t="s">
        <v>117</v>
      </c>
      <c r="C2486" s="10" t="str">
        <f t="shared" si="38"/>
        <v>TALCAHUANOLEBU</v>
      </c>
      <c r="D2486" s="11">
        <v>152</v>
      </c>
    </row>
    <row r="2487" spans="1:4" x14ac:dyDescent="0.25">
      <c r="A2487" s="10" t="s">
        <v>34</v>
      </c>
      <c r="B2487" s="10" t="s">
        <v>227</v>
      </c>
      <c r="C2487" s="10" t="str">
        <f t="shared" si="38"/>
        <v>CORONELLOS ANGELES</v>
      </c>
      <c r="D2487" s="11">
        <v>123</v>
      </c>
    </row>
    <row r="2488" spans="1:4" x14ac:dyDescent="0.25">
      <c r="A2488" s="10" t="s">
        <v>1926</v>
      </c>
      <c r="B2488" s="10" t="s">
        <v>227</v>
      </c>
      <c r="C2488" s="10" t="str">
        <f t="shared" si="38"/>
        <v>SAN PEDRO DE LA PAZLOS ANGELES</v>
      </c>
      <c r="D2488" s="11">
        <v>6</v>
      </c>
    </row>
    <row r="2489" spans="1:4" x14ac:dyDescent="0.25">
      <c r="A2489" s="10" t="s">
        <v>302</v>
      </c>
      <c r="B2489" s="10" t="s">
        <v>6473</v>
      </c>
      <c r="C2489" s="10" t="str">
        <f t="shared" si="38"/>
        <v>TALCAHUANOCABRERO</v>
      </c>
      <c r="D2489" s="11">
        <v>85</v>
      </c>
    </row>
    <row r="2490" spans="1:4" x14ac:dyDescent="0.25">
      <c r="A2490" s="10" t="s">
        <v>100</v>
      </c>
      <c r="B2490" s="10" t="s">
        <v>828</v>
      </c>
      <c r="C2490" s="10" t="str">
        <f t="shared" si="38"/>
        <v>CONCEPCIÓNPUERTO VARAS</v>
      </c>
      <c r="D2490" s="11">
        <v>631</v>
      </c>
    </row>
    <row r="2491" spans="1:4" x14ac:dyDescent="0.25">
      <c r="A2491" s="10" t="s">
        <v>291</v>
      </c>
      <c r="B2491" s="10" t="s">
        <v>828</v>
      </c>
      <c r="C2491" s="10" t="str">
        <f t="shared" si="38"/>
        <v>CAÑETEPUERTO VARAS</v>
      </c>
      <c r="D2491" s="11">
        <v>541</v>
      </c>
    </row>
    <row r="2492" spans="1:4" x14ac:dyDescent="0.25">
      <c r="A2492" s="10" t="s">
        <v>227</v>
      </c>
      <c r="B2492" s="10" t="s">
        <v>493</v>
      </c>
      <c r="C2492" s="10" t="str">
        <f t="shared" si="38"/>
        <v>LOS ANGELESCOLLIPULLI</v>
      </c>
      <c r="D2492" s="11">
        <v>131</v>
      </c>
    </row>
    <row r="2493" spans="1:4" x14ac:dyDescent="0.25">
      <c r="A2493" s="10" t="s">
        <v>100</v>
      </c>
      <c r="B2493" s="10" t="s">
        <v>335</v>
      </c>
      <c r="C2493" s="10" t="str">
        <f t="shared" si="38"/>
        <v>CONCEPCIÓNLAS CONDES</v>
      </c>
      <c r="D2493" s="11">
        <v>498</v>
      </c>
    </row>
    <row r="2494" spans="1:4" x14ac:dyDescent="0.25">
      <c r="A2494" s="10" t="s">
        <v>100</v>
      </c>
      <c r="B2494" s="10" t="s">
        <v>1309</v>
      </c>
      <c r="C2494" s="10" t="str">
        <f t="shared" si="38"/>
        <v>CONCEPCIÓNLA FLORIDA</v>
      </c>
      <c r="D2494" s="11">
        <v>498</v>
      </c>
    </row>
    <row r="2495" spans="1:4" x14ac:dyDescent="0.25">
      <c r="A2495" s="10" t="s">
        <v>512</v>
      </c>
      <c r="B2495" s="10" t="s">
        <v>350</v>
      </c>
      <c r="C2495" s="10" t="str">
        <f t="shared" si="38"/>
        <v>CARAHUEPUDAHUEL</v>
      </c>
      <c r="D2495" s="11">
        <v>740</v>
      </c>
    </row>
    <row r="2496" spans="1:4" x14ac:dyDescent="0.25">
      <c r="A2496" s="10" t="s">
        <v>288</v>
      </c>
      <c r="B2496" s="10" t="s">
        <v>6469</v>
      </c>
      <c r="C2496" s="10" t="str">
        <f t="shared" si="38"/>
        <v>TEMUCOLUMACO</v>
      </c>
      <c r="D2496" s="11">
        <v>119</v>
      </c>
    </row>
    <row r="2497" spans="1:4" x14ac:dyDescent="0.25">
      <c r="A2497" s="10" t="s">
        <v>288</v>
      </c>
      <c r="B2497" s="10" t="s">
        <v>828</v>
      </c>
      <c r="C2497" s="10" t="str">
        <f t="shared" si="38"/>
        <v>TEMUCOPUERTO VARAS</v>
      </c>
      <c r="D2497" s="11">
        <v>340</v>
      </c>
    </row>
    <row r="2498" spans="1:4" x14ac:dyDescent="0.25">
      <c r="A2498" s="10" t="s">
        <v>474</v>
      </c>
      <c r="B2498" s="10" t="s">
        <v>828</v>
      </c>
      <c r="C2498" s="10" t="str">
        <f t="shared" ref="C2498:C2561" si="39">CONCATENATE(A2498,B2498)</f>
        <v>VICTORIAPUERTO VARAS</v>
      </c>
      <c r="D2498" s="11">
        <v>403</v>
      </c>
    </row>
    <row r="2499" spans="1:4" x14ac:dyDescent="0.25">
      <c r="A2499" s="10" t="s">
        <v>493</v>
      </c>
      <c r="B2499" s="10" t="s">
        <v>828</v>
      </c>
      <c r="C2499" s="10" t="str">
        <f t="shared" si="39"/>
        <v>COLLIPULLIPUERTO VARAS</v>
      </c>
      <c r="D2499" s="11">
        <v>438</v>
      </c>
    </row>
    <row r="2500" spans="1:4" x14ac:dyDescent="0.25">
      <c r="A2500" s="10" t="s">
        <v>6579</v>
      </c>
      <c r="B2500" s="10" t="s">
        <v>6579</v>
      </c>
      <c r="C2500" s="10" t="str">
        <f t="shared" si="39"/>
        <v>PADRE LAS CASASPADRE LAS CASAS</v>
      </c>
      <c r="D2500" s="11">
        <v>0</v>
      </c>
    </row>
    <row r="2501" spans="1:4" x14ac:dyDescent="0.25">
      <c r="A2501" s="10" t="s">
        <v>49</v>
      </c>
      <c r="B2501" s="10" t="s">
        <v>6532</v>
      </c>
      <c r="C2501" s="10" t="str">
        <f t="shared" si="39"/>
        <v>LAUTAROPERQUENCO</v>
      </c>
      <c r="D2501" s="11">
        <v>16</v>
      </c>
    </row>
    <row r="2502" spans="1:4" x14ac:dyDescent="0.25">
      <c r="A2502" s="10" t="s">
        <v>493</v>
      </c>
      <c r="B2502" s="10" t="s">
        <v>6467</v>
      </c>
      <c r="C2502" s="10" t="str">
        <f t="shared" si="39"/>
        <v>COLLIPULLIERCILLA</v>
      </c>
      <c r="D2502" s="11">
        <v>15</v>
      </c>
    </row>
    <row r="2503" spans="1:4" x14ac:dyDescent="0.25">
      <c r="A2503" s="10" t="s">
        <v>819</v>
      </c>
      <c r="B2503" s="10" t="s">
        <v>797</v>
      </c>
      <c r="C2503" s="10" t="str">
        <f t="shared" si="39"/>
        <v>ANCUDHUALAIHUE</v>
      </c>
      <c r="D2503" s="11">
        <v>187</v>
      </c>
    </row>
    <row r="2504" spans="1:4" x14ac:dyDescent="0.25">
      <c r="A2504" s="10" t="s">
        <v>823</v>
      </c>
      <c r="B2504" s="10" t="s">
        <v>3</v>
      </c>
      <c r="C2504" s="10" t="str">
        <f t="shared" si="39"/>
        <v>CALBUCOCASTRO</v>
      </c>
      <c r="D2504" s="11">
        <v>168</v>
      </c>
    </row>
    <row r="2505" spans="1:4" x14ac:dyDescent="0.25">
      <c r="A2505" s="10" t="s">
        <v>3</v>
      </c>
      <c r="B2505" s="10" t="s">
        <v>6598</v>
      </c>
      <c r="C2505" s="10" t="str">
        <f t="shared" si="39"/>
        <v>CASTROPUQUELDON</v>
      </c>
      <c r="D2505" s="11">
        <v>34</v>
      </c>
    </row>
    <row r="2506" spans="1:4" x14ac:dyDescent="0.25">
      <c r="A2506" s="10" t="s">
        <v>806</v>
      </c>
      <c r="B2506" s="10" t="s">
        <v>803</v>
      </c>
      <c r="C2506" s="10" t="str">
        <f t="shared" si="39"/>
        <v>RÍO NEGROLOS MUERMOS</v>
      </c>
      <c r="D2506" s="11">
        <v>121</v>
      </c>
    </row>
    <row r="2507" spans="1:4" x14ac:dyDescent="0.25">
      <c r="A2507" s="10" t="s">
        <v>819</v>
      </c>
      <c r="B2507" s="10" t="s">
        <v>803</v>
      </c>
      <c r="C2507" s="10" t="str">
        <f t="shared" si="39"/>
        <v>ANCUDLOS MUERMOS</v>
      </c>
      <c r="D2507" s="11">
        <v>104</v>
      </c>
    </row>
    <row r="2508" spans="1:4" x14ac:dyDescent="0.25">
      <c r="A2508" s="10" t="s">
        <v>532</v>
      </c>
      <c r="B2508" s="10" t="s">
        <v>6493</v>
      </c>
      <c r="C2508" s="10" t="str">
        <f t="shared" si="39"/>
        <v>CHILE CHICORIO IBAÑEZ</v>
      </c>
      <c r="D2508" s="11">
        <v>38</v>
      </c>
    </row>
    <row r="2509" spans="1:4" x14ac:dyDescent="0.25">
      <c r="A2509" s="10" t="s">
        <v>835</v>
      </c>
      <c r="B2509" s="10" t="s">
        <v>6599</v>
      </c>
      <c r="C2509" s="10" t="str">
        <f t="shared" si="39"/>
        <v>PUNTA ARENASRIO VERDE</v>
      </c>
      <c r="D2509" s="11">
        <v>4</v>
      </c>
    </row>
    <row r="2510" spans="1:4" x14ac:dyDescent="0.25">
      <c r="A2510" s="10" t="s">
        <v>835</v>
      </c>
      <c r="B2510" s="10" t="s">
        <v>378</v>
      </c>
      <c r="C2510" s="10" t="str">
        <f t="shared" si="39"/>
        <v>PUNTA ARENASOSORNO</v>
      </c>
      <c r="D2510" s="11">
        <v>2095</v>
      </c>
    </row>
    <row r="2511" spans="1:4" x14ac:dyDescent="0.25">
      <c r="A2511" s="10" t="s">
        <v>335</v>
      </c>
      <c r="B2511" s="10" t="s">
        <v>548</v>
      </c>
      <c r="C2511" s="10" t="str">
        <f t="shared" si="39"/>
        <v>LAS CONDESLOS VILOS</v>
      </c>
      <c r="D2511" s="11">
        <v>229</v>
      </c>
    </row>
    <row r="2512" spans="1:4" x14ac:dyDescent="0.25">
      <c r="A2512" s="10" t="s">
        <v>1309</v>
      </c>
      <c r="B2512" s="10" t="s">
        <v>1728</v>
      </c>
      <c r="C2512" s="10" t="str">
        <f t="shared" si="39"/>
        <v>LA FLORIDAPARRAL</v>
      </c>
      <c r="D2512" s="11">
        <v>343</v>
      </c>
    </row>
    <row r="2513" spans="1:4" x14ac:dyDescent="0.25">
      <c r="A2513" s="10" t="s">
        <v>1309</v>
      </c>
      <c r="B2513" s="10" t="s">
        <v>348</v>
      </c>
      <c r="C2513" s="10" t="str">
        <f t="shared" si="39"/>
        <v>LA FLORIDAMELIPILLA</v>
      </c>
      <c r="D2513" s="11">
        <v>72</v>
      </c>
    </row>
    <row r="2514" spans="1:4" x14ac:dyDescent="0.25">
      <c r="A2514" s="10" t="s">
        <v>1348</v>
      </c>
      <c r="B2514" s="10" t="s">
        <v>1294</v>
      </c>
      <c r="C2514" s="10" t="str">
        <f t="shared" si="39"/>
        <v>SAN MIGUELSANTA CRUZ</v>
      </c>
      <c r="D2514" s="11">
        <v>180</v>
      </c>
    </row>
    <row r="2515" spans="1:4" x14ac:dyDescent="0.25">
      <c r="A2515" s="10" t="s">
        <v>1348</v>
      </c>
      <c r="B2515" s="10" t="s">
        <v>334</v>
      </c>
      <c r="C2515" s="10" t="str">
        <f t="shared" si="39"/>
        <v>SAN MIGUELPUERTO MONTT</v>
      </c>
      <c r="D2515" s="11">
        <v>1030</v>
      </c>
    </row>
    <row r="2516" spans="1:4" x14ac:dyDescent="0.25">
      <c r="A2516" s="10" t="s">
        <v>1363</v>
      </c>
      <c r="B2516" s="10" t="s">
        <v>359</v>
      </c>
      <c r="C2516" s="10" t="str">
        <f t="shared" si="39"/>
        <v>CURACAVÍTALCA</v>
      </c>
      <c r="D2516" s="11">
        <v>293</v>
      </c>
    </row>
    <row r="2517" spans="1:4" x14ac:dyDescent="0.25">
      <c r="A2517" s="10" t="s">
        <v>348</v>
      </c>
      <c r="B2517" s="10" t="s">
        <v>6534</v>
      </c>
      <c r="C2517" s="10" t="str">
        <f t="shared" si="39"/>
        <v>MELIPILLASAN PEDRO</v>
      </c>
      <c r="D2517" s="11">
        <v>40</v>
      </c>
    </row>
    <row r="2518" spans="1:4" x14ac:dyDescent="0.25">
      <c r="A2518" s="10" t="s">
        <v>345</v>
      </c>
      <c r="B2518" s="10" t="s">
        <v>950</v>
      </c>
      <c r="C2518" s="10" t="str">
        <f t="shared" si="39"/>
        <v>TALAGANTERANCAGUA</v>
      </c>
      <c r="D2518" s="11">
        <v>33</v>
      </c>
    </row>
    <row r="2519" spans="1:4" x14ac:dyDescent="0.25">
      <c r="A2519" s="10" t="s">
        <v>270</v>
      </c>
      <c r="B2519" s="10" t="s">
        <v>1758</v>
      </c>
      <c r="C2519" s="10" t="str">
        <f t="shared" si="39"/>
        <v>SANTIAGO CENTROCONSTITUCIÓN</v>
      </c>
      <c r="D2519" s="11">
        <v>359</v>
      </c>
    </row>
    <row r="2520" spans="1:4" x14ac:dyDescent="0.25">
      <c r="A2520" s="10" t="s">
        <v>270</v>
      </c>
      <c r="B2520" s="10" t="s">
        <v>617</v>
      </c>
      <c r="C2520" s="10" t="str">
        <f t="shared" si="39"/>
        <v>SANTIAGO CENTROVILLA ALEMANA</v>
      </c>
      <c r="D2520" s="11">
        <v>107</v>
      </c>
    </row>
    <row r="2521" spans="1:4" x14ac:dyDescent="0.25">
      <c r="A2521" s="10" t="s">
        <v>270</v>
      </c>
      <c r="B2521" s="10" t="s">
        <v>614</v>
      </c>
      <c r="C2521" s="10" t="str">
        <f t="shared" si="39"/>
        <v>SANTIAGO CENTROLA LIGUA</v>
      </c>
      <c r="D2521" s="11">
        <v>156</v>
      </c>
    </row>
    <row r="2522" spans="1:4" x14ac:dyDescent="0.25">
      <c r="A2522" s="10" t="s">
        <v>270</v>
      </c>
      <c r="B2522" s="10" t="s">
        <v>613</v>
      </c>
      <c r="C2522" s="10" t="str">
        <f t="shared" si="39"/>
        <v>SANTIAGO CENTROPETORCA</v>
      </c>
      <c r="D2522" s="11">
        <v>204</v>
      </c>
    </row>
    <row r="2523" spans="1:4" x14ac:dyDescent="0.25">
      <c r="A2523" s="10" t="s">
        <v>374</v>
      </c>
      <c r="B2523" s="10" t="s">
        <v>374</v>
      </c>
      <c r="C2523" s="10" t="str">
        <f t="shared" si="39"/>
        <v>PAILLACOPAILLACO</v>
      </c>
      <c r="D2523" s="11">
        <v>0</v>
      </c>
    </row>
    <row r="2524" spans="1:4" x14ac:dyDescent="0.25">
      <c r="A2524" s="10" t="s">
        <v>261</v>
      </c>
      <c r="B2524" s="10" t="s">
        <v>359</v>
      </c>
      <c r="C2524" s="10" t="str">
        <f t="shared" si="39"/>
        <v>ARICATALCA</v>
      </c>
      <c r="D2524" s="11">
        <v>2322</v>
      </c>
    </row>
    <row r="2525" spans="1:4" x14ac:dyDescent="0.25">
      <c r="A2525" s="10" t="s">
        <v>6541</v>
      </c>
      <c r="B2525" s="10" t="s">
        <v>6541</v>
      </c>
      <c r="C2525" s="10" t="str">
        <f t="shared" si="39"/>
        <v>SAN IGNACIOSAN IGNACIO</v>
      </c>
      <c r="D2525" s="11">
        <v>0</v>
      </c>
    </row>
    <row r="2526" spans="1:4" x14ac:dyDescent="0.25">
      <c r="A2526" s="10" t="s">
        <v>1811</v>
      </c>
      <c r="B2526" s="10" t="s">
        <v>6541</v>
      </c>
      <c r="C2526" s="10" t="str">
        <f t="shared" si="39"/>
        <v>YUNGAYSAN IGNACIO</v>
      </c>
      <c r="D2526" s="11">
        <v>51</v>
      </c>
    </row>
    <row r="2527" spans="1:4" x14ac:dyDescent="0.25">
      <c r="A2527" s="10" t="s">
        <v>388</v>
      </c>
      <c r="B2527" s="10" t="s">
        <v>6484</v>
      </c>
      <c r="C2527" s="10" t="str">
        <f t="shared" si="39"/>
        <v>SAN CARLOSQUILLÓN</v>
      </c>
      <c r="D2527" s="11">
        <v>103</v>
      </c>
    </row>
    <row r="2528" spans="1:4" x14ac:dyDescent="0.25">
      <c r="A2528" s="10" t="s">
        <v>326</v>
      </c>
      <c r="B2528" s="10" t="s">
        <v>334</v>
      </c>
      <c r="C2528" s="10" t="str">
        <f t="shared" si="39"/>
        <v>IQUIQUEPUERTO MONTT</v>
      </c>
      <c r="D2528" s="11">
        <v>2378</v>
      </c>
    </row>
    <row r="2529" spans="1:4" x14ac:dyDescent="0.25">
      <c r="A2529" s="10" t="s">
        <v>893</v>
      </c>
      <c r="B2529" s="10" t="s">
        <v>901</v>
      </c>
      <c r="C2529" s="10" t="str">
        <f t="shared" si="39"/>
        <v>ALTO HOSPICIOANTOFAGASTA</v>
      </c>
      <c r="D2529" s="11">
        <v>380</v>
      </c>
    </row>
    <row r="2530" spans="1:4" x14ac:dyDescent="0.25">
      <c r="A2530" s="10" t="s">
        <v>893</v>
      </c>
      <c r="B2530" s="10" t="s">
        <v>270</v>
      </c>
      <c r="C2530" s="10" t="str">
        <f t="shared" si="39"/>
        <v>ALTO HOSPICIOSANTIAGO CENTRO</v>
      </c>
      <c r="D2530" s="11">
        <v>1467</v>
      </c>
    </row>
    <row r="2531" spans="1:4" x14ac:dyDescent="0.25">
      <c r="A2531" s="10" t="s">
        <v>893</v>
      </c>
      <c r="B2531" s="10" t="s">
        <v>6593</v>
      </c>
      <c r="C2531" s="10" t="str">
        <f t="shared" si="39"/>
        <v>ALTO HOSPICIOCAMIÑA</v>
      </c>
      <c r="D2531" s="11">
        <v>126</v>
      </c>
    </row>
    <row r="2532" spans="1:4" x14ac:dyDescent="0.25">
      <c r="A2532" s="10" t="s">
        <v>2242</v>
      </c>
      <c r="B2532" s="10" t="s">
        <v>2242</v>
      </c>
      <c r="C2532" s="10" t="str">
        <f t="shared" si="39"/>
        <v>HUARAHUARA</v>
      </c>
      <c r="D2532" s="11">
        <v>0</v>
      </c>
    </row>
    <row r="2533" spans="1:4" x14ac:dyDescent="0.25">
      <c r="A2533" s="10" t="s">
        <v>893</v>
      </c>
      <c r="B2533" s="10" t="s">
        <v>894</v>
      </c>
      <c r="C2533" s="10" t="str">
        <f t="shared" si="39"/>
        <v>ALTO HOSPICIOPOZO ALMONTE</v>
      </c>
      <c r="D2533" s="11">
        <v>34</v>
      </c>
    </row>
    <row r="2534" spans="1:4" x14ac:dyDescent="0.25">
      <c r="A2534" s="10" t="s">
        <v>901</v>
      </c>
      <c r="B2534" s="10" t="s">
        <v>270</v>
      </c>
      <c r="C2534" s="10" t="str">
        <f t="shared" si="39"/>
        <v>ANTOFAGASTASANTIAGO CENTRO</v>
      </c>
      <c r="D2534" s="11">
        <v>1088</v>
      </c>
    </row>
    <row r="2535" spans="1:4" x14ac:dyDescent="0.25">
      <c r="A2535" s="10" t="s">
        <v>901</v>
      </c>
      <c r="B2535" s="10" t="s">
        <v>326</v>
      </c>
      <c r="C2535" s="10" t="str">
        <f t="shared" si="39"/>
        <v>ANTOFAGASTAIQUIQUE</v>
      </c>
      <c r="D2535" s="11">
        <v>383</v>
      </c>
    </row>
    <row r="2536" spans="1:4" x14ac:dyDescent="0.25">
      <c r="A2536" s="10" t="s">
        <v>901</v>
      </c>
      <c r="B2536" s="10" t="s">
        <v>916</v>
      </c>
      <c r="C2536" s="10" t="str">
        <f t="shared" si="39"/>
        <v>ANTOFAGASTAMEJILLONES</v>
      </c>
      <c r="D2536" s="11">
        <v>99</v>
      </c>
    </row>
    <row r="2537" spans="1:4" x14ac:dyDescent="0.25">
      <c r="A2537" s="10" t="s">
        <v>901</v>
      </c>
      <c r="B2537" s="10" t="s">
        <v>925</v>
      </c>
      <c r="C2537" s="10" t="str">
        <f t="shared" si="39"/>
        <v>ANTOFAGASTATOCOPILLA</v>
      </c>
      <c r="D2537" s="11">
        <v>175</v>
      </c>
    </row>
    <row r="2538" spans="1:4" x14ac:dyDescent="0.25">
      <c r="A2538" s="10" t="s">
        <v>901</v>
      </c>
      <c r="B2538" s="10" t="s">
        <v>926</v>
      </c>
      <c r="C2538" s="10" t="str">
        <f t="shared" si="39"/>
        <v>ANTOFAGASTACALAMA</v>
      </c>
      <c r="D2538" s="11">
        <v>200</v>
      </c>
    </row>
    <row r="2539" spans="1:4" x14ac:dyDescent="0.25">
      <c r="A2539" s="10" t="s">
        <v>901</v>
      </c>
      <c r="B2539" s="10" t="s">
        <v>828</v>
      </c>
      <c r="C2539" s="10" t="str">
        <f t="shared" si="39"/>
        <v>ANTOFAGASTAPUERTO VARAS</v>
      </c>
      <c r="D2539" s="11">
        <v>4345</v>
      </c>
    </row>
    <row r="2540" spans="1:4" x14ac:dyDescent="0.25">
      <c r="A2540" s="10" t="s">
        <v>926</v>
      </c>
      <c r="B2540" s="10" t="s">
        <v>901</v>
      </c>
      <c r="C2540" s="10" t="str">
        <f t="shared" si="39"/>
        <v>CALAMAANTOFAGASTA</v>
      </c>
      <c r="D2540" s="11">
        <v>484</v>
      </c>
    </row>
    <row r="2541" spans="1:4" x14ac:dyDescent="0.25">
      <c r="A2541" s="10" t="s">
        <v>926</v>
      </c>
      <c r="B2541" s="10" t="s">
        <v>270</v>
      </c>
      <c r="C2541" s="10" t="str">
        <f t="shared" si="39"/>
        <v>CALAMASANTIAGO CENTRO</v>
      </c>
      <c r="D2541" s="11">
        <v>1515</v>
      </c>
    </row>
    <row r="2542" spans="1:4" x14ac:dyDescent="0.25">
      <c r="A2542" s="10" t="s">
        <v>901</v>
      </c>
      <c r="B2542" s="10" t="s">
        <v>924</v>
      </c>
      <c r="C2542" s="10" t="str">
        <f t="shared" si="39"/>
        <v>ANTOFAGASTATALTAL</v>
      </c>
      <c r="D2542" s="11">
        <v>778</v>
      </c>
    </row>
    <row r="2543" spans="1:4" x14ac:dyDescent="0.25">
      <c r="A2543" s="10" t="s">
        <v>926</v>
      </c>
      <c r="B2543" s="10" t="s">
        <v>324</v>
      </c>
      <c r="C2543" s="10" t="str">
        <f t="shared" si="39"/>
        <v>CALAMACOPIAPO</v>
      </c>
      <c r="D2543" s="11">
        <v>563</v>
      </c>
    </row>
    <row r="2544" spans="1:4" x14ac:dyDescent="0.25">
      <c r="A2544" s="10" t="s">
        <v>926</v>
      </c>
      <c r="B2544" s="10" t="s">
        <v>435</v>
      </c>
      <c r="C2544" s="10" t="str">
        <f t="shared" si="39"/>
        <v>CALAMAVIÑA DEL MAR</v>
      </c>
      <c r="D2544" s="11">
        <v>1202</v>
      </c>
    </row>
    <row r="2545" spans="1:4" x14ac:dyDescent="0.25">
      <c r="A2545" s="10" t="s">
        <v>902</v>
      </c>
      <c r="B2545" s="10" t="s">
        <v>326</v>
      </c>
      <c r="C2545" s="10" t="str">
        <f t="shared" si="39"/>
        <v>SAN PEDRO DE ATACAMAIQUIQUE</v>
      </c>
      <c r="D2545" s="11">
        <v>360</v>
      </c>
    </row>
    <row r="2546" spans="1:4" x14ac:dyDescent="0.25">
      <c r="A2546" s="10" t="s">
        <v>926</v>
      </c>
      <c r="B2546" s="10" t="s">
        <v>916</v>
      </c>
      <c r="C2546" s="10" t="str">
        <f t="shared" si="39"/>
        <v>CALAMAMEJILLONES</v>
      </c>
      <c r="D2546" s="11">
        <v>132</v>
      </c>
    </row>
    <row r="2547" spans="1:4" x14ac:dyDescent="0.25">
      <c r="A2547" s="10" t="s">
        <v>916</v>
      </c>
      <c r="B2547" s="10" t="s">
        <v>902</v>
      </c>
      <c r="C2547" s="10" t="str">
        <f t="shared" si="39"/>
        <v>MEJILLONESSAN PEDRO DE ATACAMA</v>
      </c>
      <c r="D2547" s="11">
        <v>202</v>
      </c>
    </row>
    <row r="2548" spans="1:4" x14ac:dyDescent="0.25">
      <c r="A2548" s="10" t="s">
        <v>924</v>
      </c>
      <c r="B2548" s="10" t="s">
        <v>902</v>
      </c>
      <c r="C2548" s="10" t="str">
        <f t="shared" si="39"/>
        <v>TALTALSAN PEDRO DE ATACAMA</v>
      </c>
      <c r="D2548" s="11">
        <v>362</v>
      </c>
    </row>
    <row r="2549" spans="1:4" x14ac:dyDescent="0.25">
      <c r="A2549" s="10" t="s">
        <v>901</v>
      </c>
      <c r="B2549" s="10" t="s">
        <v>261</v>
      </c>
      <c r="C2549" s="10" t="str">
        <f t="shared" si="39"/>
        <v>ANTOFAGASTAARICA</v>
      </c>
      <c r="D2549" s="11">
        <v>575</v>
      </c>
    </row>
    <row r="2550" spans="1:4" x14ac:dyDescent="0.25">
      <c r="A2550" s="10" t="s">
        <v>324</v>
      </c>
      <c r="B2550" s="10" t="s">
        <v>270</v>
      </c>
      <c r="C2550" s="10" t="str">
        <f t="shared" si="39"/>
        <v>COPIAPOSANTIAGO CENTRO</v>
      </c>
      <c r="D2550" s="11">
        <v>676</v>
      </c>
    </row>
    <row r="2551" spans="1:4" x14ac:dyDescent="0.25">
      <c r="A2551" s="10" t="s">
        <v>324</v>
      </c>
      <c r="B2551" s="10" t="s">
        <v>901</v>
      </c>
      <c r="C2551" s="10" t="str">
        <f t="shared" si="39"/>
        <v>COPIAPOANTOFAGASTA</v>
      </c>
      <c r="D2551" s="11">
        <v>413</v>
      </c>
    </row>
    <row r="2552" spans="1:4" x14ac:dyDescent="0.25">
      <c r="A2552" s="10" t="s">
        <v>324</v>
      </c>
      <c r="B2552" s="10" t="s">
        <v>915</v>
      </c>
      <c r="C2552" s="10" t="str">
        <f t="shared" si="39"/>
        <v>COPIAPOVALLENAR</v>
      </c>
      <c r="D2552" s="11">
        <v>143</v>
      </c>
    </row>
    <row r="2553" spans="1:4" x14ac:dyDescent="0.25">
      <c r="A2553" s="10" t="s">
        <v>915</v>
      </c>
      <c r="B2553" s="10" t="s">
        <v>901</v>
      </c>
      <c r="C2553" s="10" t="str">
        <f t="shared" si="39"/>
        <v>VALLENARANTOFAGASTA</v>
      </c>
      <c r="D2553" s="11">
        <v>550</v>
      </c>
    </row>
    <row r="2554" spans="1:4" x14ac:dyDescent="0.25">
      <c r="A2554" s="10" t="s">
        <v>324</v>
      </c>
      <c r="B2554" s="10" t="s">
        <v>972</v>
      </c>
      <c r="C2554" s="10" t="str">
        <f t="shared" si="39"/>
        <v>COPIAPODIEGO DE ALMAGRO</v>
      </c>
      <c r="D2554" s="11">
        <v>169</v>
      </c>
    </row>
    <row r="2555" spans="1:4" x14ac:dyDescent="0.25">
      <c r="A2555" s="10" t="s">
        <v>966</v>
      </c>
      <c r="B2555" s="10" t="s">
        <v>915</v>
      </c>
      <c r="C2555" s="10" t="str">
        <f t="shared" si="39"/>
        <v>FREIRINAVALLENAR</v>
      </c>
      <c r="D2555" s="11">
        <v>33</v>
      </c>
    </row>
    <row r="2556" spans="1:4" x14ac:dyDescent="0.25">
      <c r="A2556" s="10" t="s">
        <v>324</v>
      </c>
      <c r="B2556" s="10" t="s">
        <v>959</v>
      </c>
      <c r="C2556" s="10" t="str">
        <f t="shared" si="39"/>
        <v>COPIAPOCHAÑARAL</v>
      </c>
      <c r="D2556" s="11">
        <v>118</v>
      </c>
    </row>
    <row r="2557" spans="1:4" x14ac:dyDescent="0.25">
      <c r="A2557" s="10" t="s">
        <v>324</v>
      </c>
      <c r="B2557" s="10" t="s">
        <v>74</v>
      </c>
      <c r="C2557" s="10" t="str">
        <f t="shared" si="39"/>
        <v>COPIAPOCALDERA</v>
      </c>
      <c r="D2557" s="11">
        <v>58</v>
      </c>
    </row>
    <row r="2558" spans="1:4" x14ac:dyDescent="0.25">
      <c r="A2558" s="10" t="s">
        <v>959</v>
      </c>
      <c r="B2558" s="10" t="s">
        <v>324</v>
      </c>
      <c r="C2558" s="10" t="str">
        <f t="shared" si="39"/>
        <v>CHAÑARALCOPIAPO</v>
      </c>
      <c r="D2558" s="11">
        <v>118</v>
      </c>
    </row>
    <row r="2559" spans="1:4" x14ac:dyDescent="0.25">
      <c r="A2559" s="10" t="s">
        <v>966</v>
      </c>
      <c r="B2559" s="10" t="s">
        <v>324</v>
      </c>
      <c r="C2559" s="10" t="str">
        <f t="shared" si="39"/>
        <v>FREIRINACOPIAPO</v>
      </c>
      <c r="D2559" s="11">
        <v>147</v>
      </c>
    </row>
    <row r="2560" spans="1:4" x14ac:dyDescent="0.25">
      <c r="A2560" s="10" t="s">
        <v>324</v>
      </c>
      <c r="B2560" s="10" t="s">
        <v>324</v>
      </c>
      <c r="C2560" s="10" t="str">
        <f t="shared" si="39"/>
        <v>COPIAPOCOPIAPO</v>
      </c>
      <c r="D2560" s="11">
        <v>0</v>
      </c>
    </row>
    <row r="2561" spans="1:4" x14ac:dyDescent="0.25">
      <c r="A2561" s="10" t="s">
        <v>972</v>
      </c>
      <c r="B2561" s="10" t="s">
        <v>972</v>
      </c>
      <c r="C2561" s="10" t="str">
        <f t="shared" si="39"/>
        <v>DIEGO DE ALMAGRODIEGO DE ALMAGRO</v>
      </c>
      <c r="D2561" s="11">
        <v>0</v>
      </c>
    </row>
    <row r="2562" spans="1:4" x14ac:dyDescent="0.25">
      <c r="A2562" s="10" t="s">
        <v>966</v>
      </c>
      <c r="B2562" s="10" t="s">
        <v>74</v>
      </c>
      <c r="C2562" s="10" t="str">
        <f t="shared" ref="C2562:C2625" si="40">CONCATENATE(A2562,B2562)</f>
        <v>FREIRINACALDERA</v>
      </c>
      <c r="D2562" s="11">
        <v>162</v>
      </c>
    </row>
    <row r="2563" spans="1:4" x14ac:dyDescent="0.25">
      <c r="A2563" s="10" t="s">
        <v>972</v>
      </c>
      <c r="B2563" s="10" t="s">
        <v>74</v>
      </c>
      <c r="C2563" s="10" t="str">
        <f t="shared" si="40"/>
        <v>DIEGO DE ALMAGROCALDERA</v>
      </c>
      <c r="D2563" s="11">
        <v>186</v>
      </c>
    </row>
    <row r="2564" spans="1:4" x14ac:dyDescent="0.25">
      <c r="A2564" s="10" t="s">
        <v>74</v>
      </c>
      <c r="B2564" s="10" t="s">
        <v>966</v>
      </c>
      <c r="C2564" s="10" t="str">
        <f t="shared" si="40"/>
        <v>CALDERAFREIRINA</v>
      </c>
      <c r="D2564" s="11">
        <v>162</v>
      </c>
    </row>
    <row r="2565" spans="1:4" x14ac:dyDescent="0.25">
      <c r="A2565" s="10" t="s">
        <v>959</v>
      </c>
      <c r="B2565" s="10" t="s">
        <v>74</v>
      </c>
      <c r="C2565" s="10" t="str">
        <f t="shared" si="40"/>
        <v>CHAÑARALCALDERA</v>
      </c>
      <c r="D2565" s="11">
        <v>84</v>
      </c>
    </row>
    <row r="2566" spans="1:4" x14ac:dyDescent="0.25">
      <c r="A2566" s="10" t="s">
        <v>324</v>
      </c>
      <c r="B2566" s="10" t="s">
        <v>555</v>
      </c>
      <c r="C2566" s="10" t="str">
        <f t="shared" si="40"/>
        <v>COPIAPOLA SERENA</v>
      </c>
      <c r="D2566" s="11">
        <v>296</v>
      </c>
    </row>
    <row r="2567" spans="1:4" x14ac:dyDescent="0.25">
      <c r="A2567" s="10" t="s">
        <v>966</v>
      </c>
      <c r="B2567" s="10" t="s">
        <v>914</v>
      </c>
      <c r="C2567" s="10" t="str">
        <f t="shared" si="40"/>
        <v>FREIRINAHUASCO</v>
      </c>
      <c r="D2567" s="11">
        <v>33</v>
      </c>
    </row>
    <row r="2568" spans="1:4" x14ac:dyDescent="0.25">
      <c r="A2568" s="10" t="s">
        <v>972</v>
      </c>
      <c r="B2568" s="10" t="s">
        <v>324</v>
      </c>
      <c r="C2568" s="10" t="str">
        <f t="shared" si="40"/>
        <v>DIEGO DE ALMAGROCOPIAPO</v>
      </c>
      <c r="D2568" s="11">
        <v>169</v>
      </c>
    </row>
    <row r="2569" spans="1:4" x14ac:dyDescent="0.25">
      <c r="A2569" s="10" t="s">
        <v>959</v>
      </c>
      <c r="B2569" s="10" t="s">
        <v>270</v>
      </c>
      <c r="C2569" s="10" t="str">
        <f t="shared" si="40"/>
        <v>CHAÑARALSANTIAGO CENTRO</v>
      </c>
      <c r="D2569" s="11">
        <v>790</v>
      </c>
    </row>
    <row r="2570" spans="1:4" x14ac:dyDescent="0.25">
      <c r="A2570" s="10" t="s">
        <v>74</v>
      </c>
      <c r="B2570" s="10" t="s">
        <v>324</v>
      </c>
      <c r="C2570" s="10" t="str">
        <f t="shared" si="40"/>
        <v>CALDERACOPIAPO</v>
      </c>
      <c r="D2570" s="11">
        <v>58</v>
      </c>
    </row>
    <row r="2571" spans="1:4" x14ac:dyDescent="0.25">
      <c r="A2571" s="10" t="s">
        <v>324</v>
      </c>
      <c r="B2571" s="10" t="s">
        <v>966</v>
      </c>
      <c r="C2571" s="10" t="str">
        <f t="shared" si="40"/>
        <v>COPIAPOFREIRINA</v>
      </c>
      <c r="D2571" s="11">
        <v>147</v>
      </c>
    </row>
    <row r="2572" spans="1:4" x14ac:dyDescent="0.25">
      <c r="A2572" s="10" t="s">
        <v>74</v>
      </c>
      <c r="B2572" s="10" t="s">
        <v>270</v>
      </c>
      <c r="C2572" s="10" t="str">
        <f t="shared" si="40"/>
        <v>CALDERASANTIAGO CENTRO</v>
      </c>
      <c r="D2572" s="11">
        <v>708</v>
      </c>
    </row>
    <row r="2573" spans="1:4" x14ac:dyDescent="0.25">
      <c r="A2573" s="10" t="s">
        <v>972</v>
      </c>
      <c r="B2573" s="10" t="s">
        <v>959</v>
      </c>
      <c r="C2573" s="10" t="str">
        <f t="shared" si="40"/>
        <v>DIEGO DE ALMAGROCHAÑARAL</v>
      </c>
      <c r="D2573" s="11">
        <v>142</v>
      </c>
    </row>
    <row r="2574" spans="1:4" x14ac:dyDescent="0.25">
      <c r="A2574" s="10" t="s">
        <v>555</v>
      </c>
      <c r="B2574" s="10" t="s">
        <v>270</v>
      </c>
      <c r="C2574" s="10" t="str">
        <f t="shared" si="40"/>
        <v>LA SERENASANTIAGO CENTRO</v>
      </c>
      <c r="D2574" s="11">
        <v>471</v>
      </c>
    </row>
    <row r="2575" spans="1:4" x14ac:dyDescent="0.25">
      <c r="A2575" s="10" t="s">
        <v>555</v>
      </c>
      <c r="B2575" s="10" t="s">
        <v>100</v>
      </c>
      <c r="C2575" s="10" t="str">
        <f t="shared" si="40"/>
        <v>LA SERENACONCEPCIÓN</v>
      </c>
      <c r="D2575" s="11">
        <v>788</v>
      </c>
    </row>
    <row r="2576" spans="1:4" x14ac:dyDescent="0.25">
      <c r="A2576" s="10" t="s">
        <v>555</v>
      </c>
      <c r="B2576" s="10" t="s">
        <v>24</v>
      </c>
      <c r="C2576" s="10" t="str">
        <f t="shared" si="40"/>
        <v>LA SERENAOVALLE</v>
      </c>
      <c r="D2576" s="11">
        <v>78</v>
      </c>
    </row>
    <row r="2577" spans="1:4" x14ac:dyDescent="0.25">
      <c r="A2577" s="10" t="s">
        <v>578</v>
      </c>
      <c r="B2577" s="10" t="s">
        <v>1040</v>
      </c>
      <c r="C2577" s="10" t="str">
        <f t="shared" si="40"/>
        <v>COQUIMBOANDACOLLO</v>
      </c>
      <c r="D2577" s="11">
        <v>40</v>
      </c>
    </row>
    <row r="2578" spans="1:4" x14ac:dyDescent="0.25">
      <c r="A2578" s="10" t="s">
        <v>555</v>
      </c>
      <c r="B2578" s="10" t="s">
        <v>103</v>
      </c>
      <c r="C2578" s="10" t="str">
        <f t="shared" si="40"/>
        <v>LA SERENACHILLAN</v>
      </c>
      <c r="D2578" s="11">
        <v>752</v>
      </c>
    </row>
    <row r="2579" spans="1:4" x14ac:dyDescent="0.25">
      <c r="A2579" s="10" t="s">
        <v>562</v>
      </c>
      <c r="B2579" s="10" t="s">
        <v>548</v>
      </c>
      <c r="C2579" s="10" t="str">
        <f t="shared" si="40"/>
        <v>ILLAPELLOS VILOS</v>
      </c>
      <c r="D2579" s="11">
        <v>44</v>
      </c>
    </row>
    <row r="2580" spans="1:4" x14ac:dyDescent="0.25">
      <c r="A2580" s="10" t="s">
        <v>555</v>
      </c>
      <c r="B2580" s="10" t="s">
        <v>1040</v>
      </c>
      <c r="C2580" s="10" t="str">
        <f t="shared" si="40"/>
        <v>LA SERENAANDACOLLO</v>
      </c>
      <c r="D2580" s="11">
        <v>39</v>
      </c>
    </row>
    <row r="2581" spans="1:4" x14ac:dyDescent="0.25">
      <c r="A2581" s="10" t="s">
        <v>555</v>
      </c>
      <c r="B2581" s="10" t="s">
        <v>20</v>
      </c>
      <c r="C2581" s="10" t="str">
        <f t="shared" si="40"/>
        <v>LA SERENAVICUÑA</v>
      </c>
      <c r="D2581" s="11">
        <v>406.7</v>
      </c>
    </row>
    <row r="2582" spans="1:4" x14ac:dyDescent="0.25">
      <c r="A2582" s="10" t="s">
        <v>555</v>
      </c>
      <c r="B2582" s="10" t="s">
        <v>548</v>
      </c>
      <c r="C2582" s="10" t="str">
        <f t="shared" si="40"/>
        <v>LA SERENALOS VILOS</v>
      </c>
      <c r="D2582" s="11">
        <v>224</v>
      </c>
    </row>
    <row r="2583" spans="1:4" x14ac:dyDescent="0.25">
      <c r="A2583" s="10" t="s">
        <v>1941</v>
      </c>
      <c r="B2583" s="10" t="s">
        <v>24</v>
      </c>
      <c r="C2583" s="10" t="str">
        <f t="shared" si="40"/>
        <v>MONTE PATRIAOVALLE</v>
      </c>
      <c r="D2583" s="11">
        <v>25</v>
      </c>
    </row>
    <row r="2584" spans="1:4" x14ac:dyDescent="0.25">
      <c r="A2584" s="10" t="s">
        <v>24</v>
      </c>
      <c r="B2584" s="10" t="s">
        <v>555</v>
      </c>
      <c r="C2584" s="10" t="str">
        <f t="shared" si="40"/>
        <v>OVALLELA SERENA</v>
      </c>
      <c r="D2584" s="11">
        <v>77</v>
      </c>
    </row>
    <row r="2585" spans="1:4" x14ac:dyDescent="0.25">
      <c r="A2585" s="10" t="s">
        <v>24</v>
      </c>
      <c r="B2585" s="10" t="s">
        <v>548</v>
      </c>
      <c r="C2585" s="10" t="str">
        <f t="shared" si="40"/>
        <v>OVALLELOS VILOS</v>
      </c>
      <c r="D2585" s="11">
        <v>149</v>
      </c>
    </row>
    <row r="2586" spans="1:4" x14ac:dyDescent="0.25">
      <c r="A2586" s="10" t="s">
        <v>24</v>
      </c>
      <c r="B2586" s="10" t="s">
        <v>901</v>
      </c>
      <c r="C2586" s="10" t="str">
        <f t="shared" si="40"/>
        <v>OVALLEANTOFAGASTA</v>
      </c>
      <c r="D2586" s="11">
        <v>776</v>
      </c>
    </row>
    <row r="2587" spans="1:4" x14ac:dyDescent="0.25">
      <c r="A2587" s="10" t="s">
        <v>562</v>
      </c>
      <c r="B2587" s="10" t="s">
        <v>270</v>
      </c>
      <c r="C2587" s="10" t="str">
        <f t="shared" si="40"/>
        <v>ILLAPELSANTIAGO CENTRO</v>
      </c>
      <c r="D2587" s="11">
        <v>206</v>
      </c>
    </row>
    <row r="2588" spans="1:4" x14ac:dyDescent="0.25">
      <c r="A2588" s="10" t="s">
        <v>1030</v>
      </c>
      <c r="B2588" s="10" t="s">
        <v>578</v>
      </c>
      <c r="C2588" s="10" t="str">
        <f t="shared" si="40"/>
        <v>COMBARBALÁCOQUIMBO</v>
      </c>
      <c r="D2588" s="11">
        <v>140</v>
      </c>
    </row>
    <row r="2589" spans="1:4" x14ac:dyDescent="0.25">
      <c r="A2589" s="10" t="s">
        <v>555</v>
      </c>
      <c r="B2589" s="10" t="s">
        <v>6508</v>
      </c>
      <c r="C2589" s="10" t="str">
        <f t="shared" si="40"/>
        <v>LA SERENALA HIGUERA</v>
      </c>
      <c r="D2589" s="11">
        <v>102</v>
      </c>
    </row>
    <row r="2590" spans="1:4" x14ac:dyDescent="0.25">
      <c r="A2590" s="10" t="s">
        <v>548</v>
      </c>
      <c r="B2590" s="10" t="s">
        <v>562</v>
      </c>
      <c r="C2590" s="10" t="str">
        <f t="shared" si="40"/>
        <v>LOS VILOSILLAPEL</v>
      </c>
      <c r="D2590" s="11">
        <v>44</v>
      </c>
    </row>
    <row r="2591" spans="1:4" x14ac:dyDescent="0.25">
      <c r="A2591" s="10" t="s">
        <v>24</v>
      </c>
      <c r="B2591" s="10" t="s">
        <v>270</v>
      </c>
      <c r="C2591" s="10" t="str">
        <f t="shared" si="40"/>
        <v>OVALLESANTIAGO CENTRO</v>
      </c>
      <c r="D2591" s="11">
        <v>403</v>
      </c>
    </row>
    <row r="2592" spans="1:4" x14ac:dyDescent="0.25">
      <c r="A2592" s="10" t="s">
        <v>562</v>
      </c>
      <c r="B2592" s="10" t="s">
        <v>555</v>
      </c>
      <c r="C2592" s="10" t="str">
        <f t="shared" si="40"/>
        <v>ILLAPELLA SERENA</v>
      </c>
      <c r="D2592" s="11">
        <v>258</v>
      </c>
    </row>
    <row r="2593" spans="1:4" x14ac:dyDescent="0.25">
      <c r="A2593" s="10" t="s">
        <v>578</v>
      </c>
      <c r="B2593" s="10" t="s">
        <v>24</v>
      </c>
      <c r="C2593" s="10" t="str">
        <f t="shared" si="40"/>
        <v>COQUIMBOOVALLE</v>
      </c>
      <c r="D2593" s="11">
        <v>83</v>
      </c>
    </row>
    <row r="2594" spans="1:4" x14ac:dyDescent="0.25">
      <c r="A2594" s="10" t="s">
        <v>555</v>
      </c>
      <c r="B2594" s="10" t="s">
        <v>835</v>
      </c>
      <c r="C2594" s="10" t="str">
        <f t="shared" si="40"/>
        <v>LA SERENAPUNTA ARENAS</v>
      </c>
      <c r="D2594" s="11">
        <v>2586</v>
      </c>
    </row>
    <row r="2595" spans="1:4" x14ac:dyDescent="0.25">
      <c r="A2595" s="10" t="s">
        <v>20</v>
      </c>
      <c r="B2595" s="10" t="s">
        <v>835</v>
      </c>
      <c r="C2595" s="10" t="str">
        <f t="shared" si="40"/>
        <v>VICUÑAPUNTA ARENAS</v>
      </c>
      <c r="D2595" s="11">
        <v>2571</v>
      </c>
    </row>
    <row r="2596" spans="1:4" x14ac:dyDescent="0.25">
      <c r="A2596" s="10" t="s">
        <v>24</v>
      </c>
      <c r="B2596" s="10" t="s">
        <v>2876</v>
      </c>
      <c r="C2596" s="10" t="str">
        <f t="shared" si="40"/>
        <v>OVALLERIO HURTADO</v>
      </c>
      <c r="D2596" s="11">
        <v>52</v>
      </c>
    </row>
    <row r="2597" spans="1:4" x14ac:dyDescent="0.25">
      <c r="A2597" s="10" t="s">
        <v>1030</v>
      </c>
      <c r="B2597" s="10" t="s">
        <v>555</v>
      </c>
      <c r="C2597" s="10" t="str">
        <f t="shared" si="40"/>
        <v>COMBARBALÁLA SERENA</v>
      </c>
      <c r="D2597" s="11">
        <v>143</v>
      </c>
    </row>
    <row r="2598" spans="1:4" x14ac:dyDescent="0.25">
      <c r="A2598" s="10" t="s">
        <v>24</v>
      </c>
      <c r="B2598" s="10" t="s">
        <v>1030</v>
      </c>
      <c r="C2598" s="10" t="str">
        <f t="shared" si="40"/>
        <v>OVALLECOMBARBALÁ</v>
      </c>
      <c r="D2598" s="11">
        <v>103</v>
      </c>
    </row>
    <row r="2599" spans="1:4" x14ac:dyDescent="0.25">
      <c r="A2599" s="10" t="s">
        <v>548</v>
      </c>
      <c r="B2599" s="10" t="s">
        <v>24</v>
      </c>
      <c r="C2599" s="10" t="str">
        <f t="shared" si="40"/>
        <v>LOS VILOSOVALLE</v>
      </c>
      <c r="D2599" s="11">
        <v>186</v>
      </c>
    </row>
    <row r="2600" spans="1:4" x14ac:dyDescent="0.25">
      <c r="A2600" s="10" t="s">
        <v>548</v>
      </c>
      <c r="B2600" s="10" t="s">
        <v>555</v>
      </c>
      <c r="C2600" s="10" t="str">
        <f t="shared" si="40"/>
        <v>LOS VILOSLA SERENA</v>
      </c>
      <c r="D2600" s="11">
        <v>251</v>
      </c>
    </row>
    <row r="2601" spans="1:4" x14ac:dyDescent="0.25">
      <c r="A2601" s="10" t="s">
        <v>555</v>
      </c>
      <c r="B2601" s="10" t="s">
        <v>562</v>
      </c>
      <c r="C2601" s="10" t="str">
        <f t="shared" si="40"/>
        <v>LA SERENAILLAPEL</v>
      </c>
      <c r="D2601" s="11">
        <v>192</v>
      </c>
    </row>
    <row r="2602" spans="1:4" x14ac:dyDescent="0.25">
      <c r="A2602" s="10" t="s">
        <v>24</v>
      </c>
      <c r="B2602" s="10" t="s">
        <v>410</v>
      </c>
      <c r="C2602" s="10" t="str">
        <f t="shared" si="40"/>
        <v>OVALLEVALPARAISO</v>
      </c>
      <c r="D2602" s="11">
        <v>274</v>
      </c>
    </row>
    <row r="2603" spans="1:4" x14ac:dyDescent="0.25">
      <c r="A2603" s="10" t="s">
        <v>555</v>
      </c>
      <c r="B2603" s="10" t="s">
        <v>265</v>
      </c>
      <c r="C2603" s="10" t="str">
        <f t="shared" si="40"/>
        <v>LA SERENASANTIAGO</v>
      </c>
      <c r="D2603" s="11">
        <v>471</v>
      </c>
    </row>
    <row r="2604" spans="1:4" x14ac:dyDescent="0.25">
      <c r="A2604" s="10" t="s">
        <v>555</v>
      </c>
      <c r="B2604" s="10" t="s">
        <v>410</v>
      </c>
      <c r="C2604" s="10" t="str">
        <f t="shared" si="40"/>
        <v>LA SERENAVALPARAISO</v>
      </c>
      <c r="D2604" s="11">
        <v>430</v>
      </c>
    </row>
    <row r="2605" spans="1:4" x14ac:dyDescent="0.25">
      <c r="A2605" s="10" t="s">
        <v>555</v>
      </c>
      <c r="B2605" s="10" t="s">
        <v>324</v>
      </c>
      <c r="C2605" s="10" t="str">
        <f t="shared" si="40"/>
        <v>LA SERENACOPIAPO</v>
      </c>
      <c r="D2605" s="11">
        <v>296</v>
      </c>
    </row>
    <row r="2606" spans="1:4" x14ac:dyDescent="0.25">
      <c r="A2606" s="10" t="s">
        <v>1030</v>
      </c>
      <c r="B2606" s="10" t="s">
        <v>24</v>
      </c>
      <c r="C2606" s="10" t="str">
        <f t="shared" si="40"/>
        <v>COMBARBALÁOVALLE</v>
      </c>
      <c r="D2606" s="11">
        <v>67</v>
      </c>
    </row>
    <row r="2607" spans="1:4" x14ac:dyDescent="0.25">
      <c r="A2607" s="10" t="s">
        <v>24</v>
      </c>
      <c r="B2607" s="10" t="s">
        <v>578</v>
      </c>
      <c r="C2607" s="10" t="str">
        <f t="shared" si="40"/>
        <v>OVALLECOQUIMBO</v>
      </c>
      <c r="D2607" s="11">
        <v>83</v>
      </c>
    </row>
    <row r="2608" spans="1:4" x14ac:dyDescent="0.25">
      <c r="A2608" s="10" t="s">
        <v>578</v>
      </c>
      <c r="B2608" s="10" t="s">
        <v>548</v>
      </c>
      <c r="C2608" s="10" t="str">
        <f t="shared" si="40"/>
        <v>COQUIMBOLOS VILOS</v>
      </c>
      <c r="D2608" s="11">
        <v>240</v>
      </c>
    </row>
    <row r="2609" spans="1:4" x14ac:dyDescent="0.25">
      <c r="A2609" s="10" t="s">
        <v>562</v>
      </c>
      <c r="B2609" s="10" t="s">
        <v>24</v>
      </c>
      <c r="C2609" s="10" t="str">
        <f t="shared" si="40"/>
        <v>ILLAPELOVALLE</v>
      </c>
      <c r="D2609" s="11">
        <v>193</v>
      </c>
    </row>
    <row r="2610" spans="1:4" x14ac:dyDescent="0.25">
      <c r="A2610" s="10" t="s">
        <v>437</v>
      </c>
      <c r="B2610" s="10" t="s">
        <v>6563</v>
      </c>
      <c r="C2610" s="10" t="str">
        <f t="shared" si="40"/>
        <v>LA CALERAEL QUISCO</v>
      </c>
      <c r="D2610" s="11">
        <v>119</v>
      </c>
    </row>
    <row r="2611" spans="1:4" x14ac:dyDescent="0.25">
      <c r="A2611" s="10" t="s">
        <v>1467</v>
      </c>
      <c r="B2611" s="10" t="s">
        <v>6563</v>
      </c>
      <c r="C2611" s="10" t="str">
        <f t="shared" si="40"/>
        <v>SAN FELIPEEL QUISCO</v>
      </c>
      <c r="D2611" s="11">
        <v>173</v>
      </c>
    </row>
    <row r="2612" spans="1:4" x14ac:dyDescent="0.25">
      <c r="A2612" s="10" t="s">
        <v>437</v>
      </c>
      <c r="B2612" s="10" t="s">
        <v>408</v>
      </c>
      <c r="C2612" s="10" t="str">
        <f t="shared" si="40"/>
        <v>LA CALERAQUILLOTA</v>
      </c>
      <c r="D2612" s="11">
        <v>12</v>
      </c>
    </row>
    <row r="2613" spans="1:4" x14ac:dyDescent="0.25">
      <c r="A2613" s="10" t="s">
        <v>437</v>
      </c>
      <c r="B2613" s="10" t="s">
        <v>614</v>
      </c>
      <c r="C2613" s="10" t="str">
        <f t="shared" si="40"/>
        <v>LA CALERALA LIGUA</v>
      </c>
      <c r="D2613" s="11">
        <v>44</v>
      </c>
    </row>
    <row r="2614" spans="1:4" x14ac:dyDescent="0.25">
      <c r="A2614" s="10" t="s">
        <v>408</v>
      </c>
      <c r="B2614" s="10" t="s">
        <v>408</v>
      </c>
      <c r="C2614" s="10" t="str">
        <f t="shared" si="40"/>
        <v>QUILLOTAQUILLOTA</v>
      </c>
      <c r="D2614" s="11">
        <v>0</v>
      </c>
    </row>
    <row r="2615" spans="1:4" x14ac:dyDescent="0.25">
      <c r="A2615" s="10" t="s">
        <v>614</v>
      </c>
      <c r="B2615" s="10" t="s">
        <v>408</v>
      </c>
      <c r="C2615" s="10" t="str">
        <f t="shared" si="40"/>
        <v>LA LIGUAQUILLOTA</v>
      </c>
      <c r="D2615" s="11">
        <v>56</v>
      </c>
    </row>
    <row r="2616" spans="1:4" x14ac:dyDescent="0.25">
      <c r="A2616" s="10" t="s">
        <v>409</v>
      </c>
      <c r="B2616" s="10" t="s">
        <v>410</v>
      </c>
      <c r="C2616" s="10" t="str">
        <f t="shared" si="40"/>
        <v>LIMACHEVALPARAISO</v>
      </c>
      <c r="D2616" s="11">
        <v>41</v>
      </c>
    </row>
    <row r="2617" spans="1:4" x14ac:dyDescent="0.25">
      <c r="A2617" s="10" t="s">
        <v>435</v>
      </c>
      <c r="B2617" s="10" t="s">
        <v>6563</v>
      </c>
      <c r="C2617" s="10" t="str">
        <f t="shared" si="40"/>
        <v>VIÑA DEL MAREL QUISCO</v>
      </c>
      <c r="D2617" s="11">
        <v>67</v>
      </c>
    </row>
    <row r="2618" spans="1:4" x14ac:dyDescent="0.25">
      <c r="A2618" s="10" t="s">
        <v>408</v>
      </c>
      <c r="B2618" s="10" t="s">
        <v>614</v>
      </c>
      <c r="C2618" s="10" t="str">
        <f t="shared" si="40"/>
        <v>QUILLOTALA LIGUA</v>
      </c>
      <c r="D2618" s="11">
        <v>56</v>
      </c>
    </row>
    <row r="2619" spans="1:4" x14ac:dyDescent="0.25">
      <c r="A2619" s="10" t="s">
        <v>409</v>
      </c>
      <c r="B2619" s="10" t="s">
        <v>408</v>
      </c>
      <c r="C2619" s="10" t="str">
        <f t="shared" si="40"/>
        <v>LIMACHEQUILLOTA</v>
      </c>
      <c r="D2619" s="11">
        <v>19</v>
      </c>
    </row>
    <row r="2620" spans="1:4" x14ac:dyDescent="0.25">
      <c r="A2620" s="10" t="s">
        <v>437</v>
      </c>
      <c r="B2620" s="10" t="s">
        <v>410</v>
      </c>
      <c r="C2620" s="10" t="str">
        <f t="shared" si="40"/>
        <v>LA CALERAVALPARAISO</v>
      </c>
      <c r="D2620" s="11">
        <v>68</v>
      </c>
    </row>
    <row r="2621" spans="1:4" x14ac:dyDescent="0.25">
      <c r="A2621" s="10" t="s">
        <v>417</v>
      </c>
      <c r="B2621" s="10" t="s">
        <v>410</v>
      </c>
      <c r="C2621" s="10" t="str">
        <f t="shared" si="40"/>
        <v>QUILPUEVALPARAISO</v>
      </c>
      <c r="D2621" s="11">
        <v>22</v>
      </c>
    </row>
    <row r="2622" spans="1:4" x14ac:dyDescent="0.25">
      <c r="A2622" s="10" t="s">
        <v>408</v>
      </c>
      <c r="B2622" s="10" t="s">
        <v>409</v>
      </c>
      <c r="C2622" s="10" t="str">
        <f t="shared" si="40"/>
        <v>QUILLOTALIMACHE</v>
      </c>
      <c r="D2622" s="11">
        <v>18</v>
      </c>
    </row>
    <row r="2623" spans="1:4" x14ac:dyDescent="0.25">
      <c r="A2623" s="10" t="s">
        <v>417</v>
      </c>
      <c r="B2623" s="10" t="s">
        <v>617</v>
      </c>
      <c r="C2623" s="10" t="str">
        <f t="shared" si="40"/>
        <v>QUILPUEVILLA ALEMANA</v>
      </c>
      <c r="D2623" s="11">
        <v>7</v>
      </c>
    </row>
    <row r="2624" spans="1:4" x14ac:dyDescent="0.25">
      <c r="A2624" s="10" t="s">
        <v>408</v>
      </c>
      <c r="B2624" s="10" t="s">
        <v>435</v>
      </c>
      <c r="C2624" s="10" t="str">
        <f t="shared" si="40"/>
        <v>QUILLOTAVIÑA DEL MAR</v>
      </c>
      <c r="D2624" s="11">
        <v>47</v>
      </c>
    </row>
    <row r="2625" spans="1:4" x14ac:dyDescent="0.25">
      <c r="A2625" s="10" t="s">
        <v>409</v>
      </c>
      <c r="B2625" s="10" t="s">
        <v>435</v>
      </c>
      <c r="C2625" s="10" t="str">
        <f t="shared" si="40"/>
        <v>LIMACHEVIÑA DEL MAR</v>
      </c>
      <c r="D2625" s="11">
        <v>33</v>
      </c>
    </row>
    <row r="2626" spans="1:4" x14ac:dyDescent="0.25">
      <c r="A2626" s="10" t="s">
        <v>417</v>
      </c>
      <c r="B2626" s="10" t="s">
        <v>437</v>
      </c>
      <c r="C2626" s="10" t="str">
        <f t="shared" ref="C2626:C2689" si="41">CONCATENATE(A2626,B2626)</f>
        <v>QUILPUELA CALERA</v>
      </c>
      <c r="D2626" s="11">
        <v>49</v>
      </c>
    </row>
    <row r="2627" spans="1:4" x14ac:dyDescent="0.25">
      <c r="A2627" s="10" t="s">
        <v>437</v>
      </c>
      <c r="B2627" s="10" t="s">
        <v>435</v>
      </c>
      <c r="C2627" s="10" t="str">
        <f t="shared" si="41"/>
        <v>LA CALERAVIÑA DEL MAR</v>
      </c>
      <c r="D2627" s="11">
        <v>60</v>
      </c>
    </row>
    <row r="2628" spans="1:4" x14ac:dyDescent="0.25">
      <c r="A2628" s="10" t="s">
        <v>638</v>
      </c>
      <c r="B2628" s="10" t="s">
        <v>1389</v>
      </c>
      <c r="C2628" s="10" t="str">
        <f t="shared" si="41"/>
        <v>SAN ANTONIOCASABLANCA</v>
      </c>
      <c r="D2628" s="11">
        <v>44</v>
      </c>
    </row>
    <row r="2629" spans="1:4" x14ac:dyDescent="0.25">
      <c r="A2629" s="10" t="s">
        <v>638</v>
      </c>
      <c r="B2629" s="10" t="s">
        <v>6587</v>
      </c>
      <c r="C2629" s="10" t="str">
        <f t="shared" si="41"/>
        <v>SAN ANTONIONOGALES</v>
      </c>
      <c r="D2629" s="11">
        <v>132</v>
      </c>
    </row>
    <row r="2630" spans="1:4" x14ac:dyDescent="0.25">
      <c r="A2630" s="10" t="s">
        <v>410</v>
      </c>
      <c r="B2630" s="10" t="s">
        <v>6600</v>
      </c>
      <c r="C2630" s="10" t="str">
        <f t="shared" si="41"/>
        <v>VALPARAISOSAN ESTEBAN</v>
      </c>
      <c r="D2630" s="11">
        <v>139</v>
      </c>
    </row>
    <row r="2631" spans="1:4" x14ac:dyDescent="0.25">
      <c r="A2631" s="10" t="s">
        <v>1422</v>
      </c>
      <c r="B2631" s="10" t="s">
        <v>6600</v>
      </c>
      <c r="C2631" s="10" t="str">
        <f t="shared" si="41"/>
        <v>LOS ANDESSAN ESTEBAN</v>
      </c>
      <c r="D2631" s="11">
        <v>41</v>
      </c>
    </row>
    <row r="2632" spans="1:4" x14ac:dyDescent="0.25">
      <c r="A2632" s="10" t="s">
        <v>1389</v>
      </c>
      <c r="B2632" s="10" t="s">
        <v>1575</v>
      </c>
      <c r="C2632" s="10" t="str">
        <f t="shared" si="41"/>
        <v>CASABLANCAALGARROBO</v>
      </c>
      <c r="D2632" s="11">
        <v>40</v>
      </c>
    </row>
    <row r="2633" spans="1:4" x14ac:dyDescent="0.25">
      <c r="A2633" s="10" t="s">
        <v>1389</v>
      </c>
      <c r="B2633" s="10" t="s">
        <v>3431</v>
      </c>
      <c r="C2633" s="10" t="str">
        <f t="shared" si="41"/>
        <v>CASABLANCAESTACION CENTRAL</v>
      </c>
      <c r="D2633" s="11">
        <v>72</v>
      </c>
    </row>
    <row r="2634" spans="1:4" x14ac:dyDescent="0.25">
      <c r="A2634" s="10" t="s">
        <v>437</v>
      </c>
      <c r="B2634" s="10" t="s">
        <v>6600</v>
      </c>
      <c r="C2634" s="10" t="str">
        <f t="shared" si="41"/>
        <v>LA CALERASAN ESTEBAN</v>
      </c>
      <c r="D2634" s="11">
        <v>74</v>
      </c>
    </row>
    <row r="2635" spans="1:4" x14ac:dyDescent="0.25">
      <c r="A2635" s="10" t="s">
        <v>614</v>
      </c>
      <c r="B2635" s="10" t="s">
        <v>6600</v>
      </c>
      <c r="C2635" s="10" t="str">
        <f t="shared" si="41"/>
        <v>LA LIGUASAN ESTEBAN</v>
      </c>
      <c r="D2635" s="11">
        <v>112</v>
      </c>
    </row>
    <row r="2636" spans="1:4" x14ac:dyDescent="0.25">
      <c r="A2636" s="10" t="s">
        <v>614</v>
      </c>
      <c r="B2636" s="10" t="s">
        <v>1422</v>
      </c>
      <c r="C2636" s="10" t="str">
        <f t="shared" si="41"/>
        <v>LA LIGUALOS ANDES</v>
      </c>
      <c r="D2636" s="11">
        <v>151</v>
      </c>
    </row>
    <row r="2637" spans="1:4" x14ac:dyDescent="0.25">
      <c r="A2637" s="10" t="s">
        <v>1467</v>
      </c>
      <c r="B2637" s="10" t="s">
        <v>1422</v>
      </c>
      <c r="C2637" s="10" t="str">
        <f t="shared" si="41"/>
        <v>SAN FELIPELOS ANDES</v>
      </c>
      <c r="D2637" s="11">
        <v>132</v>
      </c>
    </row>
    <row r="2638" spans="1:4" x14ac:dyDescent="0.25">
      <c r="A2638" s="10" t="s">
        <v>1467</v>
      </c>
      <c r="B2638" s="10" t="s">
        <v>6600</v>
      </c>
      <c r="C2638" s="10" t="str">
        <f t="shared" si="41"/>
        <v>SAN FELIPESAN ESTEBAN</v>
      </c>
      <c r="D2638" s="11">
        <v>94</v>
      </c>
    </row>
    <row r="2639" spans="1:4" x14ac:dyDescent="0.25">
      <c r="A2639" s="10" t="s">
        <v>1467</v>
      </c>
      <c r="B2639" s="10" t="s">
        <v>638</v>
      </c>
      <c r="C2639" s="10" t="str">
        <f t="shared" si="41"/>
        <v>SAN FELIPESAN ANTONIO</v>
      </c>
      <c r="D2639" s="11">
        <v>140</v>
      </c>
    </row>
    <row r="2640" spans="1:4" x14ac:dyDescent="0.25">
      <c r="A2640" s="10" t="s">
        <v>437</v>
      </c>
      <c r="B2640" s="10" t="s">
        <v>1422</v>
      </c>
      <c r="C2640" s="10" t="str">
        <f t="shared" si="41"/>
        <v>LA CALERALOS ANDES</v>
      </c>
      <c r="D2640" s="11">
        <v>112</v>
      </c>
    </row>
    <row r="2641" spans="1:4" x14ac:dyDescent="0.25">
      <c r="A2641" s="10" t="s">
        <v>437</v>
      </c>
      <c r="B2641" s="10" t="s">
        <v>417</v>
      </c>
      <c r="C2641" s="10" t="str">
        <f t="shared" si="41"/>
        <v>LA CALERAQUILPUE</v>
      </c>
      <c r="D2641" s="11">
        <v>48</v>
      </c>
    </row>
    <row r="2642" spans="1:4" x14ac:dyDescent="0.25">
      <c r="A2642" s="10" t="s">
        <v>410</v>
      </c>
      <c r="B2642" s="10" t="s">
        <v>3330</v>
      </c>
      <c r="C2642" s="10" t="str">
        <f t="shared" si="41"/>
        <v>VALPARAISOPUTAENDO</v>
      </c>
      <c r="D2642" s="11">
        <v>60</v>
      </c>
    </row>
    <row r="2643" spans="1:4" x14ac:dyDescent="0.25">
      <c r="A2643" s="10" t="s">
        <v>1467</v>
      </c>
      <c r="B2643" s="10" t="s">
        <v>435</v>
      </c>
      <c r="C2643" s="10" t="str">
        <f t="shared" si="41"/>
        <v>SAN FELIPEVIÑA DEL MAR</v>
      </c>
      <c r="D2643" s="11">
        <v>53</v>
      </c>
    </row>
    <row r="2644" spans="1:4" x14ac:dyDescent="0.25">
      <c r="A2644" s="10" t="s">
        <v>614</v>
      </c>
      <c r="B2644" s="10" t="s">
        <v>410</v>
      </c>
      <c r="C2644" s="10" t="str">
        <f t="shared" si="41"/>
        <v>LA LIGUAVALPARAISO</v>
      </c>
      <c r="D2644" s="11">
        <v>110</v>
      </c>
    </row>
    <row r="2645" spans="1:4" x14ac:dyDescent="0.25">
      <c r="A2645" s="10" t="s">
        <v>1467</v>
      </c>
      <c r="B2645" s="10" t="s">
        <v>410</v>
      </c>
      <c r="C2645" s="10" t="str">
        <f t="shared" si="41"/>
        <v>SAN FELIPEVALPARAISO</v>
      </c>
      <c r="D2645" s="11">
        <v>60</v>
      </c>
    </row>
    <row r="2646" spans="1:4" x14ac:dyDescent="0.25">
      <c r="A2646" s="10" t="s">
        <v>638</v>
      </c>
      <c r="B2646" s="10" t="s">
        <v>410</v>
      </c>
      <c r="C2646" s="10" t="str">
        <f t="shared" si="41"/>
        <v>SAN ANTONIOVALPARAISO</v>
      </c>
      <c r="D2646" s="11">
        <v>90</v>
      </c>
    </row>
    <row r="2647" spans="1:4" x14ac:dyDescent="0.25">
      <c r="A2647" s="10" t="s">
        <v>638</v>
      </c>
      <c r="B2647" s="10" t="s">
        <v>435</v>
      </c>
      <c r="C2647" s="10" t="str">
        <f t="shared" si="41"/>
        <v>SAN ANTONIOVIÑA DEL MAR</v>
      </c>
      <c r="D2647" s="11">
        <v>91</v>
      </c>
    </row>
    <row r="2648" spans="1:4" x14ac:dyDescent="0.25">
      <c r="A2648" s="10" t="s">
        <v>1467</v>
      </c>
      <c r="B2648" s="10" t="s">
        <v>417</v>
      </c>
      <c r="C2648" s="10" t="str">
        <f t="shared" si="41"/>
        <v>SAN FELIPEQUILPUE</v>
      </c>
      <c r="D2648" s="11">
        <v>56</v>
      </c>
    </row>
    <row r="2649" spans="1:4" x14ac:dyDescent="0.25">
      <c r="A2649" s="10" t="s">
        <v>1422</v>
      </c>
      <c r="B2649" s="10" t="s">
        <v>410</v>
      </c>
      <c r="C2649" s="10" t="str">
        <f t="shared" si="41"/>
        <v>LOS ANDESVALPARAISO</v>
      </c>
      <c r="D2649" s="11">
        <v>140</v>
      </c>
    </row>
    <row r="2650" spans="1:4" x14ac:dyDescent="0.25">
      <c r="A2650" s="10" t="s">
        <v>1395</v>
      </c>
      <c r="B2650" s="10" t="s">
        <v>435</v>
      </c>
      <c r="C2650" s="10" t="str">
        <f t="shared" si="41"/>
        <v>QUINTEROVIÑA DEL MAR</v>
      </c>
      <c r="D2650" s="11">
        <v>39</v>
      </c>
    </row>
    <row r="2651" spans="1:4" x14ac:dyDescent="0.25">
      <c r="A2651" s="10" t="s">
        <v>437</v>
      </c>
      <c r="B2651" s="10" t="s">
        <v>6554</v>
      </c>
      <c r="C2651" s="10" t="str">
        <f t="shared" si="41"/>
        <v>LA CALERAHIJUELAS</v>
      </c>
      <c r="D2651" s="11">
        <v>8</v>
      </c>
    </row>
    <row r="2652" spans="1:4" x14ac:dyDescent="0.25">
      <c r="A2652" s="10" t="s">
        <v>437</v>
      </c>
      <c r="B2652" s="10" t="s">
        <v>409</v>
      </c>
      <c r="C2652" s="10" t="str">
        <f t="shared" si="41"/>
        <v>LA CALERALIMACHE</v>
      </c>
      <c r="D2652" s="11">
        <v>31</v>
      </c>
    </row>
    <row r="2653" spans="1:4" x14ac:dyDescent="0.25">
      <c r="A2653" s="10" t="s">
        <v>638</v>
      </c>
      <c r="B2653" s="10" t="s">
        <v>270</v>
      </c>
      <c r="C2653" s="10" t="str">
        <f t="shared" si="41"/>
        <v>SAN ANTONIOSANTIAGO CENTRO</v>
      </c>
      <c r="D2653" s="11">
        <v>115</v>
      </c>
    </row>
    <row r="2654" spans="1:4" x14ac:dyDescent="0.25">
      <c r="A2654" s="10" t="s">
        <v>437</v>
      </c>
      <c r="B2654" s="10" t="s">
        <v>6536</v>
      </c>
      <c r="C2654" s="10" t="str">
        <f t="shared" si="41"/>
        <v>LA CALERASANTO DOMINGO</v>
      </c>
      <c r="D2654" s="11">
        <v>158</v>
      </c>
    </row>
    <row r="2655" spans="1:4" x14ac:dyDescent="0.25">
      <c r="A2655" s="10" t="s">
        <v>437</v>
      </c>
      <c r="B2655" s="10" t="s">
        <v>437</v>
      </c>
      <c r="C2655" s="10" t="str">
        <f t="shared" si="41"/>
        <v>LA CALERALA CALERA</v>
      </c>
      <c r="D2655" s="11">
        <v>0</v>
      </c>
    </row>
    <row r="2656" spans="1:4" x14ac:dyDescent="0.25">
      <c r="A2656" s="10" t="s">
        <v>1395</v>
      </c>
      <c r="B2656" s="10" t="s">
        <v>617</v>
      </c>
      <c r="C2656" s="10" t="str">
        <f t="shared" si="41"/>
        <v>QUINTEROVILLA ALEMANA</v>
      </c>
      <c r="D2656" s="11">
        <v>57</v>
      </c>
    </row>
    <row r="2657" spans="1:4" x14ac:dyDescent="0.25">
      <c r="A2657" s="10" t="s">
        <v>410</v>
      </c>
      <c r="B2657" s="10" t="s">
        <v>835</v>
      </c>
      <c r="C2657" s="10" t="str">
        <f t="shared" si="41"/>
        <v>VALPARAISOPUNTA ARENAS</v>
      </c>
      <c r="D2657" s="11">
        <v>3117</v>
      </c>
    </row>
    <row r="2658" spans="1:4" x14ac:dyDescent="0.25">
      <c r="A2658" s="10" t="s">
        <v>437</v>
      </c>
      <c r="B2658" s="10" t="s">
        <v>1615</v>
      </c>
      <c r="C2658" s="10" t="str">
        <f t="shared" si="41"/>
        <v>LA CALERACATEMU</v>
      </c>
      <c r="D2658" s="11">
        <v>26</v>
      </c>
    </row>
    <row r="2659" spans="1:4" x14ac:dyDescent="0.25">
      <c r="A2659" s="10" t="s">
        <v>1467</v>
      </c>
      <c r="B2659" s="10" t="s">
        <v>614</v>
      </c>
      <c r="C2659" s="10" t="str">
        <f t="shared" si="41"/>
        <v>SAN FELIPELA LIGUA</v>
      </c>
      <c r="D2659" s="11">
        <v>51</v>
      </c>
    </row>
    <row r="2660" spans="1:4" x14ac:dyDescent="0.25">
      <c r="A2660" s="10" t="s">
        <v>410</v>
      </c>
      <c r="B2660" s="10" t="s">
        <v>3057</v>
      </c>
      <c r="C2660" s="10" t="str">
        <f t="shared" si="41"/>
        <v>VALPARAISOPROVIDENCIA</v>
      </c>
      <c r="D2660" s="11">
        <v>120</v>
      </c>
    </row>
    <row r="2661" spans="1:4" x14ac:dyDescent="0.25">
      <c r="A2661" s="10" t="s">
        <v>1467</v>
      </c>
      <c r="B2661" s="10" t="s">
        <v>6506</v>
      </c>
      <c r="C2661" s="10" t="str">
        <f t="shared" si="41"/>
        <v>SAN FELIPEJUAN FERNANDEZ</v>
      </c>
      <c r="D2661" s="11">
        <v>522</v>
      </c>
    </row>
    <row r="2662" spans="1:4" x14ac:dyDescent="0.25">
      <c r="A2662" s="10" t="s">
        <v>417</v>
      </c>
      <c r="B2662" s="10" t="s">
        <v>435</v>
      </c>
      <c r="C2662" s="10" t="str">
        <f t="shared" si="41"/>
        <v>QUILPUEVIÑA DEL MAR</v>
      </c>
      <c r="D2662" s="11">
        <v>14</v>
      </c>
    </row>
    <row r="2663" spans="1:4" x14ac:dyDescent="0.25">
      <c r="A2663" s="10" t="s">
        <v>410</v>
      </c>
      <c r="B2663" s="10" t="s">
        <v>3324</v>
      </c>
      <c r="C2663" s="10" t="str">
        <f t="shared" si="41"/>
        <v>VALPARAISOCERRILLOS</v>
      </c>
      <c r="D2663" s="11">
        <v>120</v>
      </c>
    </row>
    <row r="2664" spans="1:4" x14ac:dyDescent="0.25">
      <c r="A2664" s="10" t="s">
        <v>437</v>
      </c>
      <c r="B2664" s="10" t="s">
        <v>617</v>
      </c>
      <c r="C2664" s="10" t="str">
        <f t="shared" si="41"/>
        <v>LA CALERAVILLA ALEMANA</v>
      </c>
      <c r="D2664" s="11">
        <v>41</v>
      </c>
    </row>
    <row r="2665" spans="1:4" x14ac:dyDescent="0.25">
      <c r="A2665" s="10" t="s">
        <v>410</v>
      </c>
      <c r="B2665" s="10" t="s">
        <v>437</v>
      </c>
      <c r="C2665" s="10" t="str">
        <f t="shared" si="41"/>
        <v>VALPARAISOLA CALERA</v>
      </c>
      <c r="D2665" s="11">
        <v>68</v>
      </c>
    </row>
    <row r="2666" spans="1:4" x14ac:dyDescent="0.25">
      <c r="A2666" s="10" t="s">
        <v>410</v>
      </c>
      <c r="B2666" s="10" t="s">
        <v>614</v>
      </c>
      <c r="C2666" s="10" t="str">
        <f t="shared" si="41"/>
        <v>VALPARAISOLA LIGUA</v>
      </c>
      <c r="D2666" s="11">
        <v>112</v>
      </c>
    </row>
    <row r="2667" spans="1:4" x14ac:dyDescent="0.25">
      <c r="A2667" s="10" t="s">
        <v>410</v>
      </c>
      <c r="B2667" s="10" t="s">
        <v>1422</v>
      </c>
      <c r="C2667" s="10" t="str">
        <f t="shared" si="41"/>
        <v>VALPARAISOLOS ANDES</v>
      </c>
      <c r="D2667" s="11">
        <v>178</v>
      </c>
    </row>
    <row r="2668" spans="1:4" x14ac:dyDescent="0.25">
      <c r="A2668" s="10" t="s">
        <v>410</v>
      </c>
      <c r="B2668" s="10" t="s">
        <v>638</v>
      </c>
      <c r="C2668" s="10" t="str">
        <f t="shared" si="41"/>
        <v>VALPARAISOSAN ANTONIO</v>
      </c>
      <c r="D2668" s="11">
        <v>90</v>
      </c>
    </row>
    <row r="2669" spans="1:4" x14ac:dyDescent="0.25">
      <c r="A2669" s="10" t="s">
        <v>410</v>
      </c>
      <c r="B2669" s="10" t="s">
        <v>1395</v>
      </c>
      <c r="C2669" s="10" t="str">
        <f t="shared" si="41"/>
        <v>VALPARAISOQUINTERO</v>
      </c>
      <c r="D2669" s="11">
        <v>47</v>
      </c>
    </row>
    <row r="2670" spans="1:4" x14ac:dyDescent="0.25">
      <c r="A2670" s="10" t="s">
        <v>417</v>
      </c>
      <c r="B2670" s="10" t="s">
        <v>270</v>
      </c>
      <c r="C2670" s="10" t="str">
        <f t="shared" si="41"/>
        <v>QUILPUESANTIAGO CENTRO</v>
      </c>
      <c r="D2670" s="11">
        <v>120</v>
      </c>
    </row>
    <row r="2671" spans="1:4" x14ac:dyDescent="0.25">
      <c r="A2671" s="10" t="s">
        <v>410</v>
      </c>
      <c r="B2671" s="10" t="s">
        <v>435</v>
      </c>
      <c r="C2671" s="10" t="str">
        <f t="shared" si="41"/>
        <v>VALPARAISOVIÑA DEL MAR</v>
      </c>
      <c r="D2671" s="11">
        <v>9</v>
      </c>
    </row>
    <row r="2672" spans="1:4" x14ac:dyDescent="0.25">
      <c r="A2672" s="10" t="s">
        <v>410</v>
      </c>
      <c r="B2672" s="10" t="s">
        <v>270</v>
      </c>
      <c r="C2672" s="10" t="str">
        <f t="shared" si="41"/>
        <v>VALPARAISOSANTIAGO CENTRO</v>
      </c>
      <c r="D2672" s="11">
        <v>120</v>
      </c>
    </row>
    <row r="2673" spans="1:4" x14ac:dyDescent="0.25">
      <c r="A2673" s="10" t="s">
        <v>410</v>
      </c>
      <c r="B2673" s="10" t="s">
        <v>1467</v>
      </c>
      <c r="C2673" s="10" t="str">
        <f t="shared" si="41"/>
        <v>VALPARAISOSAN FELIPE</v>
      </c>
      <c r="D2673" s="11">
        <v>61</v>
      </c>
    </row>
    <row r="2674" spans="1:4" x14ac:dyDescent="0.25">
      <c r="A2674" s="10" t="s">
        <v>410</v>
      </c>
      <c r="B2674" s="10" t="s">
        <v>6506</v>
      </c>
      <c r="C2674" s="10" t="str">
        <f t="shared" si="41"/>
        <v>VALPARAISOJUAN FERNANDEZ</v>
      </c>
      <c r="D2674" s="11">
        <v>500</v>
      </c>
    </row>
    <row r="2675" spans="1:4" x14ac:dyDescent="0.25">
      <c r="A2675" s="10" t="s">
        <v>1467</v>
      </c>
      <c r="B2675" s="10" t="s">
        <v>270</v>
      </c>
      <c r="C2675" s="10" t="str">
        <f t="shared" si="41"/>
        <v>SAN FELIPESANTIAGO CENTRO</v>
      </c>
      <c r="D2675" s="11">
        <v>133</v>
      </c>
    </row>
    <row r="2676" spans="1:4" x14ac:dyDescent="0.25">
      <c r="A2676" s="10" t="s">
        <v>614</v>
      </c>
      <c r="B2676" s="10" t="s">
        <v>435</v>
      </c>
      <c r="C2676" s="10" t="str">
        <f t="shared" si="41"/>
        <v>LA LIGUAVIÑA DEL MAR</v>
      </c>
      <c r="D2676" s="11">
        <v>103</v>
      </c>
    </row>
    <row r="2677" spans="1:4" x14ac:dyDescent="0.25">
      <c r="A2677" s="10" t="s">
        <v>1422</v>
      </c>
      <c r="B2677" s="10" t="s">
        <v>435</v>
      </c>
      <c r="C2677" s="10" t="str">
        <f t="shared" si="41"/>
        <v>LOS ANDESVIÑA DEL MAR</v>
      </c>
      <c r="D2677" s="11">
        <v>169</v>
      </c>
    </row>
    <row r="2678" spans="1:4" x14ac:dyDescent="0.25">
      <c r="A2678" s="10" t="s">
        <v>410</v>
      </c>
      <c r="B2678" s="10" t="s">
        <v>1309</v>
      </c>
      <c r="C2678" s="10" t="str">
        <f t="shared" si="41"/>
        <v>VALPARAISOLA FLORIDA</v>
      </c>
      <c r="D2678" s="11">
        <v>120</v>
      </c>
    </row>
    <row r="2679" spans="1:4" x14ac:dyDescent="0.25">
      <c r="A2679" s="10" t="s">
        <v>638</v>
      </c>
      <c r="B2679" s="10" t="s">
        <v>1309</v>
      </c>
      <c r="C2679" s="10" t="str">
        <f t="shared" si="41"/>
        <v>SAN ANTONIOLA FLORIDA</v>
      </c>
      <c r="D2679" s="11">
        <v>120</v>
      </c>
    </row>
    <row r="2680" spans="1:4" x14ac:dyDescent="0.25">
      <c r="A2680" s="10" t="s">
        <v>638</v>
      </c>
      <c r="B2680" s="10" t="s">
        <v>1348</v>
      </c>
      <c r="C2680" s="10" t="str">
        <f t="shared" si="41"/>
        <v>SAN ANTONIOSAN MIGUEL</v>
      </c>
      <c r="D2680" s="11">
        <v>120</v>
      </c>
    </row>
    <row r="2681" spans="1:4" x14ac:dyDescent="0.25">
      <c r="A2681" s="10" t="s">
        <v>6515</v>
      </c>
      <c r="B2681" s="10" t="s">
        <v>6515</v>
      </c>
      <c r="C2681" s="10" t="str">
        <f t="shared" si="41"/>
        <v>LLAY LLAYLLAY LLAY</v>
      </c>
      <c r="D2681" s="11">
        <v>0</v>
      </c>
    </row>
    <row r="2682" spans="1:4" x14ac:dyDescent="0.25">
      <c r="A2682" s="10" t="s">
        <v>1422</v>
      </c>
      <c r="B2682" s="10" t="s">
        <v>6515</v>
      </c>
      <c r="C2682" s="10" t="str">
        <f t="shared" si="41"/>
        <v>LOS ANDESLLAY LLAY</v>
      </c>
      <c r="D2682" s="11">
        <v>88</v>
      </c>
    </row>
    <row r="2683" spans="1:4" x14ac:dyDescent="0.25">
      <c r="A2683" s="10" t="s">
        <v>950</v>
      </c>
      <c r="B2683" s="10" t="s">
        <v>6563</v>
      </c>
      <c r="C2683" s="10" t="str">
        <f t="shared" si="41"/>
        <v>RANCAGUAEL QUISCO</v>
      </c>
      <c r="D2683" s="11">
        <v>161</v>
      </c>
    </row>
    <row r="2684" spans="1:4" x14ac:dyDescent="0.25">
      <c r="A2684" s="10" t="s">
        <v>1294</v>
      </c>
      <c r="B2684" s="10" t="s">
        <v>6563</v>
      </c>
      <c r="C2684" s="10" t="str">
        <f t="shared" si="41"/>
        <v>SANTA CRUZEL QUISCO</v>
      </c>
      <c r="D2684" s="11">
        <v>169</v>
      </c>
    </row>
    <row r="2685" spans="1:4" x14ac:dyDescent="0.25">
      <c r="A2685" s="10" t="s">
        <v>950</v>
      </c>
      <c r="B2685" s="10" t="s">
        <v>3431</v>
      </c>
      <c r="C2685" s="10" t="str">
        <f t="shared" si="41"/>
        <v>RANCAGUAESTACION CENTRAL</v>
      </c>
      <c r="D2685" s="11">
        <v>88</v>
      </c>
    </row>
    <row r="2686" spans="1:4" x14ac:dyDescent="0.25">
      <c r="A2686" s="10" t="s">
        <v>6601</v>
      </c>
      <c r="B2686" s="10" t="s">
        <v>950</v>
      </c>
      <c r="C2686" s="10" t="str">
        <f t="shared" si="41"/>
        <v>COLTAUCORANCAGUA</v>
      </c>
      <c r="D2686" s="11">
        <v>39</v>
      </c>
    </row>
    <row r="2687" spans="1:4" x14ac:dyDescent="0.25">
      <c r="A2687" s="10" t="s">
        <v>950</v>
      </c>
      <c r="B2687" s="10" t="s">
        <v>288</v>
      </c>
      <c r="C2687" s="10" t="str">
        <f t="shared" si="41"/>
        <v>RANCAGUATEMUCO</v>
      </c>
      <c r="D2687" s="11">
        <v>598</v>
      </c>
    </row>
    <row r="2688" spans="1:4" x14ac:dyDescent="0.25">
      <c r="A2688" s="10" t="s">
        <v>950</v>
      </c>
      <c r="B2688" s="10" t="s">
        <v>1575</v>
      </c>
      <c r="C2688" s="10" t="str">
        <f t="shared" si="41"/>
        <v>RANCAGUAALGARROBO</v>
      </c>
      <c r="D2688" s="11">
        <v>134</v>
      </c>
    </row>
    <row r="2689" spans="1:4" x14ac:dyDescent="0.25">
      <c r="A2689" s="10" t="s">
        <v>950</v>
      </c>
      <c r="B2689" s="10" t="s">
        <v>6531</v>
      </c>
      <c r="C2689" s="10" t="str">
        <f t="shared" si="41"/>
        <v>RANCAGUAREQUINOA</v>
      </c>
      <c r="D2689" s="11">
        <v>20</v>
      </c>
    </row>
    <row r="2690" spans="1:4" x14ac:dyDescent="0.25">
      <c r="A2690" s="10" t="s">
        <v>950</v>
      </c>
      <c r="B2690" s="10" t="s">
        <v>6551</v>
      </c>
      <c r="C2690" s="10" t="str">
        <f t="shared" ref="C2690:C2753" si="42">CONCATENATE(A2690,B2690)</f>
        <v>RANCAGUARECOLETA</v>
      </c>
      <c r="D2690" s="11">
        <v>88</v>
      </c>
    </row>
    <row r="2691" spans="1:4" x14ac:dyDescent="0.25">
      <c r="A2691" s="10" t="s">
        <v>359</v>
      </c>
      <c r="B2691" s="10" t="s">
        <v>6495</v>
      </c>
      <c r="C2691" s="10" t="str">
        <f t="shared" si="42"/>
        <v>TALCALAJA</v>
      </c>
      <c r="D2691" s="11">
        <v>260</v>
      </c>
    </row>
    <row r="2692" spans="1:4" x14ac:dyDescent="0.25">
      <c r="A2692" s="10" t="s">
        <v>4</v>
      </c>
      <c r="B2692" s="10" t="s">
        <v>227</v>
      </c>
      <c r="C2692" s="10" t="str">
        <f t="shared" si="42"/>
        <v>MOLINALOS ANGELES</v>
      </c>
      <c r="D2692" s="11">
        <v>311</v>
      </c>
    </row>
    <row r="2693" spans="1:4" x14ac:dyDescent="0.25">
      <c r="A2693" s="10" t="s">
        <v>353</v>
      </c>
      <c r="B2693" s="10" t="s">
        <v>6495</v>
      </c>
      <c r="C2693" s="10" t="str">
        <f t="shared" si="42"/>
        <v>LINARESLAJA</v>
      </c>
      <c r="D2693" s="11">
        <v>212</v>
      </c>
    </row>
    <row r="2694" spans="1:4" x14ac:dyDescent="0.25">
      <c r="A2694" s="10" t="s">
        <v>368</v>
      </c>
      <c r="B2694" s="10" t="s">
        <v>6495</v>
      </c>
      <c r="C2694" s="10" t="str">
        <f t="shared" si="42"/>
        <v>CURICÓLAJA</v>
      </c>
      <c r="D2694" s="11">
        <v>322</v>
      </c>
    </row>
    <row r="2695" spans="1:4" x14ac:dyDescent="0.25">
      <c r="A2695" s="10" t="s">
        <v>1753</v>
      </c>
      <c r="B2695" s="10" t="s">
        <v>6495</v>
      </c>
      <c r="C2695" s="10" t="str">
        <f t="shared" si="42"/>
        <v>CAUQUENESLAJA</v>
      </c>
      <c r="D2695" s="11">
        <v>226</v>
      </c>
    </row>
    <row r="2696" spans="1:4" x14ac:dyDescent="0.25">
      <c r="A2696" s="10" t="s">
        <v>353</v>
      </c>
      <c r="B2696" s="10" t="s">
        <v>227</v>
      </c>
      <c r="C2696" s="10" t="str">
        <f t="shared" si="42"/>
        <v>LINARESLOS ANGELES</v>
      </c>
      <c r="D2696" s="11">
        <v>215</v>
      </c>
    </row>
    <row r="2697" spans="1:4" x14ac:dyDescent="0.25">
      <c r="A2697" s="10" t="s">
        <v>4</v>
      </c>
      <c r="B2697" s="10" t="s">
        <v>6495</v>
      </c>
      <c r="C2697" s="10" t="str">
        <f t="shared" si="42"/>
        <v>MOLINALAJA</v>
      </c>
      <c r="D2697" s="11">
        <v>310</v>
      </c>
    </row>
    <row r="2698" spans="1:4" x14ac:dyDescent="0.25">
      <c r="A2698" s="10" t="s">
        <v>359</v>
      </c>
      <c r="B2698" s="10" t="s">
        <v>828</v>
      </c>
      <c r="C2698" s="10" t="str">
        <f t="shared" si="42"/>
        <v>TALCAPUERTO VARAS</v>
      </c>
      <c r="D2698" s="11">
        <v>763</v>
      </c>
    </row>
    <row r="2699" spans="1:4" x14ac:dyDescent="0.25">
      <c r="A2699" s="10" t="s">
        <v>368</v>
      </c>
      <c r="B2699" s="10" t="s">
        <v>828</v>
      </c>
      <c r="C2699" s="10" t="str">
        <f t="shared" si="42"/>
        <v>CURICÓPUERTO VARAS</v>
      </c>
      <c r="D2699" s="11">
        <v>825</v>
      </c>
    </row>
    <row r="2700" spans="1:4" x14ac:dyDescent="0.25">
      <c r="A2700" s="10" t="s">
        <v>353</v>
      </c>
      <c r="B2700" s="10" t="s">
        <v>100</v>
      </c>
      <c r="C2700" s="10" t="str">
        <f t="shared" si="42"/>
        <v>LINARESCONCEPCIÓN</v>
      </c>
      <c r="D2700" s="11">
        <v>202</v>
      </c>
    </row>
    <row r="2701" spans="1:4" x14ac:dyDescent="0.25">
      <c r="A2701" s="10" t="s">
        <v>353</v>
      </c>
      <c r="B2701" s="10" t="s">
        <v>1715</v>
      </c>
      <c r="C2701" s="10" t="str">
        <f t="shared" si="42"/>
        <v>LINARESLICANTÉN</v>
      </c>
      <c r="D2701" s="11">
        <v>145</v>
      </c>
    </row>
    <row r="2702" spans="1:4" x14ac:dyDescent="0.25">
      <c r="A2702" s="10" t="s">
        <v>353</v>
      </c>
      <c r="B2702" s="10" t="s">
        <v>1956</v>
      </c>
      <c r="C2702" s="10" t="str">
        <f t="shared" si="42"/>
        <v>LINARESRETIRO</v>
      </c>
      <c r="D2702" s="11">
        <v>35</v>
      </c>
    </row>
    <row r="2703" spans="1:4" x14ac:dyDescent="0.25">
      <c r="A2703" s="10" t="s">
        <v>353</v>
      </c>
      <c r="B2703" s="10" t="s">
        <v>1964</v>
      </c>
      <c r="C2703" s="10" t="str">
        <f t="shared" si="42"/>
        <v>LINARESLONGAVI</v>
      </c>
      <c r="D2703" s="11">
        <v>21</v>
      </c>
    </row>
    <row r="2704" spans="1:4" x14ac:dyDescent="0.25">
      <c r="A2704" s="10" t="s">
        <v>227</v>
      </c>
      <c r="B2704" s="10" t="s">
        <v>227</v>
      </c>
      <c r="C2704" s="10" t="str">
        <f t="shared" si="42"/>
        <v>LOS ANGELESLOS ANGELES</v>
      </c>
      <c r="D2704" s="11">
        <v>0</v>
      </c>
    </row>
    <row r="2705" spans="1:4" x14ac:dyDescent="0.25">
      <c r="A2705" s="10" t="s">
        <v>34</v>
      </c>
      <c r="B2705" s="10" t="s">
        <v>6495</v>
      </c>
      <c r="C2705" s="10" t="str">
        <f t="shared" si="42"/>
        <v>CORONELLAJA</v>
      </c>
      <c r="D2705" s="11">
        <v>73</v>
      </c>
    </row>
    <row r="2706" spans="1:4" x14ac:dyDescent="0.25">
      <c r="A2706" s="10" t="s">
        <v>115</v>
      </c>
      <c r="B2706" s="10" t="s">
        <v>6518</v>
      </c>
      <c r="C2706" s="10" t="str">
        <f t="shared" si="42"/>
        <v>ARAUCOLOTA</v>
      </c>
      <c r="D2706" s="11">
        <v>33</v>
      </c>
    </row>
    <row r="2707" spans="1:4" x14ac:dyDescent="0.25">
      <c r="A2707" s="10" t="s">
        <v>100</v>
      </c>
      <c r="B2707" s="10" t="s">
        <v>435</v>
      </c>
      <c r="C2707" s="10" t="str">
        <f t="shared" si="42"/>
        <v>CONCEPCIÓNVIÑA DEL MAR</v>
      </c>
      <c r="D2707" s="11">
        <v>607</v>
      </c>
    </row>
    <row r="2708" spans="1:4" x14ac:dyDescent="0.25">
      <c r="A2708" s="10" t="s">
        <v>291</v>
      </c>
      <c r="B2708" s="10" t="s">
        <v>3057</v>
      </c>
      <c r="C2708" s="10" t="str">
        <f t="shared" si="42"/>
        <v>CAÑETEPROVIDENCIA</v>
      </c>
      <c r="D2708" s="11">
        <v>638</v>
      </c>
    </row>
    <row r="2709" spans="1:4" x14ac:dyDescent="0.25">
      <c r="A2709" s="10" t="s">
        <v>143</v>
      </c>
      <c r="B2709" s="10" t="s">
        <v>1926</v>
      </c>
      <c r="C2709" s="10" t="str">
        <f t="shared" si="42"/>
        <v>YUMBELSAN PEDRO DE LA PAZ</v>
      </c>
      <c r="D2709" s="11">
        <v>75</v>
      </c>
    </row>
    <row r="2710" spans="1:4" x14ac:dyDescent="0.25">
      <c r="A2710" s="10" t="s">
        <v>227</v>
      </c>
      <c r="B2710" s="10" t="s">
        <v>1926</v>
      </c>
      <c r="C2710" s="10" t="str">
        <f t="shared" si="42"/>
        <v>LOS ANGELESSAN PEDRO DE LA PAZ</v>
      </c>
      <c r="D2710" s="11">
        <v>132</v>
      </c>
    </row>
    <row r="2711" spans="1:4" x14ac:dyDescent="0.25">
      <c r="A2711" s="10" t="s">
        <v>100</v>
      </c>
      <c r="B2711" s="10" t="s">
        <v>6602</v>
      </c>
      <c r="C2711" s="10" t="str">
        <f t="shared" si="42"/>
        <v>CONCEPCIÓNCONTULMO</v>
      </c>
      <c r="D2711" s="11">
        <v>170</v>
      </c>
    </row>
    <row r="2712" spans="1:4" x14ac:dyDescent="0.25">
      <c r="A2712" s="10" t="s">
        <v>288</v>
      </c>
      <c r="B2712" s="10" t="s">
        <v>6495</v>
      </c>
      <c r="C2712" s="10" t="str">
        <f t="shared" si="42"/>
        <v>TEMUCOLAJA</v>
      </c>
      <c r="D2712" s="11">
        <v>206</v>
      </c>
    </row>
    <row r="2713" spans="1:4" x14ac:dyDescent="0.25">
      <c r="A2713" s="10" t="s">
        <v>724</v>
      </c>
      <c r="B2713" s="10" t="s">
        <v>6495</v>
      </c>
      <c r="C2713" s="10" t="str">
        <f t="shared" si="42"/>
        <v>ANGOLLAJA</v>
      </c>
      <c r="D2713" s="11">
        <v>77</v>
      </c>
    </row>
    <row r="2714" spans="1:4" x14ac:dyDescent="0.25">
      <c r="A2714" s="10" t="s">
        <v>442</v>
      </c>
      <c r="B2714" s="10" t="s">
        <v>227</v>
      </c>
      <c r="C2714" s="10" t="str">
        <f t="shared" si="42"/>
        <v>VILLARRICALOS ANGELES</v>
      </c>
      <c r="D2714" s="11">
        <v>215</v>
      </c>
    </row>
    <row r="2715" spans="1:4" x14ac:dyDescent="0.25">
      <c r="A2715" s="10" t="s">
        <v>704</v>
      </c>
      <c r="B2715" s="10" t="s">
        <v>6495</v>
      </c>
      <c r="C2715" s="10" t="str">
        <f t="shared" si="42"/>
        <v>CURACAUTINLAJA</v>
      </c>
      <c r="D2715" s="11">
        <v>199</v>
      </c>
    </row>
    <row r="2716" spans="1:4" x14ac:dyDescent="0.25">
      <c r="A2716" s="10" t="s">
        <v>485</v>
      </c>
      <c r="B2716" s="10" t="s">
        <v>100</v>
      </c>
      <c r="C2716" s="10" t="str">
        <f t="shared" si="42"/>
        <v>PITRUFQUENCONCEPCIÓN</v>
      </c>
      <c r="D2716" s="11">
        <v>325</v>
      </c>
    </row>
    <row r="2717" spans="1:4" x14ac:dyDescent="0.25">
      <c r="A2717" s="10" t="s">
        <v>442</v>
      </c>
      <c r="B2717" s="10" t="s">
        <v>100</v>
      </c>
      <c r="C2717" s="10" t="str">
        <f t="shared" si="42"/>
        <v>VILLARRICACONCEPCIÓN</v>
      </c>
      <c r="D2717" s="11">
        <v>346</v>
      </c>
    </row>
    <row r="2718" spans="1:4" x14ac:dyDescent="0.25">
      <c r="A2718" s="10" t="s">
        <v>704</v>
      </c>
      <c r="B2718" s="10" t="s">
        <v>100</v>
      </c>
      <c r="C2718" s="10" t="str">
        <f t="shared" si="42"/>
        <v>CURACAUTINCONCEPCIÓN</v>
      </c>
      <c r="D2718" s="11">
        <v>288</v>
      </c>
    </row>
    <row r="2719" spans="1:4" x14ac:dyDescent="0.25">
      <c r="A2719" s="10" t="s">
        <v>829</v>
      </c>
      <c r="B2719" s="10" t="s">
        <v>829</v>
      </c>
      <c r="C2719" s="10" t="str">
        <f t="shared" si="42"/>
        <v>FUTALEUFUFUTALEUFU</v>
      </c>
      <c r="D2719" s="11">
        <v>0</v>
      </c>
    </row>
    <row r="2720" spans="1:4" x14ac:dyDescent="0.25">
      <c r="A2720" s="10" t="s">
        <v>806</v>
      </c>
      <c r="B2720" s="10" t="s">
        <v>824</v>
      </c>
      <c r="C2720" s="10" t="str">
        <f t="shared" si="42"/>
        <v>RÍO NEGROCHAITÉN</v>
      </c>
      <c r="D2720" s="11">
        <v>325</v>
      </c>
    </row>
    <row r="2721" spans="1:4" x14ac:dyDescent="0.25">
      <c r="A2721" s="10" t="s">
        <v>820</v>
      </c>
      <c r="B2721" s="10" t="s">
        <v>4008</v>
      </c>
      <c r="C2721" s="10" t="str">
        <f t="shared" si="42"/>
        <v>QUELLÓNFRUTILLAR</v>
      </c>
      <c r="D2721" s="11">
        <v>300</v>
      </c>
    </row>
    <row r="2722" spans="1:4" x14ac:dyDescent="0.25">
      <c r="A2722" s="10" t="s">
        <v>802</v>
      </c>
      <c r="B2722" s="10" t="s">
        <v>4008</v>
      </c>
      <c r="C2722" s="10" t="str">
        <f t="shared" si="42"/>
        <v>MAULLÍNFRUTILLAR</v>
      </c>
      <c r="D2722" s="11">
        <v>116</v>
      </c>
    </row>
    <row r="2723" spans="1:4" x14ac:dyDescent="0.25">
      <c r="A2723" s="10" t="s">
        <v>806</v>
      </c>
      <c r="B2723" s="10" t="s">
        <v>6592</v>
      </c>
      <c r="C2723" s="10" t="str">
        <f t="shared" si="42"/>
        <v>RÍO NEGROPUYEHUE</v>
      </c>
      <c r="D2723" s="11">
        <v>99</v>
      </c>
    </row>
    <row r="2724" spans="1:4" x14ac:dyDescent="0.25">
      <c r="A2724" s="10" t="s">
        <v>378</v>
      </c>
      <c r="B2724" s="10" t="s">
        <v>6592</v>
      </c>
      <c r="C2724" s="10" t="str">
        <f t="shared" si="42"/>
        <v>OSORNOPUYEHUE</v>
      </c>
      <c r="D2724" s="11">
        <v>70</v>
      </c>
    </row>
    <row r="2725" spans="1:4" x14ac:dyDescent="0.25">
      <c r="A2725" s="10" t="s">
        <v>806</v>
      </c>
      <c r="B2725" s="10" t="s">
        <v>270</v>
      </c>
      <c r="C2725" s="10" t="str">
        <f t="shared" si="42"/>
        <v>RÍO NEGROSANTIAGO CENTRO</v>
      </c>
      <c r="D2725" s="11">
        <v>962</v>
      </c>
    </row>
    <row r="2726" spans="1:4" x14ac:dyDescent="0.25">
      <c r="A2726" s="10" t="s">
        <v>819</v>
      </c>
      <c r="B2726" s="10" t="s">
        <v>6591</v>
      </c>
      <c r="C2726" s="10" t="str">
        <f t="shared" si="42"/>
        <v>ANCUDDALCAHUE</v>
      </c>
      <c r="D2726" s="11">
        <v>70</v>
      </c>
    </row>
    <row r="2727" spans="1:4" x14ac:dyDescent="0.25">
      <c r="A2727" s="10" t="s">
        <v>334</v>
      </c>
      <c r="B2727" s="10" t="s">
        <v>1309</v>
      </c>
      <c r="C2727" s="10" t="str">
        <f t="shared" si="42"/>
        <v>PUERTO MONTTLA FLORIDA</v>
      </c>
      <c r="D2727" s="11">
        <v>1035</v>
      </c>
    </row>
    <row r="2728" spans="1:4" x14ac:dyDescent="0.25">
      <c r="A2728" s="10" t="s">
        <v>533</v>
      </c>
      <c r="B2728" s="10" t="s">
        <v>828</v>
      </c>
      <c r="C2728" s="10" t="str">
        <f t="shared" si="42"/>
        <v>AISÉNPUERTO VARAS</v>
      </c>
      <c r="D2728" s="11">
        <v>811</v>
      </c>
    </row>
    <row r="2729" spans="1:4" x14ac:dyDescent="0.25">
      <c r="A2729" s="10" t="s">
        <v>532</v>
      </c>
      <c r="B2729" s="10" t="s">
        <v>828</v>
      </c>
      <c r="C2729" s="10" t="str">
        <f t="shared" si="42"/>
        <v>CHILE CHICOPUERTO VARAS</v>
      </c>
      <c r="D2729" s="11">
        <v>1172</v>
      </c>
    </row>
    <row r="2730" spans="1:4" x14ac:dyDescent="0.25">
      <c r="A2730" s="10" t="s">
        <v>840</v>
      </c>
      <c r="B2730" s="10" t="s">
        <v>4008</v>
      </c>
      <c r="C2730" s="10" t="str">
        <f t="shared" si="42"/>
        <v>CISNESFRUTILLAR</v>
      </c>
      <c r="D2730" s="11">
        <v>488</v>
      </c>
    </row>
    <row r="2731" spans="1:4" x14ac:dyDescent="0.25">
      <c r="A2731" s="10" t="s">
        <v>533</v>
      </c>
      <c r="B2731" s="10" t="s">
        <v>6488</v>
      </c>
      <c r="C2731" s="10" t="str">
        <f t="shared" si="42"/>
        <v>AISÉNGUAITECAS</v>
      </c>
      <c r="D2731" s="11">
        <v>250</v>
      </c>
    </row>
    <row r="2732" spans="1:4" x14ac:dyDescent="0.25">
      <c r="A2732" s="10" t="s">
        <v>111</v>
      </c>
      <c r="B2732" s="10" t="s">
        <v>4008</v>
      </c>
      <c r="C2732" s="10" t="str">
        <f t="shared" si="42"/>
        <v>COIHAIQUEFRUTILLAR</v>
      </c>
      <c r="D2732" s="11">
        <v>1000</v>
      </c>
    </row>
    <row r="2733" spans="1:4" x14ac:dyDescent="0.25">
      <c r="A2733" s="10" t="s">
        <v>532</v>
      </c>
      <c r="B2733" s="10" t="s">
        <v>4008</v>
      </c>
      <c r="C2733" s="10" t="str">
        <f t="shared" si="42"/>
        <v>CHILE CHICOFRUTILLAR</v>
      </c>
      <c r="D2733" s="11">
        <v>1149</v>
      </c>
    </row>
    <row r="2734" spans="1:4" x14ac:dyDescent="0.25">
      <c r="A2734" s="10" t="s">
        <v>111</v>
      </c>
      <c r="B2734" s="10" t="s">
        <v>1467</v>
      </c>
      <c r="C2734" s="10" t="str">
        <f t="shared" si="42"/>
        <v>COIHAIQUESAN FELIPE</v>
      </c>
      <c r="D2734" s="11">
        <v>2014</v>
      </c>
    </row>
    <row r="2735" spans="1:4" x14ac:dyDescent="0.25">
      <c r="A2735" s="10" t="s">
        <v>532</v>
      </c>
      <c r="B2735" s="10" t="s">
        <v>6490</v>
      </c>
      <c r="C2735" s="10" t="str">
        <f t="shared" si="42"/>
        <v>CHILE CHICOO"HIGGINS</v>
      </c>
      <c r="D2735" s="11">
        <v>155</v>
      </c>
    </row>
    <row r="2736" spans="1:4" x14ac:dyDescent="0.25">
      <c r="A2736" s="10" t="s">
        <v>533</v>
      </c>
      <c r="B2736" s="10" t="s">
        <v>539</v>
      </c>
      <c r="C2736" s="10" t="str">
        <f t="shared" si="42"/>
        <v>AISÉNCOCHRANE</v>
      </c>
      <c r="D2736" s="11">
        <v>553</v>
      </c>
    </row>
    <row r="2737" spans="1:4" x14ac:dyDescent="0.25">
      <c r="A2737" s="10" t="s">
        <v>835</v>
      </c>
      <c r="B2737" s="10" t="s">
        <v>4008</v>
      </c>
      <c r="C2737" s="10" t="str">
        <f t="shared" si="42"/>
        <v>PUNTA ARENASFRUTILLAR</v>
      </c>
      <c r="D2737" s="11">
        <v>2131</v>
      </c>
    </row>
    <row r="2738" spans="1:4" x14ac:dyDescent="0.25">
      <c r="A2738" s="10" t="s">
        <v>265</v>
      </c>
      <c r="B2738" s="10" t="s">
        <v>6563</v>
      </c>
      <c r="C2738" s="10" t="str">
        <f t="shared" si="42"/>
        <v>SANTIAGOEL QUISCO</v>
      </c>
      <c r="D2738" s="11">
        <v>110</v>
      </c>
    </row>
    <row r="2739" spans="1:4" x14ac:dyDescent="0.25">
      <c r="A2739" s="10" t="s">
        <v>3360</v>
      </c>
      <c r="B2739" s="10" t="s">
        <v>6563</v>
      </c>
      <c r="C2739" s="10" t="str">
        <f t="shared" si="42"/>
        <v>COLINAEL QUISCO</v>
      </c>
      <c r="D2739" s="11">
        <v>130</v>
      </c>
    </row>
    <row r="2740" spans="1:4" x14ac:dyDescent="0.25">
      <c r="A2740" s="10" t="s">
        <v>861</v>
      </c>
      <c r="B2740" s="10" t="s">
        <v>111</v>
      </c>
      <c r="C2740" s="10" t="str">
        <f t="shared" si="42"/>
        <v>PORVENIRCOIHAIQUE</v>
      </c>
      <c r="D2740" s="11">
        <v>870</v>
      </c>
    </row>
    <row r="2741" spans="1:4" x14ac:dyDescent="0.25">
      <c r="A2741" s="10" t="s">
        <v>1309</v>
      </c>
      <c r="B2741" s="10" t="s">
        <v>6563</v>
      </c>
      <c r="C2741" s="10" t="str">
        <f t="shared" si="42"/>
        <v>LA FLORIDAEL QUISCO</v>
      </c>
      <c r="D2741" s="11">
        <v>110</v>
      </c>
    </row>
    <row r="2742" spans="1:4" x14ac:dyDescent="0.25">
      <c r="A2742" s="10" t="s">
        <v>335</v>
      </c>
      <c r="B2742" s="10" t="s">
        <v>6563</v>
      </c>
      <c r="C2742" s="10" t="str">
        <f t="shared" si="42"/>
        <v>LAS CONDESEL QUISCO</v>
      </c>
      <c r="D2742" s="11">
        <v>110</v>
      </c>
    </row>
    <row r="2743" spans="1:4" x14ac:dyDescent="0.25">
      <c r="A2743" s="10" t="s">
        <v>6509</v>
      </c>
      <c r="B2743" s="10" t="s">
        <v>348</v>
      </c>
      <c r="C2743" s="10" t="str">
        <f t="shared" si="42"/>
        <v>LA REINAMELIPILLA</v>
      </c>
      <c r="D2743" s="11">
        <v>83</v>
      </c>
    </row>
    <row r="2744" spans="1:4" x14ac:dyDescent="0.25">
      <c r="A2744" s="10" t="s">
        <v>1348</v>
      </c>
      <c r="B2744" s="10" t="s">
        <v>6563</v>
      </c>
      <c r="C2744" s="10" t="str">
        <f t="shared" si="42"/>
        <v>SAN MIGUELEL QUISCO</v>
      </c>
      <c r="D2744" s="11">
        <v>110</v>
      </c>
    </row>
    <row r="2745" spans="1:4" x14ac:dyDescent="0.25">
      <c r="A2745" s="10" t="s">
        <v>2503</v>
      </c>
      <c r="B2745" s="10" t="s">
        <v>6563</v>
      </c>
      <c r="C2745" s="10" t="str">
        <f t="shared" si="42"/>
        <v>PUENTE ALTOEL QUISCO</v>
      </c>
      <c r="D2745" s="11">
        <v>110</v>
      </c>
    </row>
    <row r="2746" spans="1:4" x14ac:dyDescent="0.25">
      <c r="A2746" s="10" t="s">
        <v>345</v>
      </c>
      <c r="B2746" s="10" t="s">
        <v>6563</v>
      </c>
      <c r="C2746" s="10" t="str">
        <f t="shared" si="42"/>
        <v>TALAGANTEEL QUISCO</v>
      </c>
      <c r="D2746" s="11">
        <v>92</v>
      </c>
    </row>
    <row r="2747" spans="1:4" x14ac:dyDescent="0.25">
      <c r="A2747" s="10" t="s">
        <v>1366</v>
      </c>
      <c r="B2747" s="10" t="s">
        <v>6563</v>
      </c>
      <c r="C2747" s="10" t="str">
        <f t="shared" si="42"/>
        <v>MAIPÚEL QUISCO</v>
      </c>
      <c r="D2747" s="11">
        <v>107</v>
      </c>
    </row>
    <row r="2748" spans="1:4" x14ac:dyDescent="0.25">
      <c r="A2748" s="10" t="s">
        <v>348</v>
      </c>
      <c r="B2748" s="10" t="s">
        <v>6563</v>
      </c>
      <c r="C2748" s="10" t="str">
        <f t="shared" si="42"/>
        <v>MELIPILLAEL QUISCO</v>
      </c>
      <c r="D2748" s="11">
        <v>66</v>
      </c>
    </row>
    <row r="2749" spans="1:4" x14ac:dyDescent="0.25">
      <c r="A2749" s="10" t="s">
        <v>1252</v>
      </c>
      <c r="B2749" s="10" t="s">
        <v>6563</v>
      </c>
      <c r="C2749" s="10" t="str">
        <f t="shared" si="42"/>
        <v>SAN BERNARDOEL QUISCO</v>
      </c>
      <c r="D2749" s="11">
        <v>119</v>
      </c>
    </row>
    <row r="2750" spans="1:4" x14ac:dyDescent="0.25">
      <c r="A2750" s="10" t="s">
        <v>350</v>
      </c>
      <c r="B2750" s="10" t="s">
        <v>6563</v>
      </c>
      <c r="C2750" s="10" t="str">
        <f t="shared" si="42"/>
        <v>PUDAHUELEL QUISCO</v>
      </c>
      <c r="D2750" s="11">
        <v>95</v>
      </c>
    </row>
    <row r="2751" spans="1:4" x14ac:dyDescent="0.25">
      <c r="A2751" s="10" t="s">
        <v>350</v>
      </c>
      <c r="B2751" s="10" t="s">
        <v>6515</v>
      </c>
      <c r="C2751" s="10" t="str">
        <f t="shared" si="42"/>
        <v>PUDAHUELLLAY LLAY</v>
      </c>
      <c r="D2751" s="11">
        <v>99</v>
      </c>
    </row>
    <row r="2752" spans="1:4" x14ac:dyDescent="0.25">
      <c r="A2752" s="10" t="s">
        <v>270</v>
      </c>
      <c r="B2752" s="10" t="s">
        <v>6495</v>
      </c>
      <c r="C2752" s="10" t="str">
        <f t="shared" si="42"/>
        <v>SANTIAGO CENTROLAJA</v>
      </c>
      <c r="D2752" s="11">
        <v>513</v>
      </c>
    </row>
    <row r="2753" spans="1:4" x14ac:dyDescent="0.25">
      <c r="A2753" s="10" t="s">
        <v>270</v>
      </c>
      <c r="B2753" s="10" t="s">
        <v>6563</v>
      </c>
      <c r="C2753" s="10" t="str">
        <f t="shared" si="42"/>
        <v>SANTIAGO CENTROEL QUISCO</v>
      </c>
      <c r="D2753" s="11">
        <v>110</v>
      </c>
    </row>
    <row r="2754" spans="1:4" x14ac:dyDescent="0.25">
      <c r="A2754" s="10" t="s">
        <v>270</v>
      </c>
      <c r="B2754" s="10" t="s">
        <v>4008</v>
      </c>
      <c r="C2754" s="10" t="str">
        <f t="shared" ref="C2754:C2817" si="43">CONCATENATE(A2754,B2754)</f>
        <v>SANTIAGO CENTROFRUTILLAR</v>
      </c>
      <c r="D2754" s="11">
        <v>996</v>
      </c>
    </row>
    <row r="2755" spans="1:4" x14ac:dyDescent="0.25">
      <c r="A2755" s="10" t="s">
        <v>270</v>
      </c>
      <c r="B2755" s="10" t="s">
        <v>882</v>
      </c>
      <c r="C2755" s="10" t="str">
        <f t="shared" si="43"/>
        <v>SANTIAGO CENTROCOLCHANE</v>
      </c>
      <c r="D2755" s="11">
        <v>1544</v>
      </c>
    </row>
    <row r="2756" spans="1:4" x14ac:dyDescent="0.25">
      <c r="A2756" s="10" t="s">
        <v>270</v>
      </c>
      <c r="B2756" s="10" t="s">
        <v>6558</v>
      </c>
      <c r="C2756" s="10" t="str">
        <f t="shared" si="43"/>
        <v>SANTIAGO CENTROCHIGUAYANTE</v>
      </c>
      <c r="D2756" s="11">
        <v>514</v>
      </c>
    </row>
    <row r="2757" spans="1:4" x14ac:dyDescent="0.25">
      <c r="A2757" s="10" t="s">
        <v>1325</v>
      </c>
      <c r="B2757" s="10" t="s">
        <v>828</v>
      </c>
      <c r="C2757" s="10" t="str">
        <f t="shared" si="43"/>
        <v>PANGUIPULLIPUERTO VARAS</v>
      </c>
      <c r="D2757" s="11">
        <v>233</v>
      </c>
    </row>
    <row r="2758" spans="1:4" x14ac:dyDescent="0.25">
      <c r="A2758" s="10" t="s">
        <v>1325</v>
      </c>
      <c r="B2758" s="10" t="s">
        <v>4008</v>
      </c>
      <c r="C2758" s="10" t="str">
        <f t="shared" si="43"/>
        <v>PANGUIPULLIFRUTILLAR</v>
      </c>
      <c r="D2758" s="11">
        <v>212</v>
      </c>
    </row>
    <row r="2759" spans="1:4" x14ac:dyDescent="0.25">
      <c r="A2759" s="10" t="s">
        <v>17</v>
      </c>
      <c r="B2759" s="10" t="s">
        <v>638</v>
      </c>
      <c r="C2759" s="10" t="str">
        <f t="shared" si="43"/>
        <v>VALDIVIASAN ANTONIO</v>
      </c>
      <c r="D2759" s="11">
        <v>902</v>
      </c>
    </row>
    <row r="2760" spans="1:4" x14ac:dyDescent="0.25">
      <c r="A2760" s="10" t="s">
        <v>1340</v>
      </c>
      <c r="B2760" s="10" t="s">
        <v>4008</v>
      </c>
      <c r="C2760" s="10" t="str">
        <f t="shared" si="43"/>
        <v>LA UNIÓNFRUTILLAR</v>
      </c>
      <c r="D2760" s="11">
        <v>108</v>
      </c>
    </row>
    <row r="2761" spans="1:4" x14ac:dyDescent="0.25">
      <c r="A2761" s="10" t="s">
        <v>1816</v>
      </c>
      <c r="B2761" s="10" t="s">
        <v>227</v>
      </c>
      <c r="C2761" s="10" t="str">
        <f t="shared" si="43"/>
        <v>QUIRIHUELOS ANGELES</v>
      </c>
      <c r="D2761" s="11">
        <v>176</v>
      </c>
    </row>
    <row r="2762" spans="1:4" x14ac:dyDescent="0.25">
      <c r="A2762" s="10" t="s">
        <v>1811</v>
      </c>
      <c r="B2762" s="10" t="s">
        <v>227</v>
      </c>
      <c r="C2762" s="10" t="str">
        <f t="shared" si="43"/>
        <v>YUNGAYLOS ANGELES</v>
      </c>
      <c r="D2762" s="11">
        <v>74</v>
      </c>
    </row>
    <row r="2763" spans="1:4" x14ac:dyDescent="0.25">
      <c r="A2763" s="10" t="s">
        <v>1249</v>
      </c>
      <c r="B2763" s="10" t="s">
        <v>227</v>
      </c>
      <c r="C2763" s="10" t="str">
        <f t="shared" si="43"/>
        <v>BULNESLOS ANGELES</v>
      </c>
      <c r="D2763" s="11">
        <v>88</v>
      </c>
    </row>
    <row r="2764" spans="1:4" x14ac:dyDescent="0.25">
      <c r="A2764" s="10" t="s">
        <v>1811</v>
      </c>
      <c r="B2764" s="10" t="s">
        <v>100</v>
      </c>
      <c r="C2764" s="10" t="str">
        <f t="shared" si="43"/>
        <v>YUNGAYCONCEPCIÓN</v>
      </c>
      <c r="D2764" s="11">
        <v>114</v>
      </c>
    </row>
    <row r="2765" spans="1:4" x14ac:dyDescent="0.25">
      <c r="A2765" s="10" t="s">
        <v>1249</v>
      </c>
      <c r="B2765" s="10" t="s">
        <v>6541</v>
      </c>
      <c r="C2765" s="10" t="str">
        <f t="shared" si="43"/>
        <v>BULNESSAN IGNACIO</v>
      </c>
      <c r="D2765" s="11">
        <v>30</v>
      </c>
    </row>
    <row r="2766" spans="1:4" x14ac:dyDescent="0.25">
      <c r="A2766" s="10" t="s">
        <v>265</v>
      </c>
      <c r="B2766" s="10" t="s">
        <v>6603</v>
      </c>
      <c r="C2766" s="10" t="str">
        <f t="shared" si="43"/>
        <v>SANTIAGOBALMACEDA / COYHAIQUE</v>
      </c>
      <c r="D2766" s="11">
        <v>1390</v>
      </c>
    </row>
    <row r="2767" spans="1:4" x14ac:dyDescent="0.25">
      <c r="A2767" s="10" t="s">
        <v>265</v>
      </c>
      <c r="B2767" s="10" t="s">
        <v>6604</v>
      </c>
      <c r="C2767" s="10" t="str">
        <f t="shared" si="43"/>
        <v>SANTIAGOCONCEPCION</v>
      </c>
      <c r="D2767" s="11">
        <v>436</v>
      </c>
    </row>
    <row r="2768" spans="1:4" x14ac:dyDescent="0.25">
      <c r="A2768" s="10" t="s">
        <v>261</v>
      </c>
      <c r="B2768" s="10" t="s">
        <v>6578</v>
      </c>
      <c r="C2768" s="10" t="str">
        <f t="shared" si="43"/>
        <v>ARICACODEGUA</v>
      </c>
      <c r="D2768" s="11">
        <v>2128.52</v>
      </c>
    </row>
    <row r="2769" spans="1:4" x14ac:dyDescent="0.25">
      <c r="A2769" s="10" t="s">
        <v>261</v>
      </c>
      <c r="B2769" s="10" t="s">
        <v>4864</v>
      </c>
      <c r="C2769" s="10" t="str">
        <f t="shared" si="43"/>
        <v>ARICACANELA</v>
      </c>
      <c r="D2769" s="11">
        <v>1798.55</v>
      </c>
    </row>
    <row r="2770" spans="1:4" x14ac:dyDescent="0.25">
      <c r="A2770" s="10" t="s">
        <v>103</v>
      </c>
      <c r="B2770" s="10" t="s">
        <v>1294</v>
      </c>
      <c r="C2770" s="10" t="str">
        <f t="shared" si="43"/>
        <v>CHILLANSANTA CRUZ</v>
      </c>
      <c r="D2770" s="11">
        <v>268.19</v>
      </c>
    </row>
    <row r="2771" spans="1:4" x14ac:dyDescent="0.25">
      <c r="A2771" s="10" t="s">
        <v>111</v>
      </c>
      <c r="B2771" s="10" t="s">
        <v>1301</v>
      </c>
      <c r="C2771" s="10" t="str">
        <f t="shared" si="43"/>
        <v>COIHAIQUESAN FERNANDO</v>
      </c>
      <c r="D2771" s="11">
        <v>1569.38</v>
      </c>
    </row>
    <row r="2772" spans="1:4" x14ac:dyDescent="0.25">
      <c r="A2772" s="10" t="s">
        <v>100</v>
      </c>
      <c r="B2772" s="10" t="s">
        <v>493</v>
      </c>
      <c r="C2772" s="10" t="str">
        <f t="shared" si="43"/>
        <v>CONCEPCIÓNCOLLIPULLI</v>
      </c>
      <c r="D2772" s="11">
        <v>170.78</v>
      </c>
    </row>
    <row r="2773" spans="1:4" x14ac:dyDescent="0.25">
      <c r="A2773" s="10" t="s">
        <v>368</v>
      </c>
      <c r="B2773" s="10" t="s">
        <v>1706</v>
      </c>
      <c r="C2773" s="10" t="str">
        <f t="shared" si="43"/>
        <v>CURICÓTENO</v>
      </c>
      <c r="D2773" s="11">
        <v>17.920000000000002</v>
      </c>
    </row>
    <row r="2774" spans="1:4" x14ac:dyDescent="0.25">
      <c r="A2774" s="10" t="s">
        <v>117</v>
      </c>
      <c r="B2774" s="10" t="s">
        <v>288</v>
      </c>
      <c r="C2774" s="10" t="str">
        <f t="shared" si="43"/>
        <v>LEBUTEMUCO</v>
      </c>
      <c r="D2774" s="11">
        <v>242.31</v>
      </c>
    </row>
    <row r="2775" spans="1:4" x14ac:dyDescent="0.25">
      <c r="A2775" s="10" t="s">
        <v>353</v>
      </c>
      <c r="B2775" s="10" t="s">
        <v>353</v>
      </c>
      <c r="C2775" s="10" t="str">
        <f t="shared" si="43"/>
        <v>LINARESLINARES</v>
      </c>
      <c r="D2775" s="11">
        <v>0</v>
      </c>
    </row>
    <row r="2776" spans="1:4" x14ac:dyDescent="0.25">
      <c r="A2776" s="10" t="s">
        <v>227</v>
      </c>
      <c r="B2776" s="10" t="s">
        <v>288</v>
      </c>
      <c r="C2776" s="10" t="str">
        <f t="shared" si="43"/>
        <v>LOS ANGELESTEMUCO</v>
      </c>
      <c r="D2776" s="11">
        <v>176.33</v>
      </c>
    </row>
    <row r="2777" spans="1:4" x14ac:dyDescent="0.25">
      <c r="A2777" s="10" t="s">
        <v>4</v>
      </c>
      <c r="B2777" s="10" t="s">
        <v>1965</v>
      </c>
      <c r="C2777" s="10" t="str">
        <f t="shared" si="43"/>
        <v>MOLINARAUCO</v>
      </c>
      <c r="D2777" s="11">
        <v>34.58</v>
      </c>
    </row>
    <row r="2778" spans="1:4" x14ac:dyDescent="0.25">
      <c r="A2778" s="10" t="s">
        <v>4</v>
      </c>
      <c r="B2778" s="10" t="s">
        <v>1954</v>
      </c>
      <c r="C2778" s="10" t="str">
        <f t="shared" si="43"/>
        <v>MOLINASAGRADA FAMILIA</v>
      </c>
      <c r="D2778" s="11">
        <v>22.47</v>
      </c>
    </row>
    <row r="2779" spans="1:4" x14ac:dyDescent="0.25">
      <c r="A2779" s="10" t="s">
        <v>378</v>
      </c>
      <c r="B2779" s="10" t="s">
        <v>6595</v>
      </c>
      <c r="C2779" s="10" t="str">
        <f t="shared" si="43"/>
        <v>OSORNOSAN PABLO</v>
      </c>
      <c r="D2779" s="11">
        <v>26.38</v>
      </c>
    </row>
    <row r="2780" spans="1:4" x14ac:dyDescent="0.25">
      <c r="A2780" s="10" t="s">
        <v>1325</v>
      </c>
      <c r="B2780" s="10" t="s">
        <v>49</v>
      </c>
      <c r="C2780" s="10" t="str">
        <f t="shared" si="43"/>
        <v>PANGUIPULLILAUTARO</v>
      </c>
      <c r="D2780" s="11">
        <v>187.56</v>
      </c>
    </row>
    <row r="2781" spans="1:4" x14ac:dyDescent="0.25">
      <c r="A2781" s="10" t="s">
        <v>286</v>
      </c>
      <c r="B2781" s="10" t="s">
        <v>6467</v>
      </c>
      <c r="C2781" s="10" t="str">
        <f t="shared" si="43"/>
        <v>PUCONERCILLA</v>
      </c>
      <c r="D2781" s="11">
        <v>192.85</v>
      </c>
    </row>
    <row r="2782" spans="1:4" x14ac:dyDescent="0.25">
      <c r="A2782" s="10" t="s">
        <v>2503</v>
      </c>
      <c r="B2782" s="10" t="s">
        <v>4</v>
      </c>
      <c r="C2782" s="10" t="str">
        <f t="shared" si="43"/>
        <v>PUENTE ALTOMOLINA</v>
      </c>
      <c r="D2782" s="11">
        <v>201.34</v>
      </c>
    </row>
    <row r="2783" spans="1:4" x14ac:dyDescent="0.25">
      <c r="A2783" s="10" t="s">
        <v>835</v>
      </c>
      <c r="B2783" s="10" t="s">
        <v>435</v>
      </c>
      <c r="C2783" s="10" t="str">
        <f t="shared" si="43"/>
        <v>PUNTA ARENASVIÑA DEL MAR</v>
      </c>
      <c r="D2783" s="11">
        <v>3122.66</v>
      </c>
    </row>
    <row r="2784" spans="1:4" x14ac:dyDescent="0.25">
      <c r="A2784" s="10" t="s">
        <v>408</v>
      </c>
      <c r="B2784" s="10" t="s">
        <v>1389</v>
      </c>
      <c r="C2784" s="10" t="str">
        <f t="shared" si="43"/>
        <v>QUILLOTACASABLANCA</v>
      </c>
      <c r="D2784" s="11">
        <v>64.25</v>
      </c>
    </row>
    <row r="2785" spans="1:4" x14ac:dyDescent="0.25">
      <c r="A2785" s="10" t="s">
        <v>950</v>
      </c>
      <c r="B2785" s="10" t="s">
        <v>724</v>
      </c>
      <c r="C2785" s="10" t="str">
        <f t="shared" si="43"/>
        <v>RANCAGUAANGOL</v>
      </c>
      <c r="D2785" s="11">
        <v>485.49</v>
      </c>
    </row>
    <row r="2786" spans="1:4" x14ac:dyDescent="0.25">
      <c r="A2786" s="10" t="s">
        <v>1303</v>
      </c>
      <c r="B2786" s="10" t="s">
        <v>1302</v>
      </c>
      <c r="C2786" s="10" t="str">
        <f t="shared" si="43"/>
        <v>RENGOSAN VICENTE</v>
      </c>
      <c r="D2786" s="11">
        <v>26.13</v>
      </c>
    </row>
    <row r="2787" spans="1:4" x14ac:dyDescent="0.25">
      <c r="A2787" s="10" t="s">
        <v>638</v>
      </c>
      <c r="B2787" s="10" t="s">
        <v>1271</v>
      </c>
      <c r="C2787" s="10" t="str">
        <f t="shared" si="43"/>
        <v>SAN ANTONIOMOSTAZAL</v>
      </c>
      <c r="D2787" s="11">
        <v>120.39</v>
      </c>
    </row>
    <row r="2788" spans="1:4" x14ac:dyDescent="0.25">
      <c r="A2788" s="10" t="s">
        <v>1467</v>
      </c>
      <c r="B2788" s="10" t="s">
        <v>548</v>
      </c>
      <c r="C2788" s="10" t="str">
        <f t="shared" si="43"/>
        <v>SAN FELIPELOS VILOS</v>
      </c>
      <c r="D2788" s="11">
        <v>172.37</v>
      </c>
    </row>
    <row r="2789" spans="1:4" x14ac:dyDescent="0.25">
      <c r="A2789" s="10" t="s">
        <v>1348</v>
      </c>
      <c r="B2789" s="10" t="s">
        <v>3201</v>
      </c>
      <c r="C2789" s="10" t="str">
        <f t="shared" si="43"/>
        <v>SAN MIGUELEL TABO</v>
      </c>
      <c r="D2789" s="11">
        <v>111.74</v>
      </c>
    </row>
    <row r="2790" spans="1:4" x14ac:dyDescent="0.25">
      <c r="A2790" s="10" t="s">
        <v>902</v>
      </c>
      <c r="B2790" s="10" t="s">
        <v>901</v>
      </c>
      <c r="C2790" s="10" t="str">
        <f t="shared" si="43"/>
        <v>SAN PEDRO DE ATACAMAANTOFAGASTA</v>
      </c>
      <c r="D2790" s="11">
        <v>307.89</v>
      </c>
    </row>
    <row r="2791" spans="1:4" x14ac:dyDescent="0.25">
      <c r="A2791" s="10" t="s">
        <v>270</v>
      </c>
      <c r="B2791" s="10" t="s">
        <v>6549</v>
      </c>
      <c r="C2791" s="10" t="str">
        <f t="shared" si="43"/>
        <v>SANTIAGO CENTROLOLOL</v>
      </c>
      <c r="D2791" s="11">
        <v>224.08</v>
      </c>
    </row>
    <row r="2792" spans="1:4" x14ac:dyDescent="0.25">
      <c r="A2792" s="10" t="s">
        <v>359</v>
      </c>
      <c r="B2792" s="10" t="s">
        <v>1301</v>
      </c>
      <c r="C2792" s="10" t="str">
        <f t="shared" si="43"/>
        <v>TALCASAN FERNANDO</v>
      </c>
      <c r="D2792" s="11">
        <v>117.27</v>
      </c>
    </row>
    <row r="2793" spans="1:4" x14ac:dyDescent="0.25">
      <c r="A2793" s="10" t="s">
        <v>359</v>
      </c>
      <c r="B2793" s="10" t="s">
        <v>1309</v>
      </c>
      <c r="C2793" s="10" t="str">
        <f t="shared" si="43"/>
        <v>TALCALA FLORIDA</v>
      </c>
      <c r="D2793" s="11">
        <v>256.86</v>
      </c>
    </row>
    <row r="2794" spans="1:4" x14ac:dyDescent="0.25">
      <c r="A2794" s="10" t="s">
        <v>435</v>
      </c>
      <c r="B2794" s="10" t="s">
        <v>1309</v>
      </c>
      <c r="C2794" s="10" t="str">
        <f t="shared" si="43"/>
        <v>VIÑA DEL MARLA FLORIDA</v>
      </c>
      <c r="D2794" s="11">
        <v>124.79</v>
      </c>
    </row>
    <row r="2795" spans="1:4" x14ac:dyDescent="0.25">
      <c r="A2795" s="3" t="s">
        <v>916</v>
      </c>
      <c r="B2795" s="3" t="s">
        <v>555</v>
      </c>
      <c r="C2795" s="10" t="str">
        <f t="shared" si="43"/>
        <v>MEJILLONESLA SERENA</v>
      </c>
      <c r="D2795" s="12">
        <v>936</v>
      </c>
    </row>
    <row r="2796" spans="1:4" x14ac:dyDescent="0.25">
      <c r="A2796" s="3" t="s">
        <v>74</v>
      </c>
      <c r="B2796" s="3" t="s">
        <v>265</v>
      </c>
      <c r="C2796" s="10" t="str">
        <f t="shared" si="43"/>
        <v>CALDERASANTIAGO</v>
      </c>
      <c r="D2796" s="12">
        <v>873</v>
      </c>
    </row>
    <row r="2797" spans="1:4" x14ac:dyDescent="0.25">
      <c r="A2797" s="3" t="s">
        <v>555</v>
      </c>
      <c r="B2797" s="3" t="s">
        <v>3330</v>
      </c>
      <c r="C2797" s="10" t="str">
        <f t="shared" si="43"/>
        <v>LA SERENAPUTAENDO</v>
      </c>
      <c r="D2797" s="12">
        <v>415</v>
      </c>
    </row>
    <row r="2798" spans="1:4" x14ac:dyDescent="0.25">
      <c r="A2798" s="3" t="s">
        <v>435</v>
      </c>
      <c r="B2798" s="3" t="s">
        <v>359</v>
      </c>
      <c r="C2798" s="10" t="str">
        <f t="shared" si="43"/>
        <v>VIÑA DEL MARTALCA</v>
      </c>
      <c r="D2798" s="12">
        <v>368</v>
      </c>
    </row>
    <row r="2799" spans="1:4" x14ac:dyDescent="0.25">
      <c r="A2799" s="3" t="s">
        <v>614</v>
      </c>
      <c r="B2799" s="3" t="s">
        <v>6605</v>
      </c>
      <c r="C2799" s="10" t="str">
        <f t="shared" si="43"/>
        <v>LA LIGUAPAPUDO</v>
      </c>
      <c r="D2799" s="12">
        <v>24</v>
      </c>
    </row>
    <row r="2800" spans="1:4" x14ac:dyDescent="0.25">
      <c r="A2800" s="3" t="s">
        <v>638</v>
      </c>
      <c r="B2800" s="3" t="s">
        <v>3201</v>
      </c>
      <c r="C2800" s="10" t="str">
        <f t="shared" si="43"/>
        <v>SAN ANTONIOEL TABO</v>
      </c>
      <c r="D2800" s="12">
        <v>29</v>
      </c>
    </row>
    <row r="2801" spans="1:4" x14ac:dyDescent="0.25">
      <c r="A2801" s="3" t="s">
        <v>417</v>
      </c>
      <c r="B2801" s="3" t="s">
        <v>638</v>
      </c>
      <c r="C2801" s="10" t="str">
        <f t="shared" si="43"/>
        <v>QUILPUESAN ANTONIO</v>
      </c>
      <c r="D2801" s="12">
        <v>100</v>
      </c>
    </row>
    <row r="2802" spans="1:4" x14ac:dyDescent="0.25">
      <c r="A2802" s="3" t="s">
        <v>408</v>
      </c>
      <c r="B2802" s="3" t="s">
        <v>638</v>
      </c>
      <c r="C2802" s="10" t="str">
        <f t="shared" si="43"/>
        <v>QUILLOTASAN ANTONIO</v>
      </c>
      <c r="D2802" s="12">
        <v>115</v>
      </c>
    </row>
    <row r="2803" spans="1:4" x14ac:dyDescent="0.25">
      <c r="A2803" s="3" t="s">
        <v>638</v>
      </c>
      <c r="B2803" s="3" t="s">
        <v>3431</v>
      </c>
      <c r="C2803" s="10" t="str">
        <f t="shared" si="43"/>
        <v>SAN ANTONIOESTACION CENTRAL</v>
      </c>
      <c r="D2803" s="12">
        <v>113</v>
      </c>
    </row>
    <row r="2804" spans="1:4" x14ac:dyDescent="0.25">
      <c r="A2804" s="3" t="s">
        <v>1289</v>
      </c>
      <c r="B2804" s="3" t="s">
        <v>265</v>
      </c>
      <c r="C2804" s="10" t="str">
        <f t="shared" si="43"/>
        <v>PICHILEMUSANTIAGO</v>
      </c>
      <c r="D2804" s="12">
        <v>211</v>
      </c>
    </row>
    <row r="2805" spans="1:4" x14ac:dyDescent="0.25">
      <c r="A2805" s="3" t="s">
        <v>950</v>
      </c>
      <c r="B2805" s="3" t="s">
        <v>6578</v>
      </c>
      <c r="C2805" s="10" t="str">
        <f t="shared" si="43"/>
        <v>RANCAGUACODEGUA</v>
      </c>
      <c r="D2805" s="12">
        <v>20</v>
      </c>
    </row>
    <row r="2806" spans="1:4" x14ac:dyDescent="0.25">
      <c r="A2806" s="3" t="s">
        <v>368</v>
      </c>
      <c r="B2806" s="3" t="s">
        <v>3006</v>
      </c>
      <c r="C2806" s="10" t="str">
        <f t="shared" si="43"/>
        <v>CURICÓSAN RAFAEL</v>
      </c>
      <c r="D2806" s="12">
        <v>46</v>
      </c>
    </row>
    <row r="2807" spans="1:4" x14ac:dyDescent="0.25">
      <c r="A2807" s="3" t="s">
        <v>4</v>
      </c>
      <c r="B2807" s="3" t="s">
        <v>1758</v>
      </c>
      <c r="C2807" s="10" t="str">
        <f t="shared" si="43"/>
        <v>MOLINACONSTITUCIÓN</v>
      </c>
      <c r="D2807" s="12">
        <v>161</v>
      </c>
    </row>
    <row r="2808" spans="1:4" x14ac:dyDescent="0.25">
      <c r="A2808" s="3" t="s">
        <v>368</v>
      </c>
      <c r="B2808" s="3" t="s">
        <v>1758</v>
      </c>
      <c r="C2808" s="10" t="str">
        <f t="shared" si="43"/>
        <v>CURICÓCONSTITUCIÓN</v>
      </c>
      <c r="D2808" s="12">
        <v>174</v>
      </c>
    </row>
    <row r="2809" spans="1:4" x14ac:dyDescent="0.25">
      <c r="A2809" s="3" t="s">
        <v>1728</v>
      </c>
      <c r="B2809" s="3" t="s">
        <v>1758</v>
      </c>
      <c r="C2809" s="10" t="str">
        <f t="shared" si="43"/>
        <v>PARRALCONSTITUCIÓN</v>
      </c>
      <c r="D2809" s="12">
        <v>149</v>
      </c>
    </row>
    <row r="2810" spans="1:4" x14ac:dyDescent="0.25">
      <c r="A2810" s="3" t="s">
        <v>4</v>
      </c>
      <c r="B2810" s="3" t="s">
        <v>1753</v>
      </c>
      <c r="C2810" s="10" t="str">
        <f t="shared" si="43"/>
        <v>MOLINACAUQUENES</v>
      </c>
      <c r="D2810" s="12">
        <v>153</v>
      </c>
    </row>
    <row r="2811" spans="1:4" x14ac:dyDescent="0.25">
      <c r="A2811" s="3" t="s">
        <v>1715</v>
      </c>
      <c r="B2811" s="3" t="s">
        <v>1959</v>
      </c>
      <c r="C2811" s="10" t="str">
        <f t="shared" si="43"/>
        <v>LICANTÉNHUALAÑE</v>
      </c>
      <c r="D2811" s="12">
        <v>20</v>
      </c>
    </row>
    <row r="2812" spans="1:4" x14ac:dyDescent="0.25">
      <c r="A2812" s="3" t="s">
        <v>100</v>
      </c>
      <c r="B2812" s="3" t="s">
        <v>1811</v>
      </c>
      <c r="C2812" s="10" t="str">
        <f t="shared" si="43"/>
        <v>CONCEPCIÓNYUNGAY</v>
      </c>
      <c r="D2812" s="12">
        <v>114</v>
      </c>
    </row>
    <row r="2813" spans="1:4" x14ac:dyDescent="0.25">
      <c r="A2813" s="3" t="s">
        <v>34</v>
      </c>
      <c r="B2813" s="3" t="s">
        <v>1758</v>
      </c>
      <c r="C2813" s="10" t="str">
        <f t="shared" si="43"/>
        <v>CORONELCONSTITUCIÓN</v>
      </c>
      <c r="D2813" s="12">
        <v>281</v>
      </c>
    </row>
    <row r="2814" spans="1:4" x14ac:dyDescent="0.25">
      <c r="A2814" s="3" t="s">
        <v>704</v>
      </c>
      <c r="B2814" s="3" t="s">
        <v>512</v>
      </c>
      <c r="C2814" s="10" t="str">
        <f t="shared" si="43"/>
        <v>CURACAUTINCARAHUE</v>
      </c>
      <c r="D2814" s="12">
        <v>150</v>
      </c>
    </row>
    <row r="2815" spans="1:4" x14ac:dyDescent="0.25">
      <c r="A2815" s="3" t="s">
        <v>442</v>
      </c>
      <c r="B2815" s="3" t="s">
        <v>111</v>
      </c>
      <c r="C2815" s="10" t="str">
        <f t="shared" si="43"/>
        <v>VILLARRICACOIHAIQUE</v>
      </c>
      <c r="D2815" s="12">
        <v>973</v>
      </c>
    </row>
    <row r="2816" spans="1:4" x14ac:dyDescent="0.25">
      <c r="A2816" s="3" t="s">
        <v>493</v>
      </c>
      <c r="B2816" s="3" t="s">
        <v>512</v>
      </c>
      <c r="C2816" s="10" t="str">
        <f t="shared" si="43"/>
        <v>COLLIPULLICARAHUE</v>
      </c>
      <c r="D2816" s="12">
        <v>159</v>
      </c>
    </row>
    <row r="2817" spans="1:4" x14ac:dyDescent="0.25">
      <c r="A2817" s="3" t="s">
        <v>720</v>
      </c>
      <c r="B2817" s="3" t="s">
        <v>512</v>
      </c>
      <c r="C2817" s="10" t="str">
        <f t="shared" si="43"/>
        <v>TRAIGUENCARAHUE</v>
      </c>
      <c r="D2817" s="12">
        <v>99</v>
      </c>
    </row>
    <row r="2818" spans="1:4" x14ac:dyDescent="0.25">
      <c r="A2818" s="3" t="s">
        <v>49</v>
      </c>
      <c r="B2818" s="3" t="s">
        <v>718</v>
      </c>
      <c r="C2818" s="10" t="str">
        <f t="shared" ref="C2818:C2871" si="44">CONCATENATE(A2818,B2818)</f>
        <v>LAUTAROPUREN</v>
      </c>
      <c r="D2818" s="12">
        <v>148</v>
      </c>
    </row>
    <row r="2819" spans="1:4" x14ac:dyDescent="0.25">
      <c r="A2819" s="3" t="s">
        <v>724</v>
      </c>
      <c r="B2819" s="3" t="s">
        <v>512</v>
      </c>
      <c r="C2819" s="10" t="str">
        <f t="shared" si="44"/>
        <v>ANGOLCARAHUE</v>
      </c>
      <c r="D2819" s="12">
        <v>162</v>
      </c>
    </row>
    <row r="2820" spans="1:4" x14ac:dyDescent="0.25">
      <c r="A2820" s="3" t="s">
        <v>732</v>
      </c>
      <c r="B2820" s="3" t="s">
        <v>13</v>
      </c>
      <c r="C2820" s="10" t="str">
        <f t="shared" si="44"/>
        <v>NUEVA IMPERIALSAAVEDRA</v>
      </c>
      <c r="D2820" s="12">
        <v>53</v>
      </c>
    </row>
    <row r="2821" spans="1:4" x14ac:dyDescent="0.25">
      <c r="A2821" s="3" t="s">
        <v>466</v>
      </c>
      <c r="B2821" s="3" t="s">
        <v>2327</v>
      </c>
      <c r="C2821" s="10" t="str">
        <f t="shared" si="44"/>
        <v>LONCOCHECORRAL</v>
      </c>
      <c r="D2821" s="12">
        <v>107</v>
      </c>
    </row>
    <row r="2822" spans="1:4" x14ac:dyDescent="0.25">
      <c r="A2822" s="3" t="s">
        <v>512</v>
      </c>
      <c r="B2822" s="3" t="s">
        <v>512</v>
      </c>
      <c r="C2822" s="10" t="str">
        <f t="shared" si="44"/>
        <v>CARAHUECARAHUE</v>
      </c>
      <c r="D2822" s="12">
        <v>0</v>
      </c>
    </row>
    <row r="2823" spans="1:4" x14ac:dyDescent="0.25">
      <c r="A2823" s="3" t="s">
        <v>512</v>
      </c>
      <c r="B2823" s="3" t="s">
        <v>485</v>
      </c>
      <c r="C2823" s="10" t="str">
        <f t="shared" si="44"/>
        <v>CARAHUEPITRUFQUEN</v>
      </c>
      <c r="D2823" s="12">
        <v>76</v>
      </c>
    </row>
    <row r="2824" spans="1:4" x14ac:dyDescent="0.25">
      <c r="A2824" s="3" t="s">
        <v>803</v>
      </c>
      <c r="B2824" s="3" t="s">
        <v>806</v>
      </c>
      <c r="C2824" s="10" t="str">
        <f t="shared" si="44"/>
        <v>LOS MUERMOSRÍO NEGRO</v>
      </c>
      <c r="D2824" s="12">
        <v>167</v>
      </c>
    </row>
    <row r="2825" spans="1:4" x14ac:dyDescent="0.25">
      <c r="A2825" s="3" t="s">
        <v>828</v>
      </c>
      <c r="B2825" s="3" t="s">
        <v>6592</v>
      </c>
      <c r="C2825" s="10" t="str">
        <f t="shared" si="44"/>
        <v>PUERTO VARASPUYEHUE</v>
      </c>
      <c r="D2825" s="12">
        <v>231</v>
      </c>
    </row>
    <row r="2826" spans="1:4" x14ac:dyDescent="0.25">
      <c r="A2826" s="3" t="s">
        <v>339</v>
      </c>
      <c r="B2826" s="3" t="s">
        <v>819</v>
      </c>
      <c r="C2826" s="10" t="str">
        <f t="shared" si="44"/>
        <v>QUINCHAOANCUD</v>
      </c>
      <c r="D2826" s="12">
        <v>101</v>
      </c>
    </row>
    <row r="2827" spans="1:4" x14ac:dyDescent="0.25">
      <c r="A2827" s="3" t="s">
        <v>539</v>
      </c>
      <c r="B2827" s="3" t="s">
        <v>533</v>
      </c>
      <c r="C2827" s="10" t="str">
        <f t="shared" si="44"/>
        <v>COCHRANEAISÉN</v>
      </c>
      <c r="D2827" s="12">
        <v>392</v>
      </c>
    </row>
    <row r="2828" spans="1:4" x14ac:dyDescent="0.25">
      <c r="A2828" s="3" t="s">
        <v>868</v>
      </c>
      <c r="B2828" s="3" t="s">
        <v>6606</v>
      </c>
      <c r="C2828" s="10" t="str">
        <f t="shared" si="44"/>
        <v>PUERTO NATALESTORRES DEL PAINE</v>
      </c>
      <c r="D2828" s="12">
        <v>76</v>
      </c>
    </row>
    <row r="2829" spans="1:4" x14ac:dyDescent="0.25">
      <c r="A2829" s="3" t="s">
        <v>835</v>
      </c>
      <c r="B2829" s="3" t="s">
        <v>410</v>
      </c>
      <c r="C2829" s="10" t="str">
        <f t="shared" si="44"/>
        <v>PUNTA ARENASVALPARAISO</v>
      </c>
      <c r="D2829" s="12">
        <v>3266</v>
      </c>
    </row>
    <row r="2830" spans="1:4" x14ac:dyDescent="0.25">
      <c r="A2830" s="3" t="s">
        <v>835</v>
      </c>
      <c r="B2830" s="3" t="s">
        <v>6607</v>
      </c>
      <c r="C2830" s="10" t="str">
        <f t="shared" si="44"/>
        <v>PUNTA ARENASLAGUNA BLANCA</v>
      </c>
      <c r="D2830" s="12">
        <v>133</v>
      </c>
    </row>
    <row r="2831" spans="1:4" x14ac:dyDescent="0.25">
      <c r="A2831" s="3" t="s">
        <v>270</v>
      </c>
      <c r="B2831" s="3" t="s">
        <v>806</v>
      </c>
      <c r="C2831" s="10" t="str">
        <f t="shared" si="44"/>
        <v>SANTIAGO CENTRORÍO NEGRO</v>
      </c>
      <c r="D2831" s="12">
        <v>960</v>
      </c>
    </row>
    <row r="2832" spans="1:4" x14ac:dyDescent="0.25">
      <c r="A2832" s="3" t="s">
        <v>270</v>
      </c>
      <c r="B2832" s="3" t="s">
        <v>6509</v>
      </c>
      <c r="C2832" s="10" t="str">
        <f t="shared" si="44"/>
        <v>SANTIAGO CENTROLA REINA</v>
      </c>
      <c r="D2832" s="13">
        <v>19</v>
      </c>
    </row>
    <row r="2833" spans="1:4" x14ac:dyDescent="0.25">
      <c r="A2833" s="3" t="s">
        <v>373</v>
      </c>
      <c r="B2833" s="3" t="s">
        <v>6517</v>
      </c>
      <c r="C2833" s="10" t="str">
        <f t="shared" si="44"/>
        <v>SAN JOSÉ DE LA MARIQUINAMAFIL</v>
      </c>
      <c r="D2833" s="13">
        <v>18</v>
      </c>
    </row>
    <row r="2834" spans="1:4" x14ac:dyDescent="0.25">
      <c r="A2834" s="3" t="s">
        <v>373</v>
      </c>
      <c r="B2834" s="3" t="s">
        <v>115</v>
      </c>
      <c r="C2834" s="10" t="str">
        <f t="shared" si="44"/>
        <v>SAN JOSÉ DE LA MARIQUINAARAUCO</v>
      </c>
      <c r="D2834" s="13">
        <v>403</v>
      </c>
    </row>
    <row r="2835" spans="1:4" x14ac:dyDescent="0.25">
      <c r="A2835" s="3" t="s">
        <v>261</v>
      </c>
      <c r="B2835" s="3" t="s">
        <v>6590</v>
      </c>
      <c r="C2835" s="10" t="str">
        <f t="shared" si="44"/>
        <v>ARICALA ESTRELLA</v>
      </c>
      <c r="D2835" s="13">
        <v>2146</v>
      </c>
    </row>
    <row r="2836" spans="1:4" x14ac:dyDescent="0.25">
      <c r="A2836" s="3" t="s">
        <v>261</v>
      </c>
      <c r="B2836" s="3" t="s">
        <v>1271</v>
      </c>
      <c r="C2836" s="10" t="str">
        <f t="shared" si="44"/>
        <v>ARICAMOSTAZAL</v>
      </c>
      <c r="D2836" s="13">
        <v>2119</v>
      </c>
    </row>
    <row r="2837" spans="1:4" x14ac:dyDescent="0.25">
      <c r="A2837" s="3" t="s">
        <v>261</v>
      </c>
      <c r="B2837" s="3" t="s">
        <v>378</v>
      </c>
      <c r="C2837" s="10" t="str">
        <f t="shared" si="44"/>
        <v>ARICAOSORNO</v>
      </c>
      <c r="D2837" s="13">
        <v>2962</v>
      </c>
    </row>
    <row r="2838" spans="1:4" x14ac:dyDescent="0.25">
      <c r="A2838" s="3" t="s">
        <v>315</v>
      </c>
      <c r="B2838" s="3" t="s">
        <v>314</v>
      </c>
      <c r="C2838" s="10" t="str">
        <f t="shared" si="44"/>
        <v>PUTREGENERAL LAGOS</v>
      </c>
      <c r="D2838" s="13">
        <v>100</v>
      </c>
    </row>
    <row r="2839" spans="1:4" x14ac:dyDescent="0.25">
      <c r="A2839" s="3" t="s">
        <v>103</v>
      </c>
      <c r="B2839" s="3" t="s">
        <v>6519</v>
      </c>
      <c r="C2839" s="10" t="str">
        <f t="shared" si="44"/>
        <v>CHILLANMACUL</v>
      </c>
      <c r="D2839" s="13">
        <v>404</v>
      </c>
    </row>
    <row r="2840" spans="1:4" x14ac:dyDescent="0.25">
      <c r="A2840" s="3" t="s">
        <v>894</v>
      </c>
      <c r="B2840" s="3" t="s">
        <v>100</v>
      </c>
      <c r="C2840" s="10" t="str">
        <f t="shared" si="44"/>
        <v>POZO ALMONTECONCEPCIÓN</v>
      </c>
      <c r="D2840" s="13">
        <v>2293.61</v>
      </c>
    </row>
    <row r="2841" spans="1:4" x14ac:dyDescent="0.25">
      <c r="A2841" s="3" t="s">
        <v>924</v>
      </c>
      <c r="B2841" s="3" t="s">
        <v>916</v>
      </c>
      <c r="C2841" s="10" t="str">
        <f t="shared" si="44"/>
        <v>TALTALMEJILLONES</v>
      </c>
      <c r="D2841" s="13">
        <v>371</v>
      </c>
    </row>
    <row r="2842" spans="1:4" x14ac:dyDescent="0.25">
      <c r="A2842" s="3" t="s">
        <v>926</v>
      </c>
      <c r="B2842" s="3" t="s">
        <v>940</v>
      </c>
      <c r="C2842" s="10" t="str">
        <f t="shared" si="44"/>
        <v>CALAMAMARÍA ELENA</v>
      </c>
      <c r="D2842" s="13">
        <v>106</v>
      </c>
    </row>
    <row r="2843" spans="1:4" x14ac:dyDescent="0.25">
      <c r="A2843" s="3" t="s">
        <v>915</v>
      </c>
      <c r="B2843" s="3" t="s">
        <v>4772</v>
      </c>
      <c r="C2843" s="10" t="str">
        <f t="shared" si="44"/>
        <v>VALLENARTIERRA AMARILLA</v>
      </c>
      <c r="D2843" s="13">
        <v>150</v>
      </c>
    </row>
    <row r="2844" spans="1:4" x14ac:dyDescent="0.25">
      <c r="A2844" s="3" t="s">
        <v>3246</v>
      </c>
      <c r="B2844" s="3" t="s">
        <v>555</v>
      </c>
      <c r="C2844" s="10" t="str">
        <f t="shared" si="44"/>
        <v>PAIHUANOLA SERENA</v>
      </c>
      <c r="D2844" s="13">
        <v>86</v>
      </c>
    </row>
    <row r="2845" spans="1:4" x14ac:dyDescent="0.25">
      <c r="A2845" s="3" t="s">
        <v>410</v>
      </c>
      <c r="B2845" s="3" t="s">
        <v>261</v>
      </c>
      <c r="C2845" s="10" t="str">
        <f t="shared" si="44"/>
        <v>VALPARAISOARICA</v>
      </c>
      <c r="D2845" s="13">
        <v>2014</v>
      </c>
    </row>
    <row r="2846" spans="1:4" x14ac:dyDescent="0.25">
      <c r="A2846" s="3" t="s">
        <v>638</v>
      </c>
      <c r="B2846" s="3" t="s">
        <v>437</v>
      </c>
      <c r="C2846" s="10" t="str">
        <f t="shared" si="44"/>
        <v>SAN ANTONIOLA CALERA</v>
      </c>
      <c r="D2846" s="13">
        <v>127</v>
      </c>
    </row>
    <row r="2847" spans="1:4" x14ac:dyDescent="0.25">
      <c r="A2847" s="3" t="s">
        <v>1467</v>
      </c>
      <c r="B2847" s="3" t="s">
        <v>3057</v>
      </c>
      <c r="C2847" s="10" t="str">
        <f t="shared" si="44"/>
        <v>SAN FELIPEPROVIDENCIA</v>
      </c>
      <c r="D2847" s="13">
        <v>87</v>
      </c>
    </row>
    <row r="2848" spans="1:4" x14ac:dyDescent="0.25">
      <c r="A2848" s="3" t="s">
        <v>638</v>
      </c>
      <c r="B2848" s="3" t="s">
        <v>3057</v>
      </c>
      <c r="C2848" s="10" t="str">
        <f t="shared" si="44"/>
        <v>SAN ANTONIOPROVIDENCIA</v>
      </c>
      <c r="D2848" s="13">
        <v>118</v>
      </c>
    </row>
    <row r="2849" spans="1:4" x14ac:dyDescent="0.25">
      <c r="A2849" s="3" t="s">
        <v>1422</v>
      </c>
      <c r="B2849" s="3" t="s">
        <v>3057</v>
      </c>
      <c r="C2849" s="10" t="str">
        <f t="shared" si="44"/>
        <v>LOS ANDESPROVIDENCIA</v>
      </c>
      <c r="D2849" s="13">
        <v>77</v>
      </c>
    </row>
    <row r="2850" spans="1:4" x14ac:dyDescent="0.25">
      <c r="A2850" s="3" t="s">
        <v>1395</v>
      </c>
      <c r="B2850" s="3" t="s">
        <v>3057</v>
      </c>
      <c r="C2850" s="10" t="str">
        <f t="shared" si="44"/>
        <v>QUINTEROPROVIDENCIA</v>
      </c>
      <c r="D2850" s="13">
        <v>158</v>
      </c>
    </row>
    <row r="2851" spans="1:4" x14ac:dyDescent="0.25">
      <c r="A2851" s="3" t="s">
        <v>1422</v>
      </c>
      <c r="B2851" s="3" t="s">
        <v>1422</v>
      </c>
      <c r="C2851" s="10" t="str">
        <f t="shared" si="44"/>
        <v>LOS ANDESLOS ANDES</v>
      </c>
      <c r="D2851" s="13">
        <v>0</v>
      </c>
    </row>
    <row r="2852" spans="1:4" x14ac:dyDescent="0.25">
      <c r="A2852" s="3" t="s">
        <v>1389</v>
      </c>
      <c r="B2852" s="3" t="s">
        <v>950</v>
      </c>
      <c r="C2852" s="10" t="str">
        <f t="shared" si="44"/>
        <v>CASABLANCARANCAGUA</v>
      </c>
      <c r="D2852" s="13">
        <v>156</v>
      </c>
    </row>
    <row r="2853" spans="1:4" x14ac:dyDescent="0.25">
      <c r="A2853" s="3" t="s">
        <v>3330</v>
      </c>
      <c r="B2853" s="3" t="s">
        <v>435</v>
      </c>
      <c r="C2853" s="10" t="str">
        <f t="shared" si="44"/>
        <v>PUTAENDOVIÑA DEL MAR</v>
      </c>
      <c r="D2853" s="13">
        <v>126</v>
      </c>
    </row>
    <row r="2854" spans="1:4" x14ac:dyDescent="0.25">
      <c r="A2854" s="3" t="s">
        <v>410</v>
      </c>
      <c r="B2854" s="3" t="s">
        <v>4817</v>
      </c>
      <c r="C2854" s="10" t="str">
        <f t="shared" si="44"/>
        <v>VALPARAISOCONCHALÍ</v>
      </c>
      <c r="D2854" s="13">
        <v>116</v>
      </c>
    </row>
    <row r="2855" spans="1:4" x14ac:dyDescent="0.25">
      <c r="A2855" s="3" t="s">
        <v>435</v>
      </c>
      <c r="B2855" s="3" t="s">
        <v>3431</v>
      </c>
      <c r="C2855" s="10" t="str">
        <f t="shared" si="44"/>
        <v>VIÑA DEL MARESTACION CENTRAL</v>
      </c>
      <c r="D2855" s="13">
        <v>125</v>
      </c>
    </row>
    <row r="2856" spans="1:4" x14ac:dyDescent="0.25">
      <c r="A2856" s="3" t="s">
        <v>1301</v>
      </c>
      <c r="B2856" s="3" t="s">
        <v>2472</v>
      </c>
      <c r="C2856" s="10" t="str">
        <f t="shared" si="44"/>
        <v>SAN FERNANDOPERALILLO</v>
      </c>
      <c r="D2856" s="13">
        <v>60</v>
      </c>
    </row>
    <row r="2857" spans="1:4" x14ac:dyDescent="0.25">
      <c r="A2857" s="3" t="s">
        <v>1304</v>
      </c>
      <c r="B2857" s="3" t="s">
        <v>1309</v>
      </c>
      <c r="C2857" s="10" t="str">
        <f t="shared" si="44"/>
        <v>GRANEROSLA FLORIDA</v>
      </c>
      <c r="D2857" s="13">
        <v>75</v>
      </c>
    </row>
    <row r="2858" spans="1:4" x14ac:dyDescent="0.25">
      <c r="A2858" s="3" t="s">
        <v>950</v>
      </c>
      <c r="B2858" s="3" t="s">
        <v>4044</v>
      </c>
      <c r="C2858" s="10" t="str">
        <f t="shared" si="44"/>
        <v>RANCAGUACHEPICA</v>
      </c>
      <c r="D2858" s="13">
        <v>93</v>
      </c>
    </row>
    <row r="2859" spans="1:4" x14ac:dyDescent="0.25">
      <c r="A2859" s="3" t="s">
        <v>1301</v>
      </c>
      <c r="B2859" s="3" t="s">
        <v>3057</v>
      </c>
      <c r="C2859" s="10" t="str">
        <f t="shared" si="44"/>
        <v>SAN FERNANDOPROVIDENCIA</v>
      </c>
      <c r="D2859" s="13">
        <v>140</v>
      </c>
    </row>
    <row r="2860" spans="1:4" x14ac:dyDescent="0.25">
      <c r="A2860" s="3" t="s">
        <v>950</v>
      </c>
      <c r="B2860" s="3" t="s">
        <v>4326</v>
      </c>
      <c r="C2860" s="10" t="str">
        <f t="shared" si="44"/>
        <v>RANCAGUAMALLOA</v>
      </c>
      <c r="D2860" s="13">
        <v>40</v>
      </c>
    </row>
    <row r="2861" spans="1:4" x14ac:dyDescent="0.25">
      <c r="A2861" s="3" t="s">
        <v>1303</v>
      </c>
      <c r="B2861" s="3" t="s">
        <v>4326</v>
      </c>
      <c r="C2861" s="10" t="str">
        <f t="shared" si="44"/>
        <v>RENGOMALLOA</v>
      </c>
      <c r="D2861" s="13">
        <v>11</v>
      </c>
    </row>
    <row r="2862" spans="1:4" x14ac:dyDescent="0.25">
      <c r="A2862" s="3" t="s">
        <v>1303</v>
      </c>
      <c r="B2862" s="3" t="s">
        <v>1303</v>
      </c>
      <c r="C2862" s="10" t="str">
        <f t="shared" si="44"/>
        <v>RENGORENGO</v>
      </c>
      <c r="D2862" s="13">
        <v>0</v>
      </c>
    </row>
    <row r="2863" spans="1:4" x14ac:dyDescent="0.25">
      <c r="A2863" s="3" t="s">
        <v>1758</v>
      </c>
      <c r="B2863" s="3" t="s">
        <v>1753</v>
      </c>
      <c r="C2863" s="10" t="str">
        <f t="shared" si="44"/>
        <v>CONSTITUCIÓNCAUQUENES</v>
      </c>
      <c r="D2863" s="13">
        <v>105</v>
      </c>
    </row>
    <row r="2864" spans="1:4" x14ac:dyDescent="0.25">
      <c r="A2864" s="3" t="s">
        <v>359</v>
      </c>
      <c r="B2864" s="3" t="s">
        <v>3992</v>
      </c>
      <c r="C2864" s="10" t="str">
        <f t="shared" si="44"/>
        <v>TALCAMAULE</v>
      </c>
      <c r="D2864" s="13">
        <v>14</v>
      </c>
    </row>
    <row r="2865" spans="1:4" x14ac:dyDescent="0.25">
      <c r="A2865" s="3" t="s">
        <v>359</v>
      </c>
      <c r="B2865" s="3" t="s">
        <v>3006</v>
      </c>
      <c r="C2865" s="10" t="str">
        <f t="shared" si="44"/>
        <v>TALCASAN RAFAEL</v>
      </c>
      <c r="D2865" s="13">
        <v>19</v>
      </c>
    </row>
    <row r="2866" spans="1:4" x14ac:dyDescent="0.25">
      <c r="A2866" s="3" t="s">
        <v>115</v>
      </c>
      <c r="B2866" s="3" t="s">
        <v>288</v>
      </c>
      <c r="C2866" s="10" t="str">
        <f t="shared" si="44"/>
        <v>ARAUCOTEMUCO</v>
      </c>
      <c r="D2866" s="13">
        <v>310</v>
      </c>
    </row>
    <row r="2867" spans="1:4" x14ac:dyDescent="0.25">
      <c r="A2867" s="3" t="s">
        <v>143</v>
      </c>
      <c r="B2867" s="3" t="s">
        <v>388</v>
      </c>
      <c r="C2867" s="10" t="str">
        <f t="shared" si="44"/>
        <v>YUMBELSAN CARLOS</v>
      </c>
      <c r="D2867" s="13">
        <v>105</v>
      </c>
    </row>
    <row r="2868" spans="1:4" x14ac:dyDescent="0.25">
      <c r="A2868" s="3" t="s">
        <v>302</v>
      </c>
      <c r="B2868" s="3" t="s">
        <v>223</v>
      </c>
      <c r="C2868" s="10" t="str">
        <f t="shared" si="44"/>
        <v>TALCAHUANOSANTA BARBARA</v>
      </c>
      <c r="D2868" s="13">
        <v>129</v>
      </c>
    </row>
    <row r="2869" spans="1:4" x14ac:dyDescent="0.25">
      <c r="A2869" s="3" t="s">
        <v>474</v>
      </c>
      <c r="B2869" s="3" t="s">
        <v>718</v>
      </c>
      <c r="C2869" s="10" t="str">
        <f t="shared" si="44"/>
        <v>VICTORIAPUREN</v>
      </c>
      <c r="D2869" s="13">
        <v>92</v>
      </c>
    </row>
    <row r="2870" spans="1:4" x14ac:dyDescent="0.25">
      <c r="A2870" s="3" t="s">
        <v>288</v>
      </c>
      <c r="B2870" s="3" t="s">
        <v>4008</v>
      </c>
      <c r="C2870" s="10" t="str">
        <f t="shared" si="44"/>
        <v>TEMUCOFRUTILLAR</v>
      </c>
      <c r="D2870" s="13">
        <v>313</v>
      </c>
    </row>
    <row r="2871" spans="1:4" x14ac:dyDescent="0.25">
      <c r="A2871" s="3" t="s">
        <v>512</v>
      </c>
      <c r="B2871" s="3" t="s">
        <v>4008</v>
      </c>
      <c r="C2871" s="10" t="str">
        <f t="shared" si="44"/>
        <v>CARAHUEFRUTILLAR</v>
      </c>
      <c r="D2871" s="13">
        <v>363</v>
      </c>
    </row>
    <row r="2872" spans="1:4" x14ac:dyDescent="0.25">
      <c r="A2872" s="3" t="s">
        <v>485</v>
      </c>
      <c r="B2872" s="3" t="s">
        <v>4008</v>
      </c>
      <c r="C2872" s="10" t="str">
        <f t="shared" ref="C2872:C2906" si="45">CONCATENATE(A2872,B2872)</f>
        <v>PITRUFQUENFRUTILLAR</v>
      </c>
      <c r="D2872" s="13">
        <v>280</v>
      </c>
    </row>
    <row r="2873" spans="1:4" x14ac:dyDescent="0.25">
      <c r="A2873" s="3" t="s">
        <v>724</v>
      </c>
      <c r="B2873" s="3" t="s">
        <v>4008</v>
      </c>
      <c r="C2873" s="10" t="str">
        <f t="shared" si="45"/>
        <v>ANGOLFRUTILLAR</v>
      </c>
      <c r="D2873" s="13">
        <v>442</v>
      </c>
    </row>
    <row r="2874" spans="1:4" x14ac:dyDescent="0.25">
      <c r="A2874" s="3" t="s">
        <v>442</v>
      </c>
      <c r="B2874" s="3" t="s">
        <v>4008</v>
      </c>
      <c r="C2874" s="10" t="str">
        <f t="shared" si="45"/>
        <v>VILLARRICAFRUTILLAR</v>
      </c>
      <c r="D2874" s="13">
        <v>272</v>
      </c>
    </row>
    <row r="2875" spans="1:4" x14ac:dyDescent="0.25">
      <c r="A2875" s="3" t="s">
        <v>493</v>
      </c>
      <c r="B2875" s="3" t="s">
        <v>4008</v>
      </c>
      <c r="C2875" s="10" t="str">
        <f t="shared" si="45"/>
        <v>COLLIPULLIFRUTILLAR</v>
      </c>
      <c r="D2875" s="13">
        <v>411</v>
      </c>
    </row>
    <row r="2876" spans="1:4" x14ac:dyDescent="0.25">
      <c r="A2876" s="3" t="s">
        <v>466</v>
      </c>
      <c r="B2876" s="3" t="s">
        <v>4008</v>
      </c>
      <c r="C2876" s="10" t="str">
        <f t="shared" si="45"/>
        <v>LONCOCHEFRUTILLAR</v>
      </c>
      <c r="D2876" s="13">
        <v>231</v>
      </c>
    </row>
    <row r="2877" spans="1:4" x14ac:dyDescent="0.25">
      <c r="A2877" s="3" t="s">
        <v>704</v>
      </c>
      <c r="B2877" s="3" t="s">
        <v>4008</v>
      </c>
      <c r="C2877" s="10" t="str">
        <f t="shared" si="45"/>
        <v>CURACAUTINFRUTILLAR</v>
      </c>
      <c r="D2877" s="13">
        <v>401</v>
      </c>
    </row>
    <row r="2878" spans="1:4" x14ac:dyDescent="0.25">
      <c r="A2878" s="3" t="s">
        <v>286</v>
      </c>
      <c r="B2878" s="3" t="s">
        <v>4008</v>
      </c>
      <c r="C2878" s="10" t="str">
        <f t="shared" si="45"/>
        <v>PUCONFRUTILLAR</v>
      </c>
      <c r="D2878" s="13">
        <v>298</v>
      </c>
    </row>
    <row r="2879" spans="1:4" x14ac:dyDescent="0.25">
      <c r="A2879" s="3" t="s">
        <v>720</v>
      </c>
      <c r="B2879" s="3" t="s">
        <v>4008</v>
      </c>
      <c r="C2879" s="10" t="str">
        <f t="shared" si="45"/>
        <v>TRAIGUENFRUTILLAR</v>
      </c>
      <c r="D2879" s="13">
        <v>407</v>
      </c>
    </row>
    <row r="2880" spans="1:4" x14ac:dyDescent="0.25">
      <c r="A2880" s="3" t="s">
        <v>720</v>
      </c>
      <c r="B2880" s="3" t="s">
        <v>270</v>
      </c>
      <c r="C2880" s="10" t="str">
        <f t="shared" si="45"/>
        <v>TRAIGUENSANTIAGO CENTRO</v>
      </c>
      <c r="D2880" s="13">
        <v>648</v>
      </c>
    </row>
    <row r="2881" spans="1:4" x14ac:dyDescent="0.25">
      <c r="A2881" s="3" t="s">
        <v>493</v>
      </c>
      <c r="B2881" s="3" t="s">
        <v>291</v>
      </c>
      <c r="C2881" s="10" t="str">
        <f t="shared" si="45"/>
        <v>COLLIPULLICAÑETE</v>
      </c>
      <c r="D2881" s="13">
        <v>131</v>
      </c>
    </row>
    <row r="2882" spans="1:4" x14ac:dyDescent="0.25">
      <c r="A2882" s="3" t="s">
        <v>720</v>
      </c>
      <c r="B2882" s="3" t="s">
        <v>100</v>
      </c>
      <c r="C2882" s="10" t="str">
        <f t="shared" si="45"/>
        <v>TRAIGUENCONCEPCIÓN</v>
      </c>
      <c r="D2882" s="13">
        <v>206</v>
      </c>
    </row>
    <row r="2883" spans="1:4" x14ac:dyDescent="0.25">
      <c r="A2883" s="3" t="s">
        <v>485</v>
      </c>
      <c r="B2883" s="3" t="s">
        <v>286</v>
      </c>
      <c r="C2883" s="10" t="str">
        <f t="shared" si="45"/>
        <v>PITRUFQUENPUCON</v>
      </c>
      <c r="D2883" s="13">
        <v>84</v>
      </c>
    </row>
    <row r="2884" spans="1:4" x14ac:dyDescent="0.25">
      <c r="A2884" s="3" t="s">
        <v>720</v>
      </c>
      <c r="B2884" s="3" t="s">
        <v>286</v>
      </c>
      <c r="C2884" s="10" t="str">
        <f t="shared" si="45"/>
        <v>TRAIGUENPUCON</v>
      </c>
      <c r="D2884" s="13">
        <v>203</v>
      </c>
    </row>
    <row r="2885" spans="1:4" x14ac:dyDescent="0.25">
      <c r="A2885" s="3" t="s">
        <v>288</v>
      </c>
      <c r="B2885" s="3" t="s">
        <v>335</v>
      </c>
      <c r="C2885" s="10" t="str">
        <f t="shared" si="45"/>
        <v>TEMUCOLAS CONDES</v>
      </c>
      <c r="D2885" s="13">
        <v>690</v>
      </c>
    </row>
    <row r="2886" spans="1:4" x14ac:dyDescent="0.25">
      <c r="A2886" s="3" t="s">
        <v>286</v>
      </c>
      <c r="B2886" s="3" t="s">
        <v>5233</v>
      </c>
      <c r="C2886" s="10" t="str">
        <f t="shared" si="45"/>
        <v>PUCONCURARREHUE</v>
      </c>
      <c r="D2886" s="13">
        <v>36</v>
      </c>
    </row>
    <row r="2887" spans="1:4" x14ac:dyDescent="0.25">
      <c r="A2887" s="3" t="s">
        <v>378</v>
      </c>
      <c r="B2887" s="3" t="s">
        <v>302</v>
      </c>
      <c r="C2887" s="10" t="str">
        <f t="shared" si="45"/>
        <v>OSORNOTALCAHUANO</v>
      </c>
      <c r="D2887" s="13">
        <v>560</v>
      </c>
    </row>
    <row r="2888" spans="1:4" x14ac:dyDescent="0.25">
      <c r="A2888" s="3" t="s">
        <v>334</v>
      </c>
      <c r="B2888" s="3" t="s">
        <v>950</v>
      </c>
      <c r="C2888" s="10" t="str">
        <f t="shared" si="45"/>
        <v>PUERTO MONTTRANCAGUA</v>
      </c>
      <c r="D2888" s="13">
        <v>949</v>
      </c>
    </row>
    <row r="2889" spans="1:4" x14ac:dyDescent="0.25">
      <c r="A2889" s="3" t="s">
        <v>803</v>
      </c>
      <c r="B2889" s="3" t="s">
        <v>270</v>
      </c>
      <c r="C2889" s="10" t="str">
        <f t="shared" si="45"/>
        <v>LOS MUERMOSSANTIAGO CENTRO</v>
      </c>
      <c r="D2889" s="13">
        <v>1065</v>
      </c>
    </row>
    <row r="2890" spans="1:4" x14ac:dyDescent="0.25">
      <c r="A2890" s="3" t="s">
        <v>803</v>
      </c>
      <c r="B2890" s="3" t="s">
        <v>4008</v>
      </c>
      <c r="C2890" s="10" t="str">
        <f t="shared" si="45"/>
        <v>LOS MUERMOSFRUTILLAR</v>
      </c>
      <c r="D2890" s="13">
        <v>77</v>
      </c>
    </row>
    <row r="2891" spans="1:4" x14ac:dyDescent="0.25">
      <c r="A2891" s="3" t="s">
        <v>823</v>
      </c>
      <c r="B2891" s="3" t="s">
        <v>4008</v>
      </c>
      <c r="C2891" s="10" t="str">
        <f t="shared" si="45"/>
        <v>CALBUCOFRUTILLAR</v>
      </c>
      <c r="D2891" s="13">
        <v>92</v>
      </c>
    </row>
    <row r="2892" spans="1:4" x14ac:dyDescent="0.25">
      <c r="A2892" s="3" t="s">
        <v>378</v>
      </c>
      <c r="B2892" s="3" t="s">
        <v>286</v>
      </c>
      <c r="C2892" s="10" t="str">
        <f t="shared" si="45"/>
        <v>OSORNOPUCON</v>
      </c>
      <c r="D2892" s="13">
        <v>240</v>
      </c>
    </row>
    <row r="2893" spans="1:4" x14ac:dyDescent="0.25">
      <c r="A2893" s="3" t="s">
        <v>823</v>
      </c>
      <c r="B2893" s="3" t="s">
        <v>286</v>
      </c>
      <c r="C2893" s="10" t="str">
        <f t="shared" si="45"/>
        <v>CALBUCOPUCON</v>
      </c>
      <c r="D2893" s="13">
        <v>388</v>
      </c>
    </row>
    <row r="2894" spans="1:4" x14ac:dyDescent="0.25">
      <c r="A2894" s="3" t="s">
        <v>334</v>
      </c>
      <c r="B2894" s="3" t="s">
        <v>286</v>
      </c>
      <c r="C2894" s="10" t="str">
        <f t="shared" si="45"/>
        <v>PUERTO MONTTPUCON</v>
      </c>
      <c r="D2894" s="13">
        <v>340</v>
      </c>
    </row>
    <row r="2895" spans="1:4" x14ac:dyDescent="0.25">
      <c r="A2895" s="3" t="s">
        <v>819</v>
      </c>
      <c r="B2895" s="3" t="s">
        <v>286</v>
      </c>
      <c r="C2895" s="10" t="str">
        <f t="shared" si="45"/>
        <v>ANCUDPUCON</v>
      </c>
      <c r="D2895" s="13">
        <v>430</v>
      </c>
    </row>
    <row r="2896" spans="1:4" x14ac:dyDescent="0.25">
      <c r="A2896" s="3" t="s">
        <v>820</v>
      </c>
      <c r="B2896" s="3" t="s">
        <v>286</v>
      </c>
      <c r="C2896" s="10" t="str">
        <f t="shared" si="45"/>
        <v>QUELLÓNPUCON</v>
      </c>
      <c r="D2896" s="13">
        <v>594</v>
      </c>
    </row>
    <row r="2897" spans="1:4" x14ac:dyDescent="0.25">
      <c r="A2897" s="3" t="s">
        <v>803</v>
      </c>
      <c r="B2897" s="3" t="s">
        <v>286</v>
      </c>
      <c r="C2897" s="10" t="str">
        <f t="shared" si="45"/>
        <v>LOS MUERMOSPUCON</v>
      </c>
      <c r="D2897" s="13">
        <v>372</v>
      </c>
    </row>
    <row r="2898" spans="1:4" x14ac:dyDescent="0.25">
      <c r="A2898" s="3" t="s">
        <v>806</v>
      </c>
      <c r="B2898" s="3" t="s">
        <v>286</v>
      </c>
      <c r="C2898" s="10" t="str">
        <f t="shared" si="45"/>
        <v>RÍO NEGROPUCON</v>
      </c>
      <c r="D2898" s="13">
        <v>267</v>
      </c>
    </row>
    <row r="2899" spans="1:4" x14ac:dyDescent="0.25">
      <c r="A2899" s="3" t="s">
        <v>828</v>
      </c>
      <c r="B2899" s="3" t="s">
        <v>286</v>
      </c>
      <c r="C2899" s="10" t="str">
        <f t="shared" si="45"/>
        <v>PUERTO VARASPUCON</v>
      </c>
      <c r="D2899" s="13">
        <v>324</v>
      </c>
    </row>
    <row r="2900" spans="1:4" x14ac:dyDescent="0.25">
      <c r="A2900" s="3" t="s">
        <v>335</v>
      </c>
      <c r="B2900" s="3" t="s">
        <v>1934</v>
      </c>
      <c r="C2900" s="10" t="str">
        <f t="shared" si="45"/>
        <v>LAS CONDESOLMUE</v>
      </c>
      <c r="D2900" s="13">
        <v>99</v>
      </c>
    </row>
    <row r="2901" spans="1:4" x14ac:dyDescent="0.25">
      <c r="A2901" s="3" t="s">
        <v>1348</v>
      </c>
      <c r="B2901" s="3" t="s">
        <v>638</v>
      </c>
      <c r="C2901" s="10" t="str">
        <f t="shared" si="45"/>
        <v>SAN MIGUELSAN ANTONIO</v>
      </c>
      <c r="D2901" s="13">
        <v>118</v>
      </c>
    </row>
    <row r="2902" spans="1:4" x14ac:dyDescent="0.25">
      <c r="A2902" s="3" t="s">
        <v>3324</v>
      </c>
      <c r="B2902" s="3" t="s">
        <v>950</v>
      </c>
      <c r="C2902" s="10" t="str">
        <f t="shared" si="45"/>
        <v>CERRILLOSRANCAGUA</v>
      </c>
      <c r="D2902" s="13">
        <v>84</v>
      </c>
    </row>
    <row r="2903" spans="1:4" x14ac:dyDescent="0.25">
      <c r="A2903" s="3" t="s">
        <v>270</v>
      </c>
      <c r="B2903" s="3" t="s">
        <v>940</v>
      </c>
      <c r="C2903" s="10" t="str">
        <f t="shared" si="45"/>
        <v>SANTIAGO CENTROMARÍA ELENA</v>
      </c>
      <c r="D2903" s="13">
        <v>1574</v>
      </c>
    </row>
    <row r="2904" spans="1:4" x14ac:dyDescent="0.25">
      <c r="A2904" s="3" t="s">
        <v>17</v>
      </c>
      <c r="B2904" s="3" t="s">
        <v>4802</v>
      </c>
      <c r="C2904" s="10" t="str">
        <f t="shared" si="45"/>
        <v>VALDIVIAFREIRE</v>
      </c>
      <c r="D2904" s="13">
        <v>142</v>
      </c>
    </row>
    <row r="2905" spans="1:4" x14ac:dyDescent="0.25">
      <c r="A2905" s="3" t="s">
        <v>379</v>
      </c>
      <c r="B2905" s="3" t="s">
        <v>835</v>
      </c>
      <c r="C2905" s="10" t="str">
        <f t="shared" si="45"/>
        <v>LOS LAGOSPUNTA ARENAS</v>
      </c>
      <c r="D2905" s="13">
        <v>2165</v>
      </c>
    </row>
    <row r="2906" spans="1:4" x14ac:dyDescent="0.25">
      <c r="A2906" s="3" t="s">
        <v>103</v>
      </c>
      <c r="B2906" s="3" t="s">
        <v>1964</v>
      </c>
      <c r="C2906" s="10" t="str">
        <f t="shared" si="45"/>
        <v>CHILLANLONGAVI</v>
      </c>
      <c r="D2906" s="13">
        <v>86</v>
      </c>
    </row>
    <row r="2907" spans="1:4" x14ac:dyDescent="0.25">
      <c r="A2907" s="3" t="s">
        <v>395</v>
      </c>
      <c r="B2907" s="3" t="s">
        <v>388</v>
      </c>
      <c r="C2907" s="10" t="str">
        <f t="shared" ref="C2907:C2909" si="46">CONCATENATE(A2907,B2907)</f>
        <v>COELEMUSAN CARLOS</v>
      </c>
      <c r="D2907" s="13">
        <v>101</v>
      </c>
    </row>
    <row r="2908" spans="1:4" x14ac:dyDescent="0.25">
      <c r="A2908" s="3" t="s">
        <v>1348</v>
      </c>
      <c r="B2908" s="3" t="s">
        <v>348</v>
      </c>
      <c r="C2908" s="10" t="str">
        <f t="shared" si="46"/>
        <v>SAN MIGUELMELIPILLA</v>
      </c>
      <c r="D2908" s="13">
        <v>73</v>
      </c>
    </row>
    <row r="2909" spans="1:4" x14ac:dyDescent="0.25">
      <c r="A2909" s="3" t="s">
        <v>2503</v>
      </c>
      <c r="B2909" s="3" t="s">
        <v>348</v>
      </c>
      <c r="C2909" s="10" t="str">
        <f t="shared" si="46"/>
        <v>PUENTE ALTOMELIPILLA</v>
      </c>
      <c r="D2909" s="13">
        <v>73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c537770-210a-47ac-b2ab-cddef19e742f}" enabled="1" method="Standard" siteId="{8bef3dae-3f49-4f22-8a5d-85a8e59a371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Cometidos Jul-Sep 2025</vt:lpstr>
      <vt:lpstr>Distancia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Medina Sanzana</dc:creator>
  <cp:lastModifiedBy>Javier  Vergara</cp:lastModifiedBy>
  <dcterms:created xsi:type="dcterms:W3CDTF">2023-03-06T18:23:29Z</dcterms:created>
  <dcterms:modified xsi:type="dcterms:W3CDTF">2025-10-21T20:28:33Z</dcterms:modified>
</cp:coreProperties>
</file>